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9440" windowHeight="7935" tabRatio="688" activeTab="1"/>
  </bookViews>
  <sheets>
    <sheet name="521" sheetId="32" r:id="rId1"/>
    <sheet name="522" sheetId="22" r:id="rId2"/>
    <sheet name="523" sheetId="23" r:id="rId3"/>
    <sheet name="524" sheetId="24" r:id="rId4"/>
    <sheet name="525" sheetId="26" r:id="rId5"/>
    <sheet name="526" sheetId="27" r:id="rId6"/>
    <sheet name="527" sheetId="28" r:id="rId7"/>
    <sheet name="528" sheetId="29" r:id="rId8"/>
    <sheet name="529" sheetId="30" r:id="rId9"/>
    <sheet name="530" sheetId="31" r:id="rId10"/>
    <sheet name="Sheet2" sheetId="34" state="hidden" r:id="rId11"/>
    <sheet name="Sheet3" sheetId="35" state="hidden" r:id="rId12"/>
    <sheet name="Sheet4" sheetId="36" state="hidden" r:id="rId13"/>
  </sheets>
  <calcPr calcId="124519"/>
</workbook>
</file>

<file path=xl/calcChain.xml><?xml version="1.0" encoding="utf-8"?>
<calcChain xmlns="http://schemas.openxmlformats.org/spreadsheetml/2006/main">
  <c r="B224" i="32"/>
  <c r="G209"/>
  <c r="B224" i="22"/>
  <c r="B202"/>
  <c r="B202" i="32" l="1"/>
  <c r="B202" i="31"/>
  <c r="G208" s="1"/>
  <c r="C223"/>
  <c r="G211" s="1"/>
  <c r="D222"/>
  <c r="D221"/>
  <c r="B220"/>
  <c r="D220" s="1"/>
  <c r="D219"/>
  <c r="B208"/>
  <c r="B209" s="1"/>
  <c r="D207"/>
  <c r="B202" i="30"/>
  <c r="C223"/>
  <c r="G211" s="1"/>
  <c r="D222"/>
  <c r="D221"/>
  <c r="D220"/>
  <c r="B220"/>
  <c r="D219"/>
  <c r="B209"/>
  <c r="D209" s="1"/>
  <c r="D208"/>
  <c r="B208"/>
  <c r="D207"/>
  <c r="B202" i="29"/>
  <c r="C223"/>
  <c r="G211" s="1"/>
  <c r="D222"/>
  <c r="D221"/>
  <c r="B220"/>
  <c r="D220" s="1"/>
  <c r="D219"/>
  <c r="B208"/>
  <c r="B209" s="1"/>
  <c r="D207"/>
  <c r="B202" i="28"/>
  <c r="C223"/>
  <c r="G211" s="1"/>
  <c r="D222"/>
  <c r="D221"/>
  <c r="D220"/>
  <c r="B220"/>
  <c r="D219"/>
  <c r="B208"/>
  <c r="B209" s="1"/>
  <c r="D207"/>
  <c r="B223" i="27"/>
  <c r="B202"/>
  <c r="C223"/>
  <c r="G211" s="1"/>
  <c r="D222"/>
  <c r="D221"/>
  <c r="D220"/>
  <c r="B220"/>
  <c r="D219"/>
  <c r="D208"/>
  <c r="B208"/>
  <c r="B209" s="1"/>
  <c r="D207"/>
  <c r="B202" i="26"/>
  <c r="B223" s="1"/>
  <c r="C223"/>
  <c r="G211" s="1"/>
  <c r="D222"/>
  <c r="D221"/>
  <c r="B220"/>
  <c r="D220" s="1"/>
  <c r="D219"/>
  <c r="B208"/>
  <c r="B209" s="1"/>
  <c r="D207"/>
  <c r="B202" i="24"/>
  <c r="B223" s="1"/>
  <c r="C223"/>
  <c r="G211" s="1"/>
  <c r="D222"/>
  <c r="D221"/>
  <c r="D220"/>
  <c r="B220"/>
  <c r="D219"/>
  <c r="B208"/>
  <c r="B209" s="1"/>
  <c r="D207"/>
  <c r="C223" i="23"/>
  <c r="G211" s="1"/>
  <c r="D222"/>
  <c r="D221"/>
  <c r="B220"/>
  <c r="D220" s="1"/>
  <c r="D219"/>
  <c r="B208"/>
  <c r="B209" s="1"/>
  <c r="D207"/>
  <c r="C224" i="22"/>
  <c r="D223"/>
  <c r="D222"/>
  <c r="D221"/>
  <c r="B221"/>
  <c r="D220"/>
  <c r="D209"/>
  <c r="B209"/>
  <c r="B210" s="1"/>
  <c r="D210" s="1"/>
  <c r="D208"/>
  <c r="C224" i="32"/>
  <c r="D223"/>
  <c r="G211"/>
  <c r="G213" s="1"/>
  <c r="B209"/>
  <c r="D208"/>
  <c r="B202" i="23"/>
  <c r="B223" s="1"/>
  <c r="D208" i="24" l="1"/>
  <c r="D208" i="23"/>
  <c r="D208" i="29"/>
  <c r="D208" i="26"/>
  <c r="D208" i="31"/>
  <c r="D208" i="28"/>
  <c r="B210" i="31"/>
  <c r="D209"/>
  <c r="B210" i="30"/>
  <c r="D209" i="29"/>
  <c r="B210"/>
  <c r="D209" i="28"/>
  <c r="B210"/>
  <c r="B210" i="27"/>
  <c r="D209"/>
  <c r="B210" i="26"/>
  <c r="D209"/>
  <c r="B210" i="24"/>
  <c r="D209"/>
  <c r="B210" i="23"/>
  <c r="D209"/>
  <c r="B211" i="22"/>
  <c r="B210" i="32"/>
  <c r="D209"/>
  <c r="D210" i="31" l="1"/>
  <c r="B211"/>
  <c r="B211" i="30"/>
  <c r="D210"/>
  <c r="D210" i="29"/>
  <c r="B211"/>
  <c r="D210" i="28"/>
  <c r="B211"/>
  <c r="D210" i="27"/>
  <c r="B211"/>
  <c r="D210" i="26"/>
  <c r="B211"/>
  <c r="D210" i="24"/>
  <c r="B211"/>
  <c r="D210" i="23"/>
  <c r="B211"/>
  <c r="B212" i="22"/>
  <c r="D211"/>
  <c r="D210" i="32"/>
  <c r="B211"/>
  <c r="D211" i="31" l="1"/>
  <c r="B212"/>
  <c r="B212" i="30"/>
  <c r="D211"/>
  <c r="B212" i="29"/>
  <c r="D211"/>
  <c r="B212" i="28"/>
  <c r="D211"/>
  <c r="D211" i="27"/>
  <c r="B212"/>
  <c r="D211" i="26"/>
  <c r="B212"/>
  <c r="D211" i="24"/>
  <c r="B212"/>
  <c r="D211" i="23"/>
  <c r="B212"/>
  <c r="D212" i="22"/>
  <c r="B213"/>
  <c r="B212" i="32"/>
  <c r="D211"/>
  <c r="B213" i="31" l="1"/>
  <c r="D212"/>
  <c r="D212" i="30"/>
  <c r="B213"/>
  <c r="B213" i="29"/>
  <c r="D212"/>
  <c r="B213" i="28"/>
  <c r="D212"/>
  <c r="B213" i="27"/>
  <c r="D212"/>
  <c r="B213" i="26"/>
  <c r="D212"/>
  <c r="B213" i="24"/>
  <c r="D212"/>
  <c r="B213" i="23"/>
  <c r="D212"/>
  <c r="D213" i="22"/>
  <c r="B214"/>
  <c r="D212" i="32"/>
  <c r="B213"/>
  <c r="D213" i="31" l="1"/>
  <c r="B214"/>
  <c r="D213" i="30"/>
  <c r="B214"/>
  <c r="D213" i="29"/>
  <c r="B214"/>
  <c r="D213" i="28"/>
  <c r="B214"/>
  <c r="D213" i="27"/>
  <c r="B214"/>
  <c r="D213" i="26"/>
  <c r="B214"/>
  <c r="D213" i="24"/>
  <c r="B214"/>
  <c r="D213" i="23"/>
  <c r="B214"/>
  <c r="D214" i="22"/>
  <c r="B215"/>
  <c r="B214" i="32"/>
  <c r="D213"/>
  <c r="H189" i="30"/>
  <c r="D189"/>
  <c r="G202" i="32"/>
  <c r="E14" s="1"/>
  <c r="E15" s="1"/>
  <c r="C202"/>
  <c r="H201"/>
  <c r="D201"/>
  <c r="H200"/>
  <c r="D200"/>
  <c r="H199"/>
  <c r="D199"/>
  <c r="H198"/>
  <c r="D198"/>
  <c r="H197"/>
  <c r="D197"/>
  <c r="H196"/>
  <c r="D196"/>
  <c r="H195"/>
  <c r="D195"/>
  <c r="H194"/>
  <c r="D194"/>
  <c r="H193"/>
  <c r="D193"/>
  <c r="H192"/>
  <c r="D192"/>
  <c r="H191"/>
  <c r="D191"/>
  <c r="H190"/>
  <c r="D190"/>
  <c r="H189"/>
  <c r="D189"/>
  <c r="H188"/>
  <c r="D188"/>
  <c r="H187"/>
  <c r="D187"/>
  <c r="H186"/>
  <c r="D186"/>
  <c r="H185"/>
  <c r="D185"/>
  <c r="H184"/>
  <c r="D184"/>
  <c r="H183"/>
  <c r="D183"/>
  <c r="H182"/>
  <c r="D182"/>
  <c r="H181"/>
  <c r="D181"/>
  <c r="H180"/>
  <c r="D180"/>
  <c r="H179"/>
  <c r="D179"/>
  <c r="H178"/>
  <c r="D178"/>
  <c r="H177"/>
  <c r="D177"/>
  <c r="H176"/>
  <c r="D176"/>
  <c r="H175"/>
  <c r="D175"/>
  <c r="H174"/>
  <c r="D174"/>
  <c r="H173"/>
  <c r="D173"/>
  <c r="H172"/>
  <c r="D172"/>
  <c r="H171"/>
  <c r="D171"/>
  <c r="H170"/>
  <c r="D170"/>
  <c r="H169"/>
  <c r="D169"/>
  <c r="H168"/>
  <c r="D168"/>
  <c r="H167"/>
  <c r="D167"/>
  <c r="H166"/>
  <c r="D166"/>
  <c r="H165"/>
  <c r="D165"/>
  <c r="H164"/>
  <c r="D164"/>
  <c r="H163"/>
  <c r="D163"/>
  <c r="H162"/>
  <c r="D162"/>
  <c r="H161"/>
  <c r="D161"/>
  <c r="H160"/>
  <c r="D160"/>
  <c r="H159"/>
  <c r="D159"/>
  <c r="H158"/>
  <c r="D158"/>
  <c r="H157"/>
  <c r="D157"/>
  <c r="H156"/>
  <c r="D156"/>
  <c r="H155"/>
  <c r="D155"/>
  <c r="H154"/>
  <c r="D154"/>
  <c r="H153"/>
  <c r="D153"/>
  <c r="H152"/>
  <c r="D152"/>
  <c r="H151"/>
  <c r="D151"/>
  <c r="H150"/>
  <c r="D150"/>
  <c r="H149"/>
  <c r="D149"/>
  <c r="H148"/>
  <c r="D148"/>
  <c r="H147"/>
  <c r="D147"/>
  <c r="H146"/>
  <c r="D146"/>
  <c r="H145"/>
  <c r="D145"/>
  <c r="H144"/>
  <c r="D144"/>
  <c r="H143"/>
  <c r="D143"/>
  <c r="H142"/>
  <c r="D142"/>
  <c r="H141"/>
  <c r="D141"/>
  <c r="H140"/>
  <c r="D140"/>
  <c r="H138"/>
  <c r="D138"/>
  <c r="H137"/>
  <c r="D137"/>
  <c r="H136"/>
  <c r="D136"/>
  <c r="H135"/>
  <c r="D135"/>
  <c r="H134"/>
  <c r="D134"/>
  <c r="H133"/>
  <c r="D133"/>
  <c r="H132"/>
  <c r="D132"/>
  <c r="H131"/>
  <c r="D131"/>
  <c r="H130"/>
  <c r="D130"/>
  <c r="H129"/>
  <c r="D129"/>
  <c r="H128"/>
  <c r="D128"/>
  <c r="H127"/>
  <c r="D127"/>
  <c r="H126"/>
  <c r="D126"/>
  <c r="H125"/>
  <c r="D125"/>
  <c r="H124"/>
  <c r="D124"/>
  <c r="H123"/>
  <c r="D123"/>
  <c r="H122"/>
  <c r="D122"/>
  <c r="H121"/>
  <c r="D121"/>
  <c r="H120"/>
  <c r="D120"/>
  <c r="H119"/>
  <c r="D119"/>
  <c r="H118"/>
  <c r="D118"/>
  <c r="H117"/>
  <c r="D117"/>
  <c r="H116"/>
  <c r="D116"/>
  <c r="H115"/>
  <c r="D115"/>
  <c r="H114"/>
  <c r="D114"/>
  <c r="H113"/>
  <c r="D113"/>
  <c r="H112"/>
  <c r="D112"/>
  <c r="H111"/>
  <c r="D111"/>
  <c r="H110"/>
  <c r="D110"/>
  <c r="H109"/>
  <c r="D109"/>
  <c r="H108"/>
  <c r="D108"/>
  <c r="H107"/>
  <c r="D107"/>
  <c r="H106"/>
  <c r="D106"/>
  <c r="H105"/>
  <c r="D105"/>
  <c r="H104"/>
  <c r="D104"/>
  <c r="H103"/>
  <c r="D103"/>
  <c r="H102"/>
  <c r="D102"/>
  <c r="H101"/>
  <c r="D101"/>
  <c r="H100"/>
  <c r="D100"/>
  <c r="H99"/>
  <c r="D99"/>
  <c r="H98"/>
  <c r="D98"/>
  <c r="H97"/>
  <c r="D97"/>
  <c r="H96"/>
  <c r="D96"/>
  <c r="H95"/>
  <c r="D95"/>
  <c r="H94"/>
  <c r="D94"/>
  <c r="H93"/>
  <c r="D93"/>
  <c r="H92"/>
  <c r="D92"/>
  <c r="H91"/>
  <c r="D91"/>
  <c r="H90"/>
  <c r="D90"/>
  <c r="H89"/>
  <c r="D89"/>
  <c r="H88"/>
  <c r="D88"/>
  <c r="H87"/>
  <c r="D87"/>
  <c r="H86"/>
  <c r="D86"/>
  <c r="H85"/>
  <c r="D85"/>
  <c r="H84"/>
  <c r="D84"/>
  <c r="H83"/>
  <c r="D83"/>
  <c r="H82"/>
  <c r="D82"/>
  <c r="H81"/>
  <c r="D81"/>
  <c r="H80"/>
  <c r="D80"/>
  <c r="H79"/>
  <c r="D79"/>
  <c r="H78"/>
  <c r="D78"/>
  <c r="H77"/>
  <c r="D77"/>
  <c r="H76"/>
  <c r="D76"/>
  <c r="H75"/>
  <c r="D75"/>
  <c r="H74"/>
  <c r="D74"/>
  <c r="H73"/>
  <c r="D73"/>
  <c r="H72"/>
  <c r="D72"/>
  <c r="H71"/>
  <c r="D71"/>
  <c r="H70"/>
  <c r="D70"/>
  <c r="H68"/>
  <c r="D68"/>
  <c r="H67"/>
  <c r="D67"/>
  <c r="H66"/>
  <c r="D66"/>
  <c r="H65"/>
  <c r="D65"/>
  <c r="H64"/>
  <c r="D64"/>
  <c r="H63"/>
  <c r="D63"/>
  <c r="H62"/>
  <c r="D62"/>
  <c r="H61"/>
  <c r="D61"/>
  <c r="H60"/>
  <c r="D60"/>
  <c r="H59"/>
  <c r="D59"/>
  <c r="H58"/>
  <c r="D58"/>
  <c r="H57"/>
  <c r="D57"/>
  <c r="H56"/>
  <c r="D56"/>
  <c r="H55"/>
  <c r="D55"/>
  <c r="H54"/>
  <c r="D54"/>
  <c r="H53"/>
  <c r="D53"/>
  <c r="H52"/>
  <c r="D52"/>
  <c r="H51"/>
  <c r="D51"/>
  <c r="H50"/>
  <c r="D50"/>
  <c r="H49"/>
  <c r="D49"/>
  <c r="H48"/>
  <c r="D48"/>
  <c r="H47"/>
  <c r="D47"/>
  <c r="H46"/>
  <c r="D46"/>
  <c r="H45"/>
  <c r="D45"/>
  <c r="H44"/>
  <c r="D44"/>
  <c r="H43"/>
  <c r="D43"/>
  <c r="H42"/>
  <c r="D42"/>
  <c r="H41"/>
  <c r="D41"/>
  <c r="H40"/>
  <c r="D40"/>
  <c r="H39"/>
  <c r="D39"/>
  <c r="H38"/>
  <c r="D38"/>
  <c r="H37"/>
  <c r="D37"/>
  <c r="H36"/>
  <c r="D36"/>
  <c r="H35"/>
  <c r="D35"/>
  <c r="H34"/>
  <c r="D34"/>
  <c r="H33"/>
  <c r="D33"/>
  <c r="H32"/>
  <c r="D32"/>
  <c r="H31"/>
  <c r="D31"/>
  <c r="H30"/>
  <c r="D30"/>
  <c r="H29"/>
  <c r="D29"/>
  <c r="H28"/>
  <c r="D28"/>
  <c r="H27"/>
  <c r="D27"/>
  <c r="H26"/>
  <c r="D26"/>
  <c r="H25"/>
  <c r="D25"/>
  <c r="H24"/>
  <c r="D24"/>
  <c r="H23"/>
  <c r="D23"/>
  <c r="H22"/>
  <c r="D22"/>
  <c r="H21"/>
  <c r="D21"/>
  <c r="H20"/>
  <c r="D20"/>
  <c r="H19"/>
  <c r="D19"/>
  <c r="H18"/>
  <c r="D18"/>
  <c r="H17"/>
  <c r="D17"/>
  <c r="H16"/>
  <c r="D16"/>
  <c r="H15"/>
  <c r="D15"/>
  <c r="H14"/>
  <c r="D14"/>
  <c r="C183" i="31"/>
  <c r="C202" s="1"/>
  <c r="G202"/>
  <c r="E14" s="1"/>
  <c r="B223"/>
  <c r="H201"/>
  <c r="D201"/>
  <c r="H200"/>
  <c r="D200"/>
  <c r="H199"/>
  <c r="D199"/>
  <c r="H198"/>
  <c r="D198"/>
  <c r="H197"/>
  <c r="D197"/>
  <c r="H196"/>
  <c r="D196"/>
  <c r="H195"/>
  <c r="D195"/>
  <c r="H194"/>
  <c r="D194"/>
  <c r="H193"/>
  <c r="D193"/>
  <c r="H192"/>
  <c r="D192"/>
  <c r="H191"/>
  <c r="D191"/>
  <c r="H190"/>
  <c r="D190"/>
  <c r="H189"/>
  <c r="D189"/>
  <c r="H188"/>
  <c r="D188"/>
  <c r="H187"/>
  <c r="D187"/>
  <c r="H186"/>
  <c r="D186"/>
  <c r="H185"/>
  <c r="D185"/>
  <c r="H184"/>
  <c r="D184"/>
  <c r="H183"/>
  <c r="H182"/>
  <c r="D182"/>
  <c r="H181"/>
  <c r="D181"/>
  <c r="H180"/>
  <c r="D180"/>
  <c r="H179"/>
  <c r="D179"/>
  <c r="H178"/>
  <c r="D178"/>
  <c r="H177"/>
  <c r="D177"/>
  <c r="H176"/>
  <c r="D176"/>
  <c r="H175"/>
  <c r="D175"/>
  <c r="H174"/>
  <c r="D174"/>
  <c r="H173"/>
  <c r="D173"/>
  <c r="H172"/>
  <c r="D172"/>
  <c r="H171"/>
  <c r="D171"/>
  <c r="H170"/>
  <c r="D170"/>
  <c r="H169"/>
  <c r="D169"/>
  <c r="H168"/>
  <c r="D168"/>
  <c r="H167"/>
  <c r="D167"/>
  <c r="H166"/>
  <c r="D166"/>
  <c r="H165"/>
  <c r="D165"/>
  <c r="H164"/>
  <c r="D164"/>
  <c r="H163"/>
  <c r="D163"/>
  <c r="H162"/>
  <c r="D162"/>
  <c r="H161"/>
  <c r="D161"/>
  <c r="H160"/>
  <c r="D160"/>
  <c r="H159"/>
  <c r="D159"/>
  <c r="H158"/>
  <c r="D158"/>
  <c r="H157"/>
  <c r="D157"/>
  <c r="H156"/>
  <c r="D156"/>
  <c r="H155"/>
  <c r="D155"/>
  <c r="H154"/>
  <c r="D154"/>
  <c r="H153"/>
  <c r="D153"/>
  <c r="H152"/>
  <c r="D152"/>
  <c r="H151"/>
  <c r="D151"/>
  <c r="H150"/>
  <c r="D150"/>
  <c r="H149"/>
  <c r="D149"/>
  <c r="H148"/>
  <c r="D148"/>
  <c r="H147"/>
  <c r="D147"/>
  <c r="H146"/>
  <c r="D146"/>
  <c r="H145"/>
  <c r="D145"/>
  <c r="H144"/>
  <c r="D144"/>
  <c r="H143"/>
  <c r="D143"/>
  <c r="H142"/>
  <c r="D142"/>
  <c r="H141"/>
  <c r="D141"/>
  <c r="H140"/>
  <c r="D140"/>
  <c r="H138"/>
  <c r="D138"/>
  <c r="H137"/>
  <c r="D137"/>
  <c r="H136"/>
  <c r="D136"/>
  <c r="H135"/>
  <c r="D135"/>
  <c r="H134"/>
  <c r="D134"/>
  <c r="H133"/>
  <c r="D133"/>
  <c r="H132"/>
  <c r="D132"/>
  <c r="H131"/>
  <c r="D131"/>
  <c r="H130"/>
  <c r="D130"/>
  <c r="H129"/>
  <c r="D129"/>
  <c r="H128"/>
  <c r="D128"/>
  <c r="H127"/>
  <c r="D127"/>
  <c r="H126"/>
  <c r="D126"/>
  <c r="H125"/>
  <c r="D125"/>
  <c r="H124"/>
  <c r="D124"/>
  <c r="H123"/>
  <c r="D123"/>
  <c r="H122"/>
  <c r="D122"/>
  <c r="H121"/>
  <c r="D121"/>
  <c r="H120"/>
  <c r="D120"/>
  <c r="H119"/>
  <c r="D119"/>
  <c r="H118"/>
  <c r="D118"/>
  <c r="H117"/>
  <c r="D117"/>
  <c r="H116"/>
  <c r="D116"/>
  <c r="H115"/>
  <c r="D115"/>
  <c r="H114"/>
  <c r="D114"/>
  <c r="H113"/>
  <c r="D113"/>
  <c r="H112"/>
  <c r="D112"/>
  <c r="H111"/>
  <c r="D111"/>
  <c r="H110"/>
  <c r="D110"/>
  <c r="H109"/>
  <c r="D109"/>
  <c r="H108"/>
  <c r="D108"/>
  <c r="H107"/>
  <c r="D107"/>
  <c r="H106"/>
  <c r="D106"/>
  <c r="H105"/>
  <c r="D105"/>
  <c r="H104"/>
  <c r="D104"/>
  <c r="H103"/>
  <c r="D103"/>
  <c r="H102"/>
  <c r="D102"/>
  <c r="H101"/>
  <c r="D101"/>
  <c r="H100"/>
  <c r="D100"/>
  <c r="H99"/>
  <c r="D99"/>
  <c r="H98"/>
  <c r="D98"/>
  <c r="H97"/>
  <c r="D97"/>
  <c r="H96"/>
  <c r="D96"/>
  <c r="H95"/>
  <c r="D95"/>
  <c r="H94"/>
  <c r="D94"/>
  <c r="H93"/>
  <c r="D93"/>
  <c r="H92"/>
  <c r="D92"/>
  <c r="H91"/>
  <c r="D91"/>
  <c r="H90"/>
  <c r="D90"/>
  <c r="H89"/>
  <c r="D89"/>
  <c r="H88"/>
  <c r="D88"/>
  <c r="H87"/>
  <c r="D87"/>
  <c r="H86"/>
  <c r="D86"/>
  <c r="H85"/>
  <c r="D85"/>
  <c r="H84"/>
  <c r="D84"/>
  <c r="H83"/>
  <c r="D83"/>
  <c r="H82"/>
  <c r="D82"/>
  <c r="H81"/>
  <c r="D81"/>
  <c r="H80"/>
  <c r="D80"/>
  <c r="H79"/>
  <c r="D79"/>
  <c r="H78"/>
  <c r="D78"/>
  <c r="H77"/>
  <c r="D77"/>
  <c r="H76"/>
  <c r="D76"/>
  <c r="H75"/>
  <c r="D75"/>
  <c r="H74"/>
  <c r="D74"/>
  <c r="H73"/>
  <c r="D73"/>
  <c r="H72"/>
  <c r="D72"/>
  <c r="H71"/>
  <c r="D71"/>
  <c r="H70"/>
  <c r="D70"/>
  <c r="H68"/>
  <c r="D68"/>
  <c r="H67"/>
  <c r="D67"/>
  <c r="H66"/>
  <c r="D66"/>
  <c r="H65"/>
  <c r="D65"/>
  <c r="H64"/>
  <c r="D64"/>
  <c r="H63"/>
  <c r="D63"/>
  <c r="H62"/>
  <c r="D62"/>
  <c r="H61"/>
  <c r="D61"/>
  <c r="H60"/>
  <c r="D60"/>
  <c r="H59"/>
  <c r="D59"/>
  <c r="H58"/>
  <c r="D58"/>
  <c r="H57"/>
  <c r="D57"/>
  <c r="H56"/>
  <c r="D56"/>
  <c r="H55"/>
  <c r="D55"/>
  <c r="H54"/>
  <c r="D54"/>
  <c r="H53"/>
  <c r="D53"/>
  <c r="H52"/>
  <c r="D52"/>
  <c r="H51"/>
  <c r="D51"/>
  <c r="H50"/>
  <c r="D50"/>
  <c r="H49"/>
  <c r="D49"/>
  <c r="H48"/>
  <c r="D48"/>
  <c r="H47"/>
  <c r="D47"/>
  <c r="H46"/>
  <c r="D46"/>
  <c r="H45"/>
  <c r="D45"/>
  <c r="H44"/>
  <c r="D44"/>
  <c r="H43"/>
  <c r="D43"/>
  <c r="H42"/>
  <c r="D42"/>
  <c r="H41"/>
  <c r="D41"/>
  <c r="H40"/>
  <c r="D40"/>
  <c r="H39"/>
  <c r="D39"/>
  <c r="H38"/>
  <c r="D38"/>
  <c r="H37"/>
  <c r="D37"/>
  <c r="H36"/>
  <c r="D36"/>
  <c r="H35"/>
  <c r="D35"/>
  <c r="H34"/>
  <c r="D34"/>
  <c r="H33"/>
  <c r="D33"/>
  <c r="H32"/>
  <c r="D32"/>
  <c r="H31"/>
  <c r="D31"/>
  <c r="H30"/>
  <c r="D30"/>
  <c r="H29"/>
  <c r="D29"/>
  <c r="H28"/>
  <c r="D28"/>
  <c r="H27"/>
  <c r="D27"/>
  <c r="H26"/>
  <c r="D26"/>
  <c r="H25"/>
  <c r="D25"/>
  <c r="H24"/>
  <c r="D24"/>
  <c r="H23"/>
  <c r="D23"/>
  <c r="H22"/>
  <c r="D22"/>
  <c r="H21"/>
  <c r="D21"/>
  <c r="H20"/>
  <c r="D20"/>
  <c r="H19"/>
  <c r="D19"/>
  <c r="H18"/>
  <c r="D18"/>
  <c r="H17"/>
  <c r="D17"/>
  <c r="H16"/>
  <c r="D16"/>
  <c r="H15"/>
  <c r="D15"/>
  <c r="H14"/>
  <c r="D14"/>
  <c r="C173" i="30"/>
  <c r="C202" s="1"/>
  <c r="G202"/>
  <c r="E14" s="1"/>
  <c r="B223"/>
  <c r="H201"/>
  <c r="D201"/>
  <c r="H200"/>
  <c r="D200"/>
  <c r="H199"/>
  <c r="D199"/>
  <c r="H198"/>
  <c r="D198"/>
  <c r="H197"/>
  <c r="D197"/>
  <c r="H196"/>
  <c r="D196"/>
  <c r="H195"/>
  <c r="D195"/>
  <c r="H194"/>
  <c r="D194"/>
  <c r="H193"/>
  <c r="D193"/>
  <c r="H192"/>
  <c r="D192"/>
  <c r="H191"/>
  <c r="D191"/>
  <c r="H190"/>
  <c r="D190"/>
  <c r="H188"/>
  <c r="D188"/>
  <c r="H187"/>
  <c r="D187"/>
  <c r="H186"/>
  <c r="D186"/>
  <c r="H185"/>
  <c r="D185"/>
  <c r="H184"/>
  <c r="D184"/>
  <c r="H183"/>
  <c r="D183"/>
  <c r="H182"/>
  <c r="D182"/>
  <c r="H181"/>
  <c r="D181"/>
  <c r="H180"/>
  <c r="D180"/>
  <c r="H179"/>
  <c r="H178"/>
  <c r="D178"/>
  <c r="H177"/>
  <c r="D177"/>
  <c r="H176"/>
  <c r="D176"/>
  <c r="H175"/>
  <c r="D175"/>
  <c r="H174"/>
  <c r="D174"/>
  <c r="H173"/>
  <c r="H172"/>
  <c r="D172"/>
  <c r="H171"/>
  <c r="D171"/>
  <c r="H170"/>
  <c r="D170"/>
  <c r="H169"/>
  <c r="D169"/>
  <c r="H168"/>
  <c r="D168"/>
  <c r="H167"/>
  <c r="D167"/>
  <c r="H166"/>
  <c r="D166"/>
  <c r="H165"/>
  <c r="D165"/>
  <c r="H164"/>
  <c r="D164"/>
  <c r="H163"/>
  <c r="D163"/>
  <c r="H162"/>
  <c r="D162"/>
  <c r="H161"/>
  <c r="D161"/>
  <c r="H160"/>
  <c r="D160"/>
  <c r="H159"/>
  <c r="D159"/>
  <c r="H158"/>
  <c r="D158"/>
  <c r="H157"/>
  <c r="D157"/>
  <c r="H156"/>
  <c r="D156"/>
  <c r="H155"/>
  <c r="D155"/>
  <c r="H154"/>
  <c r="D154"/>
  <c r="H153"/>
  <c r="D153"/>
  <c r="H152"/>
  <c r="D152"/>
  <c r="H151"/>
  <c r="D151"/>
  <c r="H150"/>
  <c r="D150"/>
  <c r="H149"/>
  <c r="D149"/>
  <c r="H148"/>
  <c r="D148"/>
  <c r="H147"/>
  <c r="D147"/>
  <c r="H146"/>
  <c r="D146"/>
  <c r="H145"/>
  <c r="D145"/>
  <c r="H144"/>
  <c r="D144"/>
  <c r="H143"/>
  <c r="D143"/>
  <c r="H142"/>
  <c r="D142"/>
  <c r="H141"/>
  <c r="D141"/>
  <c r="H140"/>
  <c r="D140"/>
  <c r="H138"/>
  <c r="D138"/>
  <c r="H137"/>
  <c r="D137"/>
  <c r="H136"/>
  <c r="D136"/>
  <c r="H135"/>
  <c r="D135"/>
  <c r="H134"/>
  <c r="D134"/>
  <c r="H133"/>
  <c r="D133"/>
  <c r="H132"/>
  <c r="D132"/>
  <c r="H131"/>
  <c r="D131"/>
  <c r="H130"/>
  <c r="D130"/>
  <c r="H129"/>
  <c r="D129"/>
  <c r="H128"/>
  <c r="D128"/>
  <c r="H127"/>
  <c r="D127"/>
  <c r="H126"/>
  <c r="D126"/>
  <c r="H125"/>
  <c r="D125"/>
  <c r="H124"/>
  <c r="D124"/>
  <c r="H123"/>
  <c r="D123"/>
  <c r="H122"/>
  <c r="D122"/>
  <c r="H121"/>
  <c r="D121"/>
  <c r="H120"/>
  <c r="D120"/>
  <c r="H119"/>
  <c r="D119"/>
  <c r="H118"/>
  <c r="D118"/>
  <c r="H117"/>
  <c r="D117"/>
  <c r="H116"/>
  <c r="D116"/>
  <c r="H115"/>
  <c r="D115"/>
  <c r="H114"/>
  <c r="D114"/>
  <c r="H113"/>
  <c r="D113"/>
  <c r="H112"/>
  <c r="D112"/>
  <c r="H111"/>
  <c r="D111"/>
  <c r="H110"/>
  <c r="D110"/>
  <c r="H109"/>
  <c r="D109"/>
  <c r="H108"/>
  <c r="D108"/>
  <c r="H107"/>
  <c r="D107"/>
  <c r="H106"/>
  <c r="D106"/>
  <c r="H105"/>
  <c r="D105"/>
  <c r="H104"/>
  <c r="D104"/>
  <c r="H103"/>
  <c r="D103"/>
  <c r="H102"/>
  <c r="D102"/>
  <c r="H101"/>
  <c r="D101"/>
  <c r="H100"/>
  <c r="D100"/>
  <c r="H99"/>
  <c r="D99"/>
  <c r="H98"/>
  <c r="D98"/>
  <c r="H97"/>
  <c r="D97"/>
  <c r="H96"/>
  <c r="D96"/>
  <c r="H95"/>
  <c r="D95"/>
  <c r="H94"/>
  <c r="D94"/>
  <c r="H93"/>
  <c r="D93"/>
  <c r="H92"/>
  <c r="D92"/>
  <c r="H91"/>
  <c r="D91"/>
  <c r="H90"/>
  <c r="D90"/>
  <c r="H89"/>
  <c r="D89"/>
  <c r="H88"/>
  <c r="D88"/>
  <c r="H87"/>
  <c r="D87"/>
  <c r="H86"/>
  <c r="D86"/>
  <c r="H85"/>
  <c r="D85"/>
  <c r="H84"/>
  <c r="D84"/>
  <c r="H83"/>
  <c r="D83"/>
  <c r="H82"/>
  <c r="D82"/>
  <c r="H81"/>
  <c r="D81"/>
  <c r="H80"/>
  <c r="D80"/>
  <c r="H79"/>
  <c r="D79"/>
  <c r="H78"/>
  <c r="D78"/>
  <c r="H77"/>
  <c r="D77"/>
  <c r="H76"/>
  <c r="D76"/>
  <c r="H75"/>
  <c r="D75"/>
  <c r="H74"/>
  <c r="D74"/>
  <c r="H73"/>
  <c r="D73"/>
  <c r="H72"/>
  <c r="D72"/>
  <c r="H71"/>
  <c r="D71"/>
  <c r="H70"/>
  <c r="D70"/>
  <c r="H68"/>
  <c r="D68"/>
  <c r="H67"/>
  <c r="D67"/>
  <c r="H66"/>
  <c r="D66"/>
  <c r="H65"/>
  <c r="D65"/>
  <c r="H64"/>
  <c r="D64"/>
  <c r="H63"/>
  <c r="D63"/>
  <c r="H62"/>
  <c r="D62"/>
  <c r="H61"/>
  <c r="D61"/>
  <c r="H60"/>
  <c r="D60"/>
  <c r="H59"/>
  <c r="D59"/>
  <c r="H58"/>
  <c r="D58"/>
  <c r="H57"/>
  <c r="D57"/>
  <c r="H56"/>
  <c r="D56"/>
  <c r="H55"/>
  <c r="D55"/>
  <c r="H54"/>
  <c r="D54"/>
  <c r="H53"/>
  <c r="D53"/>
  <c r="H52"/>
  <c r="D52"/>
  <c r="H51"/>
  <c r="D51"/>
  <c r="H50"/>
  <c r="D50"/>
  <c r="H49"/>
  <c r="D49"/>
  <c r="H48"/>
  <c r="D48"/>
  <c r="H47"/>
  <c r="D47"/>
  <c r="H46"/>
  <c r="D46"/>
  <c r="H45"/>
  <c r="D45"/>
  <c r="H44"/>
  <c r="D44"/>
  <c r="H43"/>
  <c r="D43"/>
  <c r="H42"/>
  <c r="D42"/>
  <c r="H41"/>
  <c r="D41"/>
  <c r="H40"/>
  <c r="D40"/>
  <c r="H39"/>
  <c r="D39"/>
  <c r="H38"/>
  <c r="D38"/>
  <c r="H37"/>
  <c r="D37"/>
  <c r="H36"/>
  <c r="D36"/>
  <c r="H35"/>
  <c r="D35"/>
  <c r="H34"/>
  <c r="D34"/>
  <c r="H33"/>
  <c r="D33"/>
  <c r="H32"/>
  <c r="D32"/>
  <c r="H31"/>
  <c r="D31"/>
  <c r="H30"/>
  <c r="D30"/>
  <c r="H29"/>
  <c r="D29"/>
  <c r="H28"/>
  <c r="D28"/>
  <c r="H27"/>
  <c r="D27"/>
  <c r="H26"/>
  <c r="D26"/>
  <c r="H25"/>
  <c r="D25"/>
  <c r="H24"/>
  <c r="D24"/>
  <c r="H23"/>
  <c r="D23"/>
  <c r="H22"/>
  <c r="D22"/>
  <c r="H21"/>
  <c r="D21"/>
  <c r="H20"/>
  <c r="D20"/>
  <c r="H19"/>
  <c r="D19"/>
  <c r="H18"/>
  <c r="D18"/>
  <c r="H17"/>
  <c r="D17"/>
  <c r="H16"/>
  <c r="D16"/>
  <c r="H15"/>
  <c r="D15"/>
  <c r="H14"/>
  <c r="D14"/>
  <c r="G202" i="29"/>
  <c r="E14" s="1"/>
  <c r="E15" s="1"/>
  <c r="B223"/>
  <c r="H201"/>
  <c r="D201"/>
  <c r="H200"/>
  <c r="D200"/>
  <c r="H199"/>
  <c r="D199"/>
  <c r="H198"/>
  <c r="D198"/>
  <c r="H197"/>
  <c r="D197"/>
  <c r="H196"/>
  <c r="D196"/>
  <c r="H195"/>
  <c r="D195"/>
  <c r="H194"/>
  <c r="D194"/>
  <c r="H193"/>
  <c r="D193"/>
  <c r="H192"/>
  <c r="D192"/>
  <c r="H191"/>
  <c r="D191"/>
  <c r="H190"/>
  <c r="D190"/>
  <c r="H189"/>
  <c r="D189"/>
  <c r="H188"/>
  <c r="D188"/>
  <c r="H187"/>
  <c r="D187"/>
  <c r="H186"/>
  <c r="D186"/>
  <c r="H185"/>
  <c r="D185"/>
  <c r="H184"/>
  <c r="D184"/>
  <c r="H183"/>
  <c r="D183"/>
  <c r="H182"/>
  <c r="D182"/>
  <c r="H181"/>
  <c r="D181"/>
  <c r="H180"/>
  <c r="D180"/>
  <c r="H179"/>
  <c r="D179"/>
  <c r="H178"/>
  <c r="D178"/>
  <c r="H177"/>
  <c r="D177"/>
  <c r="H176"/>
  <c r="D176"/>
  <c r="H175"/>
  <c r="D175"/>
  <c r="H174"/>
  <c r="D174"/>
  <c r="H173"/>
  <c r="D173"/>
  <c r="H172"/>
  <c r="D172"/>
  <c r="H171"/>
  <c r="D171"/>
  <c r="H170"/>
  <c r="D170"/>
  <c r="H169"/>
  <c r="D169"/>
  <c r="H168"/>
  <c r="D168"/>
  <c r="H167"/>
  <c r="D167"/>
  <c r="H166"/>
  <c r="D166"/>
  <c r="H165"/>
  <c r="D165"/>
  <c r="H164"/>
  <c r="D164"/>
  <c r="H163"/>
  <c r="D163"/>
  <c r="H162"/>
  <c r="D162"/>
  <c r="H161"/>
  <c r="D161"/>
  <c r="H160"/>
  <c r="D160"/>
  <c r="H159"/>
  <c r="D159"/>
  <c r="H158"/>
  <c r="D158"/>
  <c r="H157"/>
  <c r="D157"/>
  <c r="H156"/>
  <c r="D156"/>
  <c r="H155"/>
  <c r="D155"/>
  <c r="H154"/>
  <c r="D154"/>
  <c r="H153"/>
  <c r="D153"/>
  <c r="H152"/>
  <c r="D152"/>
  <c r="H151"/>
  <c r="D151"/>
  <c r="H150"/>
  <c r="D150"/>
  <c r="H149"/>
  <c r="D149"/>
  <c r="H148"/>
  <c r="D148"/>
  <c r="H147"/>
  <c r="D147"/>
  <c r="H146"/>
  <c r="D146"/>
  <c r="H145"/>
  <c r="D145"/>
  <c r="H144"/>
  <c r="D144"/>
  <c r="H143"/>
  <c r="D143"/>
  <c r="H142"/>
  <c r="D142"/>
  <c r="H141"/>
  <c r="D141"/>
  <c r="H140"/>
  <c r="D140"/>
  <c r="H138"/>
  <c r="D138"/>
  <c r="H137"/>
  <c r="D137"/>
  <c r="H136"/>
  <c r="D136"/>
  <c r="H135"/>
  <c r="D135"/>
  <c r="H134"/>
  <c r="D134"/>
  <c r="H133"/>
  <c r="D133"/>
  <c r="H132"/>
  <c r="D132"/>
  <c r="H131"/>
  <c r="D131"/>
  <c r="H130"/>
  <c r="D130"/>
  <c r="H129"/>
  <c r="D129"/>
  <c r="H128"/>
  <c r="D128"/>
  <c r="H127"/>
  <c r="D127"/>
  <c r="H126"/>
  <c r="D126"/>
  <c r="H125"/>
  <c r="D125"/>
  <c r="H124"/>
  <c r="D124"/>
  <c r="H123"/>
  <c r="D123"/>
  <c r="H122"/>
  <c r="D122"/>
  <c r="H121"/>
  <c r="D121"/>
  <c r="H120"/>
  <c r="D120"/>
  <c r="H119"/>
  <c r="D119"/>
  <c r="H118"/>
  <c r="D118"/>
  <c r="H117"/>
  <c r="D117"/>
  <c r="H116"/>
  <c r="D116"/>
  <c r="H115"/>
  <c r="D115"/>
  <c r="H114"/>
  <c r="D114"/>
  <c r="H113"/>
  <c r="D113"/>
  <c r="H112"/>
  <c r="D112"/>
  <c r="H111"/>
  <c r="D111"/>
  <c r="H110"/>
  <c r="D110"/>
  <c r="H109"/>
  <c r="D109"/>
  <c r="H108"/>
  <c r="D108"/>
  <c r="H107"/>
  <c r="D107"/>
  <c r="H106"/>
  <c r="D106"/>
  <c r="H105"/>
  <c r="D105"/>
  <c r="H104"/>
  <c r="D104"/>
  <c r="H103"/>
  <c r="D103"/>
  <c r="H102"/>
  <c r="D102"/>
  <c r="H101"/>
  <c r="D101"/>
  <c r="H100"/>
  <c r="D100"/>
  <c r="H99"/>
  <c r="D99"/>
  <c r="H98"/>
  <c r="D98"/>
  <c r="H97"/>
  <c r="D97"/>
  <c r="H96"/>
  <c r="D96"/>
  <c r="H95"/>
  <c r="D95"/>
  <c r="H94"/>
  <c r="D94"/>
  <c r="H93"/>
  <c r="D93"/>
  <c r="H92"/>
  <c r="D92"/>
  <c r="H91"/>
  <c r="D91"/>
  <c r="H90"/>
  <c r="D90"/>
  <c r="H89"/>
  <c r="D89"/>
  <c r="H88"/>
  <c r="D88"/>
  <c r="H87"/>
  <c r="D87"/>
  <c r="H86"/>
  <c r="D86"/>
  <c r="H85"/>
  <c r="D85"/>
  <c r="H84"/>
  <c r="D84"/>
  <c r="H83"/>
  <c r="D83"/>
  <c r="H82"/>
  <c r="D82"/>
  <c r="H81"/>
  <c r="D81"/>
  <c r="H80"/>
  <c r="D80"/>
  <c r="H79"/>
  <c r="D79"/>
  <c r="H78"/>
  <c r="D78"/>
  <c r="H77"/>
  <c r="D77"/>
  <c r="H76"/>
  <c r="D76"/>
  <c r="H75"/>
  <c r="D75"/>
  <c r="H74"/>
  <c r="D74"/>
  <c r="H73"/>
  <c r="D73"/>
  <c r="H72"/>
  <c r="D72"/>
  <c r="H71"/>
  <c r="D71"/>
  <c r="H70"/>
  <c r="D70"/>
  <c r="H68"/>
  <c r="D68"/>
  <c r="H67"/>
  <c r="D67"/>
  <c r="H66"/>
  <c r="D66"/>
  <c r="H65"/>
  <c r="D65"/>
  <c r="H64"/>
  <c r="D64"/>
  <c r="H63"/>
  <c r="D63"/>
  <c r="H62"/>
  <c r="D62"/>
  <c r="H61"/>
  <c r="D61"/>
  <c r="H60"/>
  <c r="D60"/>
  <c r="H59"/>
  <c r="D59"/>
  <c r="H58"/>
  <c r="D58"/>
  <c r="H57"/>
  <c r="D57"/>
  <c r="H56"/>
  <c r="D56"/>
  <c r="H55"/>
  <c r="D55"/>
  <c r="H54"/>
  <c r="D54"/>
  <c r="H53"/>
  <c r="D53"/>
  <c r="H52"/>
  <c r="D52"/>
  <c r="H51"/>
  <c r="D51"/>
  <c r="H50"/>
  <c r="D50"/>
  <c r="H49"/>
  <c r="D49"/>
  <c r="H48"/>
  <c r="D48"/>
  <c r="H47"/>
  <c r="D47"/>
  <c r="H46"/>
  <c r="D46"/>
  <c r="H45"/>
  <c r="D45"/>
  <c r="H44"/>
  <c r="D44"/>
  <c r="H43"/>
  <c r="D43"/>
  <c r="H42"/>
  <c r="D42"/>
  <c r="H41"/>
  <c r="D41"/>
  <c r="H40"/>
  <c r="D40"/>
  <c r="H39"/>
  <c r="D39"/>
  <c r="H38"/>
  <c r="D38"/>
  <c r="H37"/>
  <c r="D37"/>
  <c r="H36"/>
  <c r="D36"/>
  <c r="H35"/>
  <c r="D35"/>
  <c r="H34"/>
  <c r="D34"/>
  <c r="H33"/>
  <c r="D33"/>
  <c r="H32"/>
  <c r="D32"/>
  <c r="H31"/>
  <c r="D31"/>
  <c r="H30"/>
  <c r="D30"/>
  <c r="H29"/>
  <c r="D29"/>
  <c r="H28"/>
  <c r="D28"/>
  <c r="H27"/>
  <c r="D27"/>
  <c r="C202"/>
  <c r="H26"/>
  <c r="D26"/>
  <c r="H25"/>
  <c r="D25"/>
  <c r="H24"/>
  <c r="D24"/>
  <c r="H23"/>
  <c r="D23"/>
  <c r="H22"/>
  <c r="D22"/>
  <c r="H21"/>
  <c r="D21"/>
  <c r="H20"/>
  <c r="D20"/>
  <c r="H19"/>
  <c r="D19"/>
  <c r="H18"/>
  <c r="D18"/>
  <c r="H17"/>
  <c r="D17"/>
  <c r="H16"/>
  <c r="D16"/>
  <c r="H15"/>
  <c r="D15"/>
  <c r="H14"/>
  <c r="D14"/>
  <c r="C27" i="28"/>
  <c r="D27" s="1"/>
  <c r="C20"/>
  <c r="G202"/>
  <c r="E14" s="1"/>
  <c r="B223"/>
  <c r="H201"/>
  <c r="D201"/>
  <c r="H200"/>
  <c r="D200"/>
  <c r="H199"/>
  <c r="D199"/>
  <c r="H198"/>
  <c r="D198"/>
  <c r="H197"/>
  <c r="D197"/>
  <c r="H196"/>
  <c r="D196"/>
  <c r="H195"/>
  <c r="D195"/>
  <c r="H194"/>
  <c r="D194"/>
  <c r="H193"/>
  <c r="D193"/>
  <c r="H192"/>
  <c r="D192"/>
  <c r="H191"/>
  <c r="D191"/>
  <c r="H190"/>
  <c r="D190"/>
  <c r="H189"/>
  <c r="D189"/>
  <c r="H188"/>
  <c r="D188"/>
  <c r="H187"/>
  <c r="D187"/>
  <c r="H186"/>
  <c r="D186"/>
  <c r="H185"/>
  <c r="D185"/>
  <c r="H184"/>
  <c r="D184"/>
  <c r="H183"/>
  <c r="D183"/>
  <c r="H182"/>
  <c r="D182"/>
  <c r="H181"/>
  <c r="D181"/>
  <c r="H180"/>
  <c r="D180"/>
  <c r="H179"/>
  <c r="D179"/>
  <c r="H178"/>
  <c r="D178"/>
  <c r="H177"/>
  <c r="D177"/>
  <c r="H176"/>
  <c r="D176"/>
  <c r="H175"/>
  <c r="D175"/>
  <c r="H174"/>
  <c r="D174"/>
  <c r="H173"/>
  <c r="D173"/>
  <c r="H172"/>
  <c r="D172"/>
  <c r="H171"/>
  <c r="D171"/>
  <c r="H170"/>
  <c r="D170"/>
  <c r="H169"/>
  <c r="D169"/>
  <c r="H168"/>
  <c r="D168"/>
  <c r="H167"/>
  <c r="D167"/>
  <c r="H166"/>
  <c r="D166"/>
  <c r="H165"/>
  <c r="D165"/>
  <c r="H164"/>
  <c r="D164"/>
  <c r="H163"/>
  <c r="D163"/>
  <c r="H162"/>
  <c r="D162"/>
  <c r="H161"/>
  <c r="D161"/>
  <c r="H160"/>
  <c r="D160"/>
  <c r="H159"/>
  <c r="D159"/>
  <c r="H158"/>
  <c r="D158"/>
  <c r="H157"/>
  <c r="D157"/>
  <c r="H156"/>
  <c r="D156"/>
  <c r="H155"/>
  <c r="D155"/>
  <c r="H154"/>
  <c r="D154"/>
  <c r="H153"/>
  <c r="D153"/>
  <c r="H152"/>
  <c r="D152"/>
  <c r="H151"/>
  <c r="D151"/>
  <c r="H150"/>
  <c r="D150"/>
  <c r="H149"/>
  <c r="D149"/>
  <c r="H148"/>
  <c r="D148"/>
  <c r="H147"/>
  <c r="D147"/>
  <c r="H146"/>
  <c r="D146"/>
  <c r="H145"/>
  <c r="D145"/>
  <c r="H144"/>
  <c r="D144"/>
  <c r="H143"/>
  <c r="D143"/>
  <c r="H142"/>
  <c r="D142"/>
  <c r="H141"/>
  <c r="D141"/>
  <c r="H140"/>
  <c r="D140"/>
  <c r="H138"/>
  <c r="D138"/>
  <c r="H137"/>
  <c r="D137"/>
  <c r="H136"/>
  <c r="D136"/>
  <c r="H135"/>
  <c r="D135"/>
  <c r="H134"/>
  <c r="D134"/>
  <c r="H133"/>
  <c r="D133"/>
  <c r="H132"/>
  <c r="D132"/>
  <c r="H131"/>
  <c r="D131"/>
  <c r="H130"/>
  <c r="D130"/>
  <c r="H129"/>
  <c r="D129"/>
  <c r="H128"/>
  <c r="D128"/>
  <c r="H127"/>
  <c r="D127"/>
  <c r="H126"/>
  <c r="D126"/>
  <c r="H125"/>
  <c r="D125"/>
  <c r="H124"/>
  <c r="D124"/>
  <c r="H123"/>
  <c r="D123"/>
  <c r="H122"/>
  <c r="D122"/>
  <c r="H121"/>
  <c r="D121"/>
  <c r="H120"/>
  <c r="D120"/>
  <c r="H119"/>
  <c r="D119"/>
  <c r="H118"/>
  <c r="D118"/>
  <c r="H117"/>
  <c r="D117"/>
  <c r="H116"/>
  <c r="D116"/>
  <c r="H115"/>
  <c r="D115"/>
  <c r="H114"/>
  <c r="D114"/>
  <c r="H113"/>
  <c r="D113"/>
  <c r="H112"/>
  <c r="D112"/>
  <c r="H111"/>
  <c r="D111"/>
  <c r="H110"/>
  <c r="D110"/>
  <c r="H109"/>
  <c r="D109"/>
  <c r="H108"/>
  <c r="D108"/>
  <c r="H107"/>
  <c r="D107"/>
  <c r="H106"/>
  <c r="D106"/>
  <c r="H105"/>
  <c r="D105"/>
  <c r="H104"/>
  <c r="D104"/>
  <c r="H103"/>
  <c r="D103"/>
  <c r="H102"/>
  <c r="D102"/>
  <c r="H101"/>
  <c r="D101"/>
  <c r="H100"/>
  <c r="D100"/>
  <c r="H99"/>
  <c r="D99"/>
  <c r="H98"/>
  <c r="D98"/>
  <c r="H97"/>
  <c r="D97"/>
  <c r="H96"/>
  <c r="D96"/>
  <c r="H95"/>
  <c r="D95"/>
  <c r="H94"/>
  <c r="D94"/>
  <c r="H93"/>
  <c r="D93"/>
  <c r="H92"/>
  <c r="D92"/>
  <c r="H91"/>
  <c r="D91"/>
  <c r="H90"/>
  <c r="D90"/>
  <c r="H89"/>
  <c r="D89"/>
  <c r="H88"/>
  <c r="D88"/>
  <c r="H87"/>
  <c r="D87"/>
  <c r="H86"/>
  <c r="D86"/>
  <c r="H85"/>
  <c r="D85"/>
  <c r="H84"/>
  <c r="D84"/>
  <c r="H83"/>
  <c r="D83"/>
  <c r="H82"/>
  <c r="D82"/>
  <c r="H81"/>
  <c r="D81"/>
  <c r="H80"/>
  <c r="D80"/>
  <c r="H79"/>
  <c r="D79"/>
  <c r="H78"/>
  <c r="D78"/>
  <c r="H77"/>
  <c r="D77"/>
  <c r="H76"/>
  <c r="D76"/>
  <c r="H75"/>
  <c r="D75"/>
  <c r="H74"/>
  <c r="D74"/>
  <c r="H73"/>
  <c r="D73"/>
  <c r="H72"/>
  <c r="D72"/>
  <c r="H71"/>
  <c r="D71"/>
  <c r="H70"/>
  <c r="D70"/>
  <c r="H68"/>
  <c r="D68"/>
  <c r="H67"/>
  <c r="D67"/>
  <c r="H66"/>
  <c r="D66"/>
  <c r="H65"/>
  <c r="D65"/>
  <c r="H64"/>
  <c r="D64"/>
  <c r="H63"/>
  <c r="D63"/>
  <c r="H62"/>
  <c r="D62"/>
  <c r="H61"/>
  <c r="D61"/>
  <c r="H60"/>
  <c r="D60"/>
  <c r="H59"/>
  <c r="D59"/>
  <c r="H58"/>
  <c r="D58"/>
  <c r="H57"/>
  <c r="D57"/>
  <c r="H56"/>
  <c r="D56"/>
  <c r="H55"/>
  <c r="D55"/>
  <c r="H54"/>
  <c r="D54"/>
  <c r="H53"/>
  <c r="D53"/>
  <c r="H52"/>
  <c r="D52"/>
  <c r="H51"/>
  <c r="D51"/>
  <c r="H50"/>
  <c r="D50"/>
  <c r="H49"/>
  <c r="D49"/>
  <c r="H48"/>
  <c r="D48"/>
  <c r="H47"/>
  <c r="D47"/>
  <c r="H46"/>
  <c r="D46"/>
  <c r="H45"/>
  <c r="D45"/>
  <c r="H44"/>
  <c r="D44"/>
  <c r="H43"/>
  <c r="D43"/>
  <c r="H42"/>
  <c r="D42"/>
  <c r="H41"/>
  <c r="D41"/>
  <c r="H40"/>
  <c r="D40"/>
  <c r="H39"/>
  <c r="D39"/>
  <c r="H38"/>
  <c r="D38"/>
  <c r="H37"/>
  <c r="D37"/>
  <c r="H36"/>
  <c r="D36"/>
  <c r="H35"/>
  <c r="D35"/>
  <c r="H34"/>
  <c r="D34"/>
  <c r="H33"/>
  <c r="D33"/>
  <c r="H32"/>
  <c r="D32"/>
  <c r="H31"/>
  <c r="D31"/>
  <c r="H30"/>
  <c r="D30"/>
  <c r="H29"/>
  <c r="D29"/>
  <c r="H28"/>
  <c r="D28"/>
  <c r="H27"/>
  <c r="H26"/>
  <c r="D26"/>
  <c r="H25"/>
  <c r="D25"/>
  <c r="H24"/>
  <c r="D24"/>
  <c r="H23"/>
  <c r="D23"/>
  <c r="H22"/>
  <c r="D22"/>
  <c r="H21"/>
  <c r="D21"/>
  <c r="H20"/>
  <c r="D20"/>
  <c r="H19"/>
  <c r="D19"/>
  <c r="H18"/>
  <c r="D18"/>
  <c r="H17"/>
  <c r="D17"/>
  <c r="H16"/>
  <c r="D16"/>
  <c r="H15"/>
  <c r="D15"/>
  <c r="H14"/>
  <c r="D14"/>
  <c r="G202" i="27"/>
  <c r="E14" s="1"/>
  <c r="E15" s="1"/>
  <c r="E16" s="1"/>
  <c r="E17" s="1"/>
  <c r="E18" s="1"/>
  <c r="E19" s="1"/>
  <c r="E20" s="1"/>
  <c r="E21" s="1"/>
  <c r="E22" s="1"/>
  <c r="E23" s="1"/>
  <c r="E24" s="1"/>
  <c r="E25" s="1"/>
  <c r="E26" s="1"/>
  <c r="E27" s="1"/>
  <c r="E28" s="1"/>
  <c r="H201"/>
  <c r="D201"/>
  <c r="H200"/>
  <c r="D200"/>
  <c r="H199"/>
  <c r="D199"/>
  <c r="H198"/>
  <c r="D198"/>
  <c r="H197"/>
  <c r="D197"/>
  <c r="H196"/>
  <c r="D196"/>
  <c r="H195"/>
  <c r="D195"/>
  <c r="H194"/>
  <c r="D194"/>
  <c r="H193"/>
  <c r="D193"/>
  <c r="H192"/>
  <c r="D192"/>
  <c r="H191"/>
  <c r="D191"/>
  <c r="H190"/>
  <c r="D190"/>
  <c r="H189"/>
  <c r="D189"/>
  <c r="H188"/>
  <c r="D188"/>
  <c r="H187"/>
  <c r="D187"/>
  <c r="H186"/>
  <c r="D186"/>
  <c r="H185"/>
  <c r="D185"/>
  <c r="H184"/>
  <c r="D184"/>
  <c r="H183"/>
  <c r="D183"/>
  <c r="H182"/>
  <c r="D182"/>
  <c r="H181"/>
  <c r="D181"/>
  <c r="H180"/>
  <c r="D180"/>
  <c r="H179"/>
  <c r="D179"/>
  <c r="H178"/>
  <c r="D178"/>
  <c r="H177"/>
  <c r="D177"/>
  <c r="H176"/>
  <c r="D176"/>
  <c r="H175"/>
  <c r="D175"/>
  <c r="H174"/>
  <c r="D174"/>
  <c r="H173"/>
  <c r="D173"/>
  <c r="H172"/>
  <c r="D172"/>
  <c r="H171"/>
  <c r="D171"/>
  <c r="H170"/>
  <c r="D170"/>
  <c r="H169"/>
  <c r="D169"/>
  <c r="H168"/>
  <c r="D168"/>
  <c r="H167"/>
  <c r="D167"/>
  <c r="H166"/>
  <c r="D166"/>
  <c r="H165"/>
  <c r="D165"/>
  <c r="H164"/>
  <c r="D164"/>
  <c r="H163"/>
  <c r="D163"/>
  <c r="H162"/>
  <c r="D162"/>
  <c r="H161"/>
  <c r="D161"/>
  <c r="H160"/>
  <c r="D160"/>
  <c r="H159"/>
  <c r="D159"/>
  <c r="H158"/>
  <c r="D158"/>
  <c r="H157"/>
  <c r="D157"/>
  <c r="H156"/>
  <c r="D156"/>
  <c r="H155"/>
  <c r="D155"/>
  <c r="H154"/>
  <c r="D154"/>
  <c r="H153"/>
  <c r="D153"/>
  <c r="H152"/>
  <c r="D152"/>
  <c r="H151"/>
  <c r="D151"/>
  <c r="H150"/>
  <c r="D150"/>
  <c r="H149"/>
  <c r="D149"/>
  <c r="H148"/>
  <c r="D148"/>
  <c r="H147"/>
  <c r="D147"/>
  <c r="H146"/>
  <c r="D146"/>
  <c r="H145"/>
  <c r="D145"/>
  <c r="H144"/>
  <c r="D144"/>
  <c r="H143"/>
  <c r="D143"/>
  <c r="H142"/>
  <c r="D142"/>
  <c r="H141"/>
  <c r="D141"/>
  <c r="H140"/>
  <c r="D140"/>
  <c r="H138"/>
  <c r="D138"/>
  <c r="H137"/>
  <c r="D137"/>
  <c r="H136"/>
  <c r="D136"/>
  <c r="H135"/>
  <c r="D135"/>
  <c r="H134"/>
  <c r="D134"/>
  <c r="H133"/>
  <c r="D133"/>
  <c r="H132"/>
  <c r="D132"/>
  <c r="H131"/>
  <c r="D131"/>
  <c r="H130"/>
  <c r="D130"/>
  <c r="H129"/>
  <c r="D129"/>
  <c r="H128"/>
  <c r="D128"/>
  <c r="H127"/>
  <c r="D127"/>
  <c r="H126"/>
  <c r="D126"/>
  <c r="H125"/>
  <c r="D125"/>
  <c r="H124"/>
  <c r="D124"/>
  <c r="H123"/>
  <c r="D123"/>
  <c r="H122"/>
  <c r="D122"/>
  <c r="H121"/>
  <c r="D121"/>
  <c r="H120"/>
  <c r="D120"/>
  <c r="H119"/>
  <c r="D119"/>
  <c r="H118"/>
  <c r="D118"/>
  <c r="H117"/>
  <c r="D117"/>
  <c r="H116"/>
  <c r="D116"/>
  <c r="H115"/>
  <c r="D115"/>
  <c r="H114"/>
  <c r="D114"/>
  <c r="H113"/>
  <c r="D113"/>
  <c r="H112"/>
  <c r="D112"/>
  <c r="H111"/>
  <c r="D111"/>
  <c r="H110"/>
  <c r="D110"/>
  <c r="H109"/>
  <c r="D109"/>
  <c r="H108"/>
  <c r="D108"/>
  <c r="H107"/>
  <c r="D107"/>
  <c r="H106"/>
  <c r="D106"/>
  <c r="H105"/>
  <c r="D105"/>
  <c r="H104"/>
  <c r="D104"/>
  <c r="H103"/>
  <c r="D103"/>
  <c r="H102"/>
  <c r="D102"/>
  <c r="H101"/>
  <c r="D101"/>
  <c r="H100"/>
  <c r="D100"/>
  <c r="H99"/>
  <c r="D99"/>
  <c r="H98"/>
  <c r="D98"/>
  <c r="H97"/>
  <c r="D97"/>
  <c r="H96"/>
  <c r="D96"/>
  <c r="H95"/>
  <c r="D95"/>
  <c r="H94"/>
  <c r="D94"/>
  <c r="H93"/>
  <c r="D93"/>
  <c r="H92"/>
  <c r="D92"/>
  <c r="H91"/>
  <c r="D91"/>
  <c r="H90"/>
  <c r="D90"/>
  <c r="H89"/>
  <c r="D89"/>
  <c r="H88"/>
  <c r="D88"/>
  <c r="H87"/>
  <c r="D87"/>
  <c r="H86"/>
  <c r="D86"/>
  <c r="H85"/>
  <c r="D85"/>
  <c r="H84"/>
  <c r="D84"/>
  <c r="H83"/>
  <c r="D83"/>
  <c r="H82"/>
  <c r="D82"/>
  <c r="H81"/>
  <c r="D81"/>
  <c r="H80"/>
  <c r="D80"/>
  <c r="H79"/>
  <c r="D79"/>
  <c r="H78"/>
  <c r="D78"/>
  <c r="H77"/>
  <c r="D77"/>
  <c r="H76"/>
  <c r="D76"/>
  <c r="H75"/>
  <c r="D75"/>
  <c r="H74"/>
  <c r="D74"/>
  <c r="H73"/>
  <c r="D73"/>
  <c r="H72"/>
  <c r="D72"/>
  <c r="H71"/>
  <c r="D71"/>
  <c r="H70"/>
  <c r="D70"/>
  <c r="H68"/>
  <c r="D68"/>
  <c r="H67"/>
  <c r="D67"/>
  <c r="H66"/>
  <c r="D66"/>
  <c r="H65"/>
  <c r="D65"/>
  <c r="H64"/>
  <c r="D64"/>
  <c r="H63"/>
  <c r="D63"/>
  <c r="H62"/>
  <c r="D62"/>
  <c r="H61"/>
  <c r="D61"/>
  <c r="H60"/>
  <c r="D60"/>
  <c r="H59"/>
  <c r="D59"/>
  <c r="H58"/>
  <c r="D58"/>
  <c r="H57"/>
  <c r="D57"/>
  <c r="H56"/>
  <c r="D56"/>
  <c r="H55"/>
  <c r="D55"/>
  <c r="H54"/>
  <c r="D54"/>
  <c r="H53"/>
  <c r="D53"/>
  <c r="H52"/>
  <c r="D52"/>
  <c r="H51"/>
  <c r="D51"/>
  <c r="H50"/>
  <c r="D50"/>
  <c r="H49"/>
  <c r="D49"/>
  <c r="H48"/>
  <c r="D48"/>
  <c r="H47"/>
  <c r="D47"/>
  <c r="H46"/>
  <c r="D46"/>
  <c r="H45"/>
  <c r="D45"/>
  <c r="H44"/>
  <c r="D44"/>
  <c r="H43"/>
  <c r="D43"/>
  <c r="H42"/>
  <c r="D42"/>
  <c r="H41"/>
  <c r="D41"/>
  <c r="H40"/>
  <c r="D40"/>
  <c r="H39"/>
  <c r="D39"/>
  <c r="H38"/>
  <c r="D38"/>
  <c r="H37"/>
  <c r="D37"/>
  <c r="H36"/>
  <c r="D36"/>
  <c r="H35"/>
  <c r="D35"/>
  <c r="H34"/>
  <c r="D34"/>
  <c r="H33"/>
  <c r="D33"/>
  <c r="H32"/>
  <c r="D32"/>
  <c r="H31"/>
  <c r="D31"/>
  <c r="H30"/>
  <c r="D30"/>
  <c r="H29"/>
  <c r="D29"/>
  <c r="H28"/>
  <c r="D28"/>
  <c r="H27"/>
  <c r="D27"/>
  <c r="H26"/>
  <c r="D26"/>
  <c r="H25"/>
  <c r="D25"/>
  <c r="H24"/>
  <c r="D24"/>
  <c r="H23"/>
  <c r="D23"/>
  <c r="H22"/>
  <c r="D22"/>
  <c r="H21"/>
  <c r="D21"/>
  <c r="H20"/>
  <c r="D20"/>
  <c r="H19"/>
  <c r="D19"/>
  <c r="H18"/>
  <c r="D18"/>
  <c r="H17"/>
  <c r="D17"/>
  <c r="H16"/>
  <c r="D16"/>
  <c r="H15"/>
  <c r="D15"/>
  <c r="H14"/>
  <c r="D14"/>
  <c r="C173" i="26"/>
  <c r="C202" s="1"/>
  <c r="G202"/>
  <c r="E14" s="1"/>
  <c r="E15" s="1"/>
  <c r="H201"/>
  <c r="D201"/>
  <c r="H200"/>
  <c r="D200"/>
  <c r="H199"/>
  <c r="D199"/>
  <c r="H198"/>
  <c r="D198"/>
  <c r="H197"/>
  <c r="D197"/>
  <c r="H196"/>
  <c r="D196"/>
  <c r="H195"/>
  <c r="D195"/>
  <c r="H194"/>
  <c r="D194"/>
  <c r="H193"/>
  <c r="D193"/>
  <c r="H192"/>
  <c r="D192"/>
  <c r="H191"/>
  <c r="D191"/>
  <c r="H190"/>
  <c r="D190"/>
  <c r="H189"/>
  <c r="D189"/>
  <c r="H188"/>
  <c r="D188"/>
  <c r="H187"/>
  <c r="D187"/>
  <c r="H186"/>
  <c r="D186"/>
  <c r="H185"/>
  <c r="D185"/>
  <c r="H184"/>
  <c r="D184"/>
  <c r="H183"/>
  <c r="D183"/>
  <c r="H182"/>
  <c r="D182"/>
  <c r="H181"/>
  <c r="D181"/>
  <c r="H180"/>
  <c r="D180"/>
  <c r="H179"/>
  <c r="D179"/>
  <c r="H178"/>
  <c r="D178"/>
  <c r="H177"/>
  <c r="D177"/>
  <c r="H176"/>
  <c r="D176"/>
  <c r="H175"/>
  <c r="D175"/>
  <c r="H174"/>
  <c r="D174"/>
  <c r="H173"/>
  <c r="H172"/>
  <c r="D172"/>
  <c r="H171"/>
  <c r="D171"/>
  <c r="H170"/>
  <c r="D170"/>
  <c r="H169"/>
  <c r="D169"/>
  <c r="H168"/>
  <c r="D168"/>
  <c r="H167"/>
  <c r="D167"/>
  <c r="H166"/>
  <c r="D166"/>
  <c r="H165"/>
  <c r="D165"/>
  <c r="H164"/>
  <c r="D164"/>
  <c r="H163"/>
  <c r="D163"/>
  <c r="H162"/>
  <c r="D162"/>
  <c r="H161"/>
  <c r="D161"/>
  <c r="H160"/>
  <c r="D160"/>
  <c r="H159"/>
  <c r="D159"/>
  <c r="H158"/>
  <c r="D158"/>
  <c r="H157"/>
  <c r="D157"/>
  <c r="H156"/>
  <c r="D156"/>
  <c r="H155"/>
  <c r="D155"/>
  <c r="H154"/>
  <c r="D154"/>
  <c r="H153"/>
  <c r="D153"/>
  <c r="H152"/>
  <c r="D152"/>
  <c r="H151"/>
  <c r="D151"/>
  <c r="H150"/>
  <c r="D150"/>
  <c r="H149"/>
  <c r="D149"/>
  <c r="H148"/>
  <c r="D148"/>
  <c r="H147"/>
  <c r="D147"/>
  <c r="H146"/>
  <c r="D146"/>
  <c r="H145"/>
  <c r="D145"/>
  <c r="H144"/>
  <c r="D144"/>
  <c r="H143"/>
  <c r="D143"/>
  <c r="H142"/>
  <c r="D142"/>
  <c r="H141"/>
  <c r="D141"/>
  <c r="H140"/>
  <c r="D140"/>
  <c r="H138"/>
  <c r="D138"/>
  <c r="H137"/>
  <c r="D137"/>
  <c r="H136"/>
  <c r="D136"/>
  <c r="H135"/>
  <c r="D135"/>
  <c r="H134"/>
  <c r="D134"/>
  <c r="H133"/>
  <c r="D133"/>
  <c r="H132"/>
  <c r="D132"/>
  <c r="H131"/>
  <c r="D131"/>
  <c r="H130"/>
  <c r="D130"/>
  <c r="H129"/>
  <c r="D129"/>
  <c r="H128"/>
  <c r="D128"/>
  <c r="H127"/>
  <c r="D127"/>
  <c r="H126"/>
  <c r="D126"/>
  <c r="H125"/>
  <c r="D125"/>
  <c r="H124"/>
  <c r="D124"/>
  <c r="H123"/>
  <c r="D123"/>
  <c r="H122"/>
  <c r="D122"/>
  <c r="H121"/>
  <c r="D121"/>
  <c r="H120"/>
  <c r="D120"/>
  <c r="H119"/>
  <c r="D119"/>
  <c r="H118"/>
  <c r="D118"/>
  <c r="H117"/>
  <c r="D117"/>
  <c r="H116"/>
  <c r="D116"/>
  <c r="H115"/>
  <c r="D115"/>
  <c r="H114"/>
  <c r="D114"/>
  <c r="H113"/>
  <c r="D113"/>
  <c r="H112"/>
  <c r="D112"/>
  <c r="H111"/>
  <c r="D111"/>
  <c r="H110"/>
  <c r="D110"/>
  <c r="H109"/>
  <c r="D109"/>
  <c r="H108"/>
  <c r="D108"/>
  <c r="H107"/>
  <c r="D107"/>
  <c r="H106"/>
  <c r="D106"/>
  <c r="H105"/>
  <c r="D105"/>
  <c r="H104"/>
  <c r="D104"/>
  <c r="H103"/>
  <c r="D103"/>
  <c r="H102"/>
  <c r="D102"/>
  <c r="H101"/>
  <c r="D101"/>
  <c r="H100"/>
  <c r="D100"/>
  <c r="H99"/>
  <c r="D99"/>
  <c r="H98"/>
  <c r="D98"/>
  <c r="H97"/>
  <c r="D97"/>
  <c r="H96"/>
  <c r="D96"/>
  <c r="H95"/>
  <c r="D95"/>
  <c r="H94"/>
  <c r="D94"/>
  <c r="H93"/>
  <c r="D93"/>
  <c r="H92"/>
  <c r="D92"/>
  <c r="H91"/>
  <c r="D91"/>
  <c r="H90"/>
  <c r="D90"/>
  <c r="H89"/>
  <c r="D89"/>
  <c r="H88"/>
  <c r="D88"/>
  <c r="H87"/>
  <c r="D87"/>
  <c r="H86"/>
  <c r="D86"/>
  <c r="H85"/>
  <c r="D85"/>
  <c r="H84"/>
  <c r="D84"/>
  <c r="H83"/>
  <c r="D83"/>
  <c r="H82"/>
  <c r="D82"/>
  <c r="H81"/>
  <c r="D81"/>
  <c r="H80"/>
  <c r="D80"/>
  <c r="H79"/>
  <c r="D79"/>
  <c r="H78"/>
  <c r="D78"/>
  <c r="H77"/>
  <c r="D77"/>
  <c r="H76"/>
  <c r="D76"/>
  <c r="H75"/>
  <c r="D75"/>
  <c r="H74"/>
  <c r="D74"/>
  <c r="H73"/>
  <c r="D73"/>
  <c r="H72"/>
  <c r="D72"/>
  <c r="H71"/>
  <c r="D71"/>
  <c r="H70"/>
  <c r="D70"/>
  <c r="H68"/>
  <c r="D68"/>
  <c r="H67"/>
  <c r="D67"/>
  <c r="H66"/>
  <c r="D66"/>
  <c r="H65"/>
  <c r="D65"/>
  <c r="H64"/>
  <c r="D64"/>
  <c r="H63"/>
  <c r="D63"/>
  <c r="H62"/>
  <c r="D62"/>
  <c r="H61"/>
  <c r="D61"/>
  <c r="H60"/>
  <c r="D60"/>
  <c r="H59"/>
  <c r="D59"/>
  <c r="H58"/>
  <c r="D58"/>
  <c r="H57"/>
  <c r="D57"/>
  <c r="H56"/>
  <c r="D56"/>
  <c r="H55"/>
  <c r="D55"/>
  <c r="H54"/>
  <c r="D54"/>
  <c r="H53"/>
  <c r="D53"/>
  <c r="H52"/>
  <c r="D52"/>
  <c r="H51"/>
  <c r="D51"/>
  <c r="H50"/>
  <c r="D50"/>
  <c r="H49"/>
  <c r="D49"/>
  <c r="H48"/>
  <c r="D48"/>
  <c r="H47"/>
  <c r="D47"/>
  <c r="H46"/>
  <c r="D46"/>
  <c r="H45"/>
  <c r="D45"/>
  <c r="H44"/>
  <c r="D44"/>
  <c r="H43"/>
  <c r="D43"/>
  <c r="H42"/>
  <c r="D42"/>
  <c r="H41"/>
  <c r="D41"/>
  <c r="H40"/>
  <c r="D40"/>
  <c r="H39"/>
  <c r="D39"/>
  <c r="H38"/>
  <c r="D38"/>
  <c r="H37"/>
  <c r="D37"/>
  <c r="H36"/>
  <c r="D36"/>
  <c r="H35"/>
  <c r="D35"/>
  <c r="H34"/>
  <c r="D34"/>
  <c r="H33"/>
  <c r="D33"/>
  <c r="H32"/>
  <c r="D32"/>
  <c r="H31"/>
  <c r="D31"/>
  <c r="H30"/>
  <c r="D30"/>
  <c r="H29"/>
  <c r="D29"/>
  <c r="H28"/>
  <c r="D28"/>
  <c r="H27"/>
  <c r="D27"/>
  <c r="H26"/>
  <c r="D26"/>
  <c r="H25"/>
  <c r="D25"/>
  <c r="H24"/>
  <c r="D24"/>
  <c r="H23"/>
  <c r="D23"/>
  <c r="H22"/>
  <c r="D22"/>
  <c r="H21"/>
  <c r="D21"/>
  <c r="H20"/>
  <c r="D20"/>
  <c r="H19"/>
  <c r="D19"/>
  <c r="H18"/>
  <c r="D18"/>
  <c r="H17"/>
  <c r="D17"/>
  <c r="H16"/>
  <c r="D16"/>
  <c r="H15"/>
  <c r="D15"/>
  <c r="H14"/>
  <c r="D14"/>
  <c r="C27" i="24"/>
  <c r="C202" s="1"/>
  <c r="G202"/>
  <c r="E14" s="1"/>
  <c r="E15" s="1"/>
  <c r="E16" s="1"/>
  <c r="E17" s="1"/>
  <c r="E18" s="1"/>
  <c r="E19" s="1"/>
  <c r="E20" s="1"/>
  <c r="E21" s="1"/>
  <c r="E22" s="1"/>
  <c r="E23" s="1"/>
  <c r="E24" s="1"/>
  <c r="E25" s="1"/>
  <c r="E26" s="1"/>
  <c r="E27" s="1"/>
  <c r="E28" s="1"/>
  <c r="E29" s="1"/>
  <c r="E30" s="1"/>
  <c r="E31" s="1"/>
  <c r="E32" s="1"/>
  <c r="E33" s="1"/>
  <c r="E34" s="1"/>
  <c r="E35" s="1"/>
  <c r="E36" s="1"/>
  <c r="E37" s="1"/>
  <c r="E38" s="1"/>
  <c r="E39" s="1"/>
  <c r="E40" s="1"/>
  <c r="E41" s="1"/>
  <c r="E42" s="1"/>
  <c r="E43" s="1"/>
  <c r="E44" s="1"/>
  <c r="E45" s="1"/>
  <c r="E46" s="1"/>
  <c r="E47" s="1"/>
  <c r="E48" s="1"/>
  <c r="E49" s="1"/>
  <c r="E50" s="1"/>
  <c r="E51" s="1"/>
  <c r="E52" s="1"/>
  <c r="E53" s="1"/>
  <c r="E54" s="1"/>
  <c r="E55" s="1"/>
  <c r="E56" s="1"/>
  <c r="E57" s="1"/>
  <c r="E58" s="1"/>
  <c r="H201"/>
  <c r="D201"/>
  <c r="H200"/>
  <c r="D200"/>
  <c r="H199"/>
  <c r="D199"/>
  <c r="H198"/>
  <c r="D198"/>
  <c r="H197"/>
  <c r="D197"/>
  <c r="H196"/>
  <c r="D196"/>
  <c r="H195"/>
  <c r="D195"/>
  <c r="H194"/>
  <c r="D194"/>
  <c r="H193"/>
  <c r="D193"/>
  <c r="H192"/>
  <c r="D192"/>
  <c r="H191"/>
  <c r="D191"/>
  <c r="H190"/>
  <c r="D190"/>
  <c r="H189"/>
  <c r="D189"/>
  <c r="H188"/>
  <c r="D188"/>
  <c r="H187"/>
  <c r="D187"/>
  <c r="H186"/>
  <c r="D186"/>
  <c r="H185"/>
  <c r="D185"/>
  <c r="H184"/>
  <c r="D184"/>
  <c r="H183"/>
  <c r="D183"/>
  <c r="H182"/>
  <c r="D182"/>
  <c r="H181"/>
  <c r="D181"/>
  <c r="H180"/>
  <c r="D180"/>
  <c r="H179"/>
  <c r="D179"/>
  <c r="H178"/>
  <c r="D178"/>
  <c r="H177"/>
  <c r="D177"/>
  <c r="H176"/>
  <c r="D176"/>
  <c r="H175"/>
  <c r="D175"/>
  <c r="H174"/>
  <c r="D174"/>
  <c r="H173"/>
  <c r="D173"/>
  <c r="H172"/>
  <c r="D172"/>
  <c r="H171"/>
  <c r="D171"/>
  <c r="H170"/>
  <c r="D170"/>
  <c r="H169"/>
  <c r="D169"/>
  <c r="H168"/>
  <c r="D168"/>
  <c r="H167"/>
  <c r="D167"/>
  <c r="H166"/>
  <c r="D166"/>
  <c r="H165"/>
  <c r="D165"/>
  <c r="H164"/>
  <c r="D164"/>
  <c r="H163"/>
  <c r="D163"/>
  <c r="H162"/>
  <c r="D162"/>
  <c r="H161"/>
  <c r="D161"/>
  <c r="H160"/>
  <c r="D160"/>
  <c r="H159"/>
  <c r="D159"/>
  <c r="H158"/>
  <c r="D158"/>
  <c r="H157"/>
  <c r="D157"/>
  <c r="H156"/>
  <c r="D156"/>
  <c r="H155"/>
  <c r="D155"/>
  <c r="H154"/>
  <c r="D154"/>
  <c r="H153"/>
  <c r="D153"/>
  <c r="H152"/>
  <c r="D152"/>
  <c r="H151"/>
  <c r="D151"/>
  <c r="H150"/>
  <c r="D150"/>
  <c r="H149"/>
  <c r="D149"/>
  <c r="H148"/>
  <c r="D148"/>
  <c r="H147"/>
  <c r="D147"/>
  <c r="H146"/>
  <c r="D146"/>
  <c r="H145"/>
  <c r="D145"/>
  <c r="H144"/>
  <c r="D144"/>
  <c r="H143"/>
  <c r="D143"/>
  <c r="H142"/>
  <c r="D142"/>
  <c r="H141"/>
  <c r="D141"/>
  <c r="H140"/>
  <c r="D140"/>
  <c r="H138"/>
  <c r="D138"/>
  <c r="H137"/>
  <c r="D137"/>
  <c r="H136"/>
  <c r="D136"/>
  <c r="H135"/>
  <c r="D135"/>
  <c r="H134"/>
  <c r="D134"/>
  <c r="H133"/>
  <c r="D133"/>
  <c r="H132"/>
  <c r="D132"/>
  <c r="H131"/>
  <c r="D131"/>
  <c r="H130"/>
  <c r="D130"/>
  <c r="H129"/>
  <c r="D129"/>
  <c r="H128"/>
  <c r="D128"/>
  <c r="H127"/>
  <c r="D127"/>
  <c r="H126"/>
  <c r="D126"/>
  <c r="H125"/>
  <c r="D125"/>
  <c r="H124"/>
  <c r="D124"/>
  <c r="H123"/>
  <c r="D123"/>
  <c r="H122"/>
  <c r="D122"/>
  <c r="H121"/>
  <c r="D121"/>
  <c r="H120"/>
  <c r="D120"/>
  <c r="H119"/>
  <c r="D119"/>
  <c r="H118"/>
  <c r="D118"/>
  <c r="H117"/>
  <c r="D117"/>
  <c r="H116"/>
  <c r="D116"/>
  <c r="H115"/>
  <c r="D115"/>
  <c r="H114"/>
  <c r="D114"/>
  <c r="H113"/>
  <c r="D113"/>
  <c r="H112"/>
  <c r="D112"/>
  <c r="H111"/>
  <c r="D111"/>
  <c r="H110"/>
  <c r="D110"/>
  <c r="H109"/>
  <c r="D109"/>
  <c r="H108"/>
  <c r="D108"/>
  <c r="H107"/>
  <c r="D107"/>
  <c r="H106"/>
  <c r="D106"/>
  <c r="H105"/>
  <c r="D105"/>
  <c r="H104"/>
  <c r="D104"/>
  <c r="H103"/>
  <c r="D103"/>
  <c r="H102"/>
  <c r="D102"/>
  <c r="H101"/>
  <c r="D101"/>
  <c r="H100"/>
  <c r="D100"/>
  <c r="H99"/>
  <c r="D99"/>
  <c r="H98"/>
  <c r="D98"/>
  <c r="H97"/>
  <c r="D97"/>
  <c r="H96"/>
  <c r="D96"/>
  <c r="H95"/>
  <c r="D95"/>
  <c r="H94"/>
  <c r="D94"/>
  <c r="H93"/>
  <c r="D93"/>
  <c r="H92"/>
  <c r="D92"/>
  <c r="H91"/>
  <c r="D91"/>
  <c r="H90"/>
  <c r="D90"/>
  <c r="H89"/>
  <c r="D89"/>
  <c r="H88"/>
  <c r="D88"/>
  <c r="H87"/>
  <c r="D87"/>
  <c r="H86"/>
  <c r="D86"/>
  <c r="H85"/>
  <c r="D85"/>
  <c r="H84"/>
  <c r="D84"/>
  <c r="H83"/>
  <c r="D83"/>
  <c r="H82"/>
  <c r="D82"/>
  <c r="H81"/>
  <c r="D81"/>
  <c r="H80"/>
  <c r="D80"/>
  <c r="H79"/>
  <c r="D79"/>
  <c r="H78"/>
  <c r="D78"/>
  <c r="H77"/>
  <c r="D77"/>
  <c r="H76"/>
  <c r="D76"/>
  <c r="H75"/>
  <c r="D75"/>
  <c r="H74"/>
  <c r="D74"/>
  <c r="H73"/>
  <c r="D73"/>
  <c r="H72"/>
  <c r="D72"/>
  <c r="H71"/>
  <c r="D71"/>
  <c r="H70"/>
  <c r="D70"/>
  <c r="H68"/>
  <c r="D68"/>
  <c r="H67"/>
  <c r="D67"/>
  <c r="H66"/>
  <c r="D66"/>
  <c r="H65"/>
  <c r="D65"/>
  <c r="H64"/>
  <c r="D64"/>
  <c r="H63"/>
  <c r="D63"/>
  <c r="H62"/>
  <c r="D62"/>
  <c r="H61"/>
  <c r="D61"/>
  <c r="H60"/>
  <c r="D60"/>
  <c r="H59"/>
  <c r="D59"/>
  <c r="H58"/>
  <c r="D58"/>
  <c r="H57"/>
  <c r="D57"/>
  <c r="H56"/>
  <c r="D56"/>
  <c r="H55"/>
  <c r="D55"/>
  <c r="H54"/>
  <c r="D54"/>
  <c r="H53"/>
  <c r="D53"/>
  <c r="H52"/>
  <c r="D52"/>
  <c r="H51"/>
  <c r="D51"/>
  <c r="H50"/>
  <c r="D50"/>
  <c r="H49"/>
  <c r="D49"/>
  <c r="H48"/>
  <c r="D48"/>
  <c r="H47"/>
  <c r="D47"/>
  <c r="H46"/>
  <c r="D46"/>
  <c r="H45"/>
  <c r="D45"/>
  <c r="H44"/>
  <c r="D44"/>
  <c r="H43"/>
  <c r="D43"/>
  <c r="H42"/>
  <c r="D42"/>
  <c r="H41"/>
  <c r="D41"/>
  <c r="H40"/>
  <c r="D40"/>
  <c r="H39"/>
  <c r="D39"/>
  <c r="H38"/>
  <c r="D38"/>
  <c r="H37"/>
  <c r="D37"/>
  <c r="H36"/>
  <c r="D36"/>
  <c r="H35"/>
  <c r="D35"/>
  <c r="H34"/>
  <c r="D34"/>
  <c r="H33"/>
  <c r="D33"/>
  <c r="H32"/>
  <c r="D32"/>
  <c r="H31"/>
  <c r="D31"/>
  <c r="H30"/>
  <c r="D30"/>
  <c r="H29"/>
  <c r="D29"/>
  <c r="H28"/>
  <c r="D28"/>
  <c r="H27"/>
  <c r="H26"/>
  <c r="D26"/>
  <c r="H25"/>
  <c r="D25"/>
  <c r="H24"/>
  <c r="D24"/>
  <c r="H23"/>
  <c r="D23"/>
  <c r="H22"/>
  <c r="D22"/>
  <c r="H21"/>
  <c r="D21"/>
  <c r="H20"/>
  <c r="D20"/>
  <c r="H19"/>
  <c r="D19"/>
  <c r="H18"/>
  <c r="D18"/>
  <c r="H17"/>
  <c r="D17"/>
  <c r="H16"/>
  <c r="D16"/>
  <c r="H15"/>
  <c r="D15"/>
  <c r="H14"/>
  <c r="D14"/>
  <c r="G202" i="23"/>
  <c r="E14" s="1"/>
  <c r="H201"/>
  <c r="D201"/>
  <c r="H200"/>
  <c r="D200"/>
  <c r="H199"/>
  <c r="D199"/>
  <c r="H198"/>
  <c r="D198"/>
  <c r="H197"/>
  <c r="D197"/>
  <c r="H196"/>
  <c r="D196"/>
  <c r="H195"/>
  <c r="D195"/>
  <c r="H194"/>
  <c r="D194"/>
  <c r="H193"/>
  <c r="D193"/>
  <c r="H192"/>
  <c r="D192"/>
  <c r="H191"/>
  <c r="D191"/>
  <c r="H190"/>
  <c r="D190"/>
  <c r="H189"/>
  <c r="D189"/>
  <c r="H188"/>
  <c r="D188"/>
  <c r="H187"/>
  <c r="D187"/>
  <c r="H186"/>
  <c r="D186"/>
  <c r="H185"/>
  <c r="D185"/>
  <c r="H184"/>
  <c r="D184"/>
  <c r="H183"/>
  <c r="D183"/>
  <c r="H182"/>
  <c r="D182"/>
  <c r="H181"/>
  <c r="D181"/>
  <c r="H180"/>
  <c r="D180"/>
  <c r="H179"/>
  <c r="D179"/>
  <c r="H178"/>
  <c r="D178"/>
  <c r="H177"/>
  <c r="D177"/>
  <c r="H176"/>
  <c r="D176"/>
  <c r="H175"/>
  <c r="D175"/>
  <c r="H174"/>
  <c r="D174"/>
  <c r="H173"/>
  <c r="D173"/>
  <c r="H172"/>
  <c r="D172"/>
  <c r="H171"/>
  <c r="D171"/>
  <c r="H170"/>
  <c r="D170"/>
  <c r="H169"/>
  <c r="D169"/>
  <c r="H168"/>
  <c r="D168"/>
  <c r="H167"/>
  <c r="D167"/>
  <c r="H166"/>
  <c r="D166"/>
  <c r="H165"/>
  <c r="D165"/>
  <c r="H164"/>
  <c r="D164"/>
  <c r="H163"/>
  <c r="D163"/>
  <c r="H162"/>
  <c r="D162"/>
  <c r="H161"/>
  <c r="D161"/>
  <c r="H160"/>
  <c r="D160"/>
  <c r="H159"/>
  <c r="D159"/>
  <c r="H158"/>
  <c r="D158"/>
  <c r="H157"/>
  <c r="D157"/>
  <c r="H156"/>
  <c r="D156"/>
  <c r="H155"/>
  <c r="D155"/>
  <c r="H154"/>
  <c r="D154"/>
  <c r="H153"/>
  <c r="D153"/>
  <c r="H152"/>
  <c r="D152"/>
  <c r="H151"/>
  <c r="D151"/>
  <c r="H150"/>
  <c r="D150"/>
  <c r="H149"/>
  <c r="D149"/>
  <c r="H148"/>
  <c r="D148"/>
  <c r="H147"/>
  <c r="D147"/>
  <c r="H146"/>
  <c r="D146"/>
  <c r="H145"/>
  <c r="D145"/>
  <c r="H144"/>
  <c r="D144"/>
  <c r="H143"/>
  <c r="D143"/>
  <c r="H142"/>
  <c r="D142"/>
  <c r="H141"/>
  <c r="D141"/>
  <c r="H140"/>
  <c r="D140"/>
  <c r="H138"/>
  <c r="D138"/>
  <c r="H137"/>
  <c r="D137"/>
  <c r="H136"/>
  <c r="D136"/>
  <c r="H135"/>
  <c r="D135"/>
  <c r="H134"/>
  <c r="D134"/>
  <c r="H133"/>
  <c r="D133"/>
  <c r="H132"/>
  <c r="D132"/>
  <c r="H131"/>
  <c r="D131"/>
  <c r="H130"/>
  <c r="D130"/>
  <c r="H129"/>
  <c r="D129"/>
  <c r="H128"/>
  <c r="D128"/>
  <c r="H127"/>
  <c r="D127"/>
  <c r="H126"/>
  <c r="D126"/>
  <c r="H125"/>
  <c r="D125"/>
  <c r="H124"/>
  <c r="D124"/>
  <c r="H123"/>
  <c r="D123"/>
  <c r="H122"/>
  <c r="D122"/>
  <c r="H121"/>
  <c r="D121"/>
  <c r="H120"/>
  <c r="D120"/>
  <c r="H119"/>
  <c r="D119"/>
  <c r="H118"/>
  <c r="D118"/>
  <c r="H117"/>
  <c r="D117"/>
  <c r="H116"/>
  <c r="D116"/>
  <c r="H115"/>
  <c r="D115"/>
  <c r="H114"/>
  <c r="D114"/>
  <c r="H113"/>
  <c r="D113"/>
  <c r="H112"/>
  <c r="D112"/>
  <c r="H111"/>
  <c r="D111"/>
  <c r="H110"/>
  <c r="D110"/>
  <c r="H109"/>
  <c r="D109"/>
  <c r="H108"/>
  <c r="D108"/>
  <c r="H107"/>
  <c r="D107"/>
  <c r="H106"/>
  <c r="D106"/>
  <c r="H105"/>
  <c r="D105"/>
  <c r="H104"/>
  <c r="D104"/>
  <c r="H103"/>
  <c r="D103"/>
  <c r="H102"/>
  <c r="D102"/>
  <c r="H101"/>
  <c r="D101"/>
  <c r="H100"/>
  <c r="D100"/>
  <c r="H99"/>
  <c r="D99"/>
  <c r="H98"/>
  <c r="D98"/>
  <c r="H97"/>
  <c r="D97"/>
  <c r="H96"/>
  <c r="D96"/>
  <c r="H95"/>
  <c r="D95"/>
  <c r="H94"/>
  <c r="D94"/>
  <c r="H93"/>
  <c r="D93"/>
  <c r="H92"/>
  <c r="D92"/>
  <c r="H91"/>
  <c r="D91"/>
  <c r="H90"/>
  <c r="D90"/>
  <c r="H89"/>
  <c r="D89"/>
  <c r="H88"/>
  <c r="D88"/>
  <c r="H87"/>
  <c r="D87"/>
  <c r="H86"/>
  <c r="D86"/>
  <c r="H85"/>
  <c r="D85"/>
  <c r="H84"/>
  <c r="D84"/>
  <c r="H83"/>
  <c r="D83"/>
  <c r="H82"/>
  <c r="D82"/>
  <c r="H81"/>
  <c r="D81"/>
  <c r="H80"/>
  <c r="D80"/>
  <c r="H79"/>
  <c r="D79"/>
  <c r="H78"/>
  <c r="D78"/>
  <c r="H77"/>
  <c r="D77"/>
  <c r="H76"/>
  <c r="D76"/>
  <c r="H75"/>
  <c r="D75"/>
  <c r="H74"/>
  <c r="D74"/>
  <c r="H73"/>
  <c r="D73"/>
  <c r="H72"/>
  <c r="D72"/>
  <c r="H71"/>
  <c r="D71"/>
  <c r="H70"/>
  <c r="D70"/>
  <c r="H68"/>
  <c r="D68"/>
  <c r="H67"/>
  <c r="D67"/>
  <c r="H66"/>
  <c r="D66"/>
  <c r="H65"/>
  <c r="D65"/>
  <c r="H64"/>
  <c r="D64"/>
  <c r="H63"/>
  <c r="D63"/>
  <c r="H62"/>
  <c r="D62"/>
  <c r="H61"/>
  <c r="D61"/>
  <c r="H60"/>
  <c r="D60"/>
  <c r="H59"/>
  <c r="D59"/>
  <c r="H58"/>
  <c r="D58"/>
  <c r="H57"/>
  <c r="D57"/>
  <c r="H56"/>
  <c r="D56"/>
  <c r="H55"/>
  <c r="D55"/>
  <c r="H54"/>
  <c r="D54"/>
  <c r="H53"/>
  <c r="D53"/>
  <c r="H52"/>
  <c r="D52"/>
  <c r="H51"/>
  <c r="D51"/>
  <c r="H50"/>
  <c r="D50"/>
  <c r="H49"/>
  <c r="D49"/>
  <c r="H48"/>
  <c r="D48"/>
  <c r="H47"/>
  <c r="D47"/>
  <c r="H46"/>
  <c r="D46"/>
  <c r="H45"/>
  <c r="D45"/>
  <c r="H44"/>
  <c r="D44"/>
  <c r="H43"/>
  <c r="D43"/>
  <c r="H42"/>
  <c r="D42"/>
  <c r="H41"/>
  <c r="D41"/>
  <c r="H40"/>
  <c r="D40"/>
  <c r="H39"/>
  <c r="D39"/>
  <c r="H38"/>
  <c r="D38"/>
  <c r="H37"/>
  <c r="D37"/>
  <c r="H36"/>
  <c r="D36"/>
  <c r="H35"/>
  <c r="D35"/>
  <c r="H34"/>
  <c r="D34"/>
  <c r="H33"/>
  <c r="D33"/>
  <c r="H32"/>
  <c r="D32"/>
  <c r="H31"/>
  <c r="D31"/>
  <c r="H30"/>
  <c r="D30"/>
  <c r="H29"/>
  <c r="D29"/>
  <c r="H28"/>
  <c r="D28"/>
  <c r="H27"/>
  <c r="D27"/>
  <c r="H26"/>
  <c r="D26"/>
  <c r="H25"/>
  <c r="D25"/>
  <c r="H24"/>
  <c r="D24"/>
  <c r="H23"/>
  <c r="D23"/>
  <c r="H22"/>
  <c r="D22"/>
  <c r="H21"/>
  <c r="D21"/>
  <c r="H20"/>
  <c r="D20"/>
  <c r="H19"/>
  <c r="D19"/>
  <c r="H18"/>
  <c r="D18"/>
  <c r="H17"/>
  <c r="D17"/>
  <c r="H16"/>
  <c r="D16"/>
  <c r="H15"/>
  <c r="D15"/>
  <c r="H14"/>
  <c r="D14"/>
  <c r="C181" i="22"/>
  <c r="D181" s="1"/>
  <c r="H178"/>
  <c r="C27"/>
  <c r="G202"/>
  <c r="E14" s="1"/>
  <c r="E15" s="1"/>
  <c r="G209"/>
  <c r="H201"/>
  <c r="D201"/>
  <c r="H200"/>
  <c r="D200"/>
  <c r="H199"/>
  <c r="D199"/>
  <c r="H198"/>
  <c r="D198"/>
  <c r="H197"/>
  <c r="D197"/>
  <c r="H196"/>
  <c r="D196"/>
  <c r="H195"/>
  <c r="D195"/>
  <c r="H194"/>
  <c r="D194"/>
  <c r="H193"/>
  <c r="D193"/>
  <c r="H192"/>
  <c r="D192"/>
  <c r="H191"/>
  <c r="D191"/>
  <c r="H190"/>
  <c r="D190"/>
  <c r="H189"/>
  <c r="D189"/>
  <c r="H188"/>
  <c r="D188"/>
  <c r="H187"/>
  <c r="D187"/>
  <c r="H186"/>
  <c r="D186"/>
  <c r="H185"/>
  <c r="D185"/>
  <c r="H184"/>
  <c r="D184"/>
  <c r="H183"/>
  <c r="D183"/>
  <c r="H182"/>
  <c r="D182"/>
  <c r="H181"/>
  <c r="H180"/>
  <c r="D180"/>
  <c r="H179"/>
  <c r="D179"/>
  <c r="D178"/>
  <c r="H177"/>
  <c r="D177"/>
  <c r="H176"/>
  <c r="D176"/>
  <c r="H175"/>
  <c r="D175"/>
  <c r="H174"/>
  <c r="D174"/>
  <c r="H173"/>
  <c r="D173"/>
  <c r="H172"/>
  <c r="D172"/>
  <c r="H171"/>
  <c r="D171"/>
  <c r="H170"/>
  <c r="D170"/>
  <c r="H169"/>
  <c r="D169"/>
  <c r="H168"/>
  <c r="D168"/>
  <c r="H167"/>
  <c r="D167"/>
  <c r="H166"/>
  <c r="D166"/>
  <c r="H165"/>
  <c r="D165"/>
  <c r="H164"/>
  <c r="D164"/>
  <c r="H163"/>
  <c r="D163"/>
  <c r="H162"/>
  <c r="D162"/>
  <c r="H161"/>
  <c r="D161"/>
  <c r="H160"/>
  <c r="D160"/>
  <c r="H159"/>
  <c r="D159"/>
  <c r="H158"/>
  <c r="D158"/>
  <c r="H157"/>
  <c r="D157"/>
  <c r="H156"/>
  <c r="D156"/>
  <c r="H155"/>
  <c r="D155"/>
  <c r="H154"/>
  <c r="D154"/>
  <c r="H153"/>
  <c r="D153"/>
  <c r="H152"/>
  <c r="D152"/>
  <c r="H151"/>
  <c r="D151"/>
  <c r="H150"/>
  <c r="D150"/>
  <c r="H149"/>
  <c r="D149"/>
  <c r="H148"/>
  <c r="D148"/>
  <c r="H147"/>
  <c r="D147"/>
  <c r="H146"/>
  <c r="D146"/>
  <c r="H145"/>
  <c r="D145"/>
  <c r="H144"/>
  <c r="D144"/>
  <c r="H143"/>
  <c r="D143"/>
  <c r="H142"/>
  <c r="D142"/>
  <c r="H141"/>
  <c r="D141"/>
  <c r="H140"/>
  <c r="D140"/>
  <c r="H138"/>
  <c r="D138"/>
  <c r="H137"/>
  <c r="D137"/>
  <c r="H136"/>
  <c r="D136"/>
  <c r="H135"/>
  <c r="D135"/>
  <c r="H134"/>
  <c r="D134"/>
  <c r="H133"/>
  <c r="D133"/>
  <c r="H132"/>
  <c r="D132"/>
  <c r="H131"/>
  <c r="D131"/>
  <c r="H130"/>
  <c r="D130"/>
  <c r="H129"/>
  <c r="D129"/>
  <c r="H128"/>
  <c r="D128"/>
  <c r="H127"/>
  <c r="D127"/>
  <c r="H126"/>
  <c r="D126"/>
  <c r="H125"/>
  <c r="D125"/>
  <c r="H124"/>
  <c r="D124"/>
  <c r="H123"/>
  <c r="D123"/>
  <c r="H122"/>
  <c r="D122"/>
  <c r="H121"/>
  <c r="D121"/>
  <c r="H120"/>
  <c r="D120"/>
  <c r="H119"/>
  <c r="D119"/>
  <c r="H118"/>
  <c r="D118"/>
  <c r="H117"/>
  <c r="D117"/>
  <c r="H116"/>
  <c r="D116"/>
  <c r="H115"/>
  <c r="D115"/>
  <c r="H114"/>
  <c r="D114"/>
  <c r="H113"/>
  <c r="D113"/>
  <c r="H112"/>
  <c r="D112"/>
  <c r="H111"/>
  <c r="D111"/>
  <c r="H110"/>
  <c r="D110"/>
  <c r="H109"/>
  <c r="D109"/>
  <c r="H108"/>
  <c r="D108"/>
  <c r="H107"/>
  <c r="D107"/>
  <c r="H106"/>
  <c r="D106"/>
  <c r="H105"/>
  <c r="D105"/>
  <c r="H104"/>
  <c r="D104"/>
  <c r="H103"/>
  <c r="D103"/>
  <c r="H102"/>
  <c r="D102"/>
  <c r="H101"/>
  <c r="D101"/>
  <c r="H100"/>
  <c r="D100"/>
  <c r="H99"/>
  <c r="D99"/>
  <c r="H98"/>
  <c r="D98"/>
  <c r="H97"/>
  <c r="D97"/>
  <c r="H96"/>
  <c r="D96"/>
  <c r="H95"/>
  <c r="D95"/>
  <c r="H94"/>
  <c r="D94"/>
  <c r="H93"/>
  <c r="D93"/>
  <c r="H92"/>
  <c r="D92"/>
  <c r="H91"/>
  <c r="D91"/>
  <c r="H90"/>
  <c r="D90"/>
  <c r="H89"/>
  <c r="D89"/>
  <c r="H88"/>
  <c r="D88"/>
  <c r="H87"/>
  <c r="D87"/>
  <c r="H86"/>
  <c r="D86"/>
  <c r="H85"/>
  <c r="D85"/>
  <c r="H84"/>
  <c r="D84"/>
  <c r="H83"/>
  <c r="D83"/>
  <c r="H82"/>
  <c r="D82"/>
  <c r="H81"/>
  <c r="D81"/>
  <c r="H80"/>
  <c r="D80"/>
  <c r="H79"/>
  <c r="D79"/>
  <c r="H78"/>
  <c r="D78"/>
  <c r="H77"/>
  <c r="D77"/>
  <c r="H76"/>
  <c r="D76"/>
  <c r="H75"/>
  <c r="D75"/>
  <c r="H74"/>
  <c r="D74"/>
  <c r="H73"/>
  <c r="D73"/>
  <c r="H72"/>
  <c r="D72"/>
  <c r="H71"/>
  <c r="D71"/>
  <c r="H70"/>
  <c r="D70"/>
  <c r="H68"/>
  <c r="D68"/>
  <c r="H67"/>
  <c r="D67"/>
  <c r="H66"/>
  <c r="D66"/>
  <c r="H65"/>
  <c r="D65"/>
  <c r="H64"/>
  <c r="D64"/>
  <c r="H63"/>
  <c r="D63"/>
  <c r="H62"/>
  <c r="D62"/>
  <c r="H61"/>
  <c r="D61"/>
  <c r="H60"/>
  <c r="D60"/>
  <c r="H59"/>
  <c r="D59"/>
  <c r="H58"/>
  <c r="D58"/>
  <c r="H57"/>
  <c r="D57"/>
  <c r="H56"/>
  <c r="D56"/>
  <c r="H55"/>
  <c r="D55"/>
  <c r="H54"/>
  <c r="D54"/>
  <c r="H53"/>
  <c r="D53"/>
  <c r="H52"/>
  <c r="D52"/>
  <c r="H51"/>
  <c r="D51"/>
  <c r="H50"/>
  <c r="D50"/>
  <c r="H49"/>
  <c r="D49"/>
  <c r="H48"/>
  <c r="D48"/>
  <c r="H47"/>
  <c r="D47"/>
  <c r="H46"/>
  <c r="D46"/>
  <c r="H45"/>
  <c r="D45"/>
  <c r="H44"/>
  <c r="D44"/>
  <c r="H43"/>
  <c r="D43"/>
  <c r="H42"/>
  <c r="D42"/>
  <c r="H41"/>
  <c r="D41"/>
  <c r="H40"/>
  <c r="D40"/>
  <c r="H39"/>
  <c r="D39"/>
  <c r="H38"/>
  <c r="D38"/>
  <c r="H37"/>
  <c r="D37"/>
  <c r="H36"/>
  <c r="D36"/>
  <c r="H35"/>
  <c r="D35"/>
  <c r="H34"/>
  <c r="D34"/>
  <c r="H33"/>
  <c r="D33"/>
  <c r="H32"/>
  <c r="D32"/>
  <c r="H31"/>
  <c r="D31"/>
  <c r="H30"/>
  <c r="D30"/>
  <c r="H29"/>
  <c r="D29"/>
  <c r="H28"/>
  <c r="D28"/>
  <c r="H27"/>
  <c r="H26"/>
  <c r="D26"/>
  <c r="H25"/>
  <c r="D25"/>
  <c r="H24"/>
  <c r="D24"/>
  <c r="H23"/>
  <c r="D23"/>
  <c r="H22"/>
  <c r="D22"/>
  <c r="H21"/>
  <c r="D21"/>
  <c r="H20"/>
  <c r="D20"/>
  <c r="H19"/>
  <c r="D19"/>
  <c r="H18"/>
  <c r="D18"/>
  <c r="H17"/>
  <c r="D17"/>
  <c r="H16"/>
  <c r="D16"/>
  <c r="H15"/>
  <c r="D15"/>
  <c r="H14"/>
  <c r="D14"/>
  <c r="D202" i="31" l="1"/>
  <c r="D223"/>
  <c r="D214"/>
  <c r="B215"/>
  <c r="D223" i="30"/>
  <c r="G208"/>
  <c r="D214"/>
  <c r="B215"/>
  <c r="G208" i="29"/>
  <c r="D223"/>
  <c r="B215"/>
  <c r="D214"/>
  <c r="D223" i="28"/>
  <c r="G208"/>
  <c r="B215"/>
  <c r="D214"/>
  <c r="D214" i="27"/>
  <c r="B215"/>
  <c r="D214" i="26"/>
  <c r="B215"/>
  <c r="D214" i="24"/>
  <c r="B215"/>
  <c r="D214" i="23"/>
  <c r="B215"/>
  <c r="D215" i="22"/>
  <c r="B216"/>
  <c r="D214" i="32"/>
  <c r="B215"/>
  <c r="D202"/>
  <c r="E16"/>
  <c r="F15"/>
  <c r="F14"/>
  <c r="D183" i="31"/>
  <c r="E15"/>
  <c r="F14"/>
  <c r="D173" i="30"/>
  <c r="D202"/>
  <c r="E15"/>
  <c r="E16" s="1"/>
  <c r="F14"/>
  <c r="F14" i="29"/>
  <c r="D202"/>
  <c r="E16"/>
  <c r="F15"/>
  <c r="C202" i="28"/>
  <c r="D202" s="1"/>
  <c r="E15"/>
  <c r="F15" s="1"/>
  <c r="F14"/>
  <c r="F14" i="27"/>
  <c r="F16"/>
  <c r="F18"/>
  <c r="F22"/>
  <c r="F24"/>
  <c r="F26"/>
  <c r="F15"/>
  <c r="F17"/>
  <c r="F19"/>
  <c r="F21"/>
  <c r="F23"/>
  <c r="F25"/>
  <c r="F27"/>
  <c r="E29"/>
  <c r="F28"/>
  <c r="C202"/>
  <c r="D202" s="1"/>
  <c r="D173" i="26"/>
  <c r="D202"/>
  <c r="F14"/>
  <c r="E16"/>
  <c r="F15"/>
  <c r="D27" i="24"/>
  <c r="D202"/>
  <c r="F14"/>
  <c r="F17"/>
  <c r="F19"/>
  <c r="F21"/>
  <c r="F23"/>
  <c r="F29"/>
  <c r="F31"/>
  <c r="F33"/>
  <c r="F35"/>
  <c r="F37"/>
  <c r="F39"/>
  <c r="F41"/>
  <c r="F43"/>
  <c r="F45"/>
  <c r="F47"/>
  <c r="F49"/>
  <c r="F51"/>
  <c r="F53"/>
  <c r="F55"/>
  <c r="F57"/>
  <c r="E59"/>
  <c r="E60" s="1"/>
  <c r="E61" s="1"/>
  <c r="E62" s="1"/>
  <c r="E63" s="1"/>
  <c r="E64" s="1"/>
  <c r="E65" s="1"/>
  <c r="E66" s="1"/>
  <c r="E67" s="1"/>
  <c r="E68" s="1"/>
  <c r="E70" s="1"/>
  <c r="E71" s="1"/>
  <c r="E72" s="1"/>
  <c r="E73" s="1"/>
  <c r="E74" s="1"/>
  <c r="E75" s="1"/>
  <c r="E76" s="1"/>
  <c r="E77" s="1"/>
  <c r="E78" s="1"/>
  <c r="E79" s="1"/>
  <c r="E80" s="1"/>
  <c r="E81" s="1"/>
  <c r="E82" s="1"/>
  <c r="E83" s="1"/>
  <c r="E84" s="1"/>
  <c r="E85" s="1"/>
  <c r="E86" s="1"/>
  <c r="E87" s="1"/>
  <c r="E88" s="1"/>
  <c r="E89" s="1"/>
  <c r="E90" s="1"/>
  <c r="E91" s="1"/>
  <c r="E92" s="1"/>
  <c r="E93" s="1"/>
  <c r="E94" s="1"/>
  <c r="E95" s="1"/>
  <c r="E96" s="1"/>
  <c r="E97" s="1"/>
  <c r="E98" s="1"/>
  <c r="E99" s="1"/>
  <c r="E100" s="1"/>
  <c r="E101" s="1"/>
  <c r="E102" s="1"/>
  <c r="E103" s="1"/>
  <c r="E104" s="1"/>
  <c r="E105" s="1"/>
  <c r="E106" s="1"/>
  <c r="E107" s="1"/>
  <c r="E108" s="1"/>
  <c r="E109" s="1"/>
  <c r="E110" s="1"/>
  <c r="E111" s="1"/>
  <c r="E112" s="1"/>
  <c r="E113" s="1"/>
  <c r="E114" s="1"/>
  <c r="E115" s="1"/>
  <c r="E116" s="1"/>
  <c r="E117" s="1"/>
  <c r="E118" s="1"/>
  <c r="E119" s="1"/>
  <c r="E120" s="1"/>
  <c r="E121" s="1"/>
  <c r="E122" s="1"/>
  <c r="E123" s="1"/>
  <c r="E124" s="1"/>
  <c r="E125" s="1"/>
  <c r="E126" s="1"/>
  <c r="E127" s="1"/>
  <c r="E128" s="1"/>
  <c r="E129" s="1"/>
  <c r="E130" s="1"/>
  <c r="E131" s="1"/>
  <c r="E132" s="1"/>
  <c r="E133" s="1"/>
  <c r="E134" s="1"/>
  <c r="E135" s="1"/>
  <c r="E136" s="1"/>
  <c r="E137" s="1"/>
  <c r="E138" s="1"/>
  <c r="E140" s="1"/>
  <c r="E141" s="1"/>
  <c r="E142" s="1"/>
  <c r="E143" s="1"/>
  <c r="E144" s="1"/>
  <c r="E145" s="1"/>
  <c r="E146" s="1"/>
  <c r="E147" s="1"/>
  <c r="E148" s="1"/>
  <c r="E149" s="1"/>
  <c r="E150" s="1"/>
  <c r="E151" s="1"/>
  <c r="E152" s="1"/>
  <c r="E153" s="1"/>
  <c r="E154" s="1"/>
  <c r="E155" s="1"/>
  <c r="E156" s="1"/>
  <c r="E157" s="1"/>
  <c r="E158" s="1"/>
  <c r="E159" s="1"/>
  <c r="E160" s="1"/>
  <c r="E161" s="1"/>
  <c r="E162" s="1"/>
  <c r="E163" s="1"/>
  <c r="E164" s="1"/>
  <c r="E165" s="1"/>
  <c r="E166" s="1"/>
  <c r="E167" s="1"/>
  <c r="E168" s="1"/>
  <c r="E169" s="1"/>
  <c r="E170" s="1"/>
  <c r="E171" s="1"/>
  <c r="E172" s="1"/>
  <c r="E173" s="1"/>
  <c r="E174" s="1"/>
  <c r="E175" s="1"/>
  <c r="E176" s="1"/>
  <c r="E177" s="1"/>
  <c r="E178" s="1"/>
  <c r="E179" s="1"/>
  <c r="E180" s="1"/>
  <c r="E181" s="1"/>
  <c r="E182" s="1"/>
  <c r="E183" s="1"/>
  <c r="E184" s="1"/>
  <c r="E185" s="1"/>
  <c r="E186" s="1"/>
  <c r="E187" s="1"/>
  <c r="E188" s="1"/>
  <c r="E189" s="1"/>
  <c r="E190" s="1"/>
  <c r="E191" s="1"/>
  <c r="E192" s="1"/>
  <c r="E193" s="1"/>
  <c r="E194" s="1"/>
  <c r="E195" s="1"/>
  <c r="E196" s="1"/>
  <c r="E197" s="1"/>
  <c r="E198" s="1"/>
  <c r="E199" s="1"/>
  <c r="E200" s="1"/>
  <c r="E201" s="1"/>
  <c r="F201" s="1"/>
  <c r="F16"/>
  <c r="F18"/>
  <c r="F20"/>
  <c r="F22"/>
  <c r="F24"/>
  <c r="F26"/>
  <c r="F28"/>
  <c r="F30"/>
  <c r="F32"/>
  <c r="F34"/>
  <c r="F36"/>
  <c r="F38"/>
  <c r="F40"/>
  <c r="F42"/>
  <c r="F44"/>
  <c r="F46"/>
  <c r="F48"/>
  <c r="F50"/>
  <c r="F52"/>
  <c r="F54"/>
  <c r="F56"/>
  <c r="F58"/>
  <c r="E15" i="23"/>
  <c r="E16" s="1"/>
  <c r="F14"/>
  <c r="C202"/>
  <c r="D202" s="1"/>
  <c r="C202" i="22"/>
  <c r="D27"/>
  <c r="E16"/>
  <c r="F15"/>
  <c r="F14"/>
  <c r="F77" i="24" l="1"/>
  <c r="F95"/>
  <c r="D202" i="22"/>
  <c r="G212"/>
  <c r="F144" i="24"/>
  <c r="F62"/>
  <c r="F109"/>
  <c r="D215" i="31"/>
  <c r="B216"/>
  <c r="D215" i="30"/>
  <c r="B216"/>
  <c r="D215" i="29"/>
  <c r="B216"/>
  <c r="D215" i="28"/>
  <c r="B216"/>
  <c r="D215" i="27"/>
  <c r="B216"/>
  <c r="D215" i="26"/>
  <c r="B216"/>
  <c r="D215" i="24"/>
  <c r="B216"/>
  <c r="D215" i="23"/>
  <c r="B216"/>
  <c r="D216" i="22"/>
  <c r="B217"/>
  <c r="D215" i="32"/>
  <c r="B216"/>
  <c r="E17"/>
  <c r="E16" i="31"/>
  <c r="F15"/>
  <c r="F15" i="30"/>
  <c r="E17"/>
  <c r="F16"/>
  <c r="E17" i="29"/>
  <c r="F16"/>
  <c r="F190" i="24"/>
  <c r="F87"/>
  <c r="E16" i="28"/>
  <c r="F16" s="1"/>
  <c r="E30" i="27"/>
  <c r="F29"/>
  <c r="E17" i="26"/>
  <c r="F16"/>
  <c r="F200" i="24"/>
  <c r="F168"/>
  <c r="F127"/>
  <c r="F122"/>
  <c r="F174"/>
  <c r="F135"/>
  <c r="F103"/>
  <c r="F79"/>
  <c r="F60"/>
  <c r="E202"/>
  <c r="F192"/>
  <c r="F158"/>
  <c r="F111"/>
  <c r="F93"/>
  <c r="F71"/>
  <c r="F176"/>
  <c r="F152"/>
  <c r="F125"/>
  <c r="F163"/>
  <c r="F74"/>
  <c r="F184"/>
  <c r="F160"/>
  <c r="F142"/>
  <c r="F119"/>
  <c r="F195"/>
  <c r="F106"/>
  <c r="F155"/>
  <c r="F65"/>
  <c r="F171"/>
  <c r="F130"/>
  <c r="F90"/>
  <c r="F198"/>
  <c r="F182"/>
  <c r="F166"/>
  <c r="F150"/>
  <c r="F133"/>
  <c r="F117"/>
  <c r="F101"/>
  <c r="F85"/>
  <c r="F68"/>
  <c r="F187"/>
  <c r="F138"/>
  <c r="F98"/>
  <c r="F179"/>
  <c r="F147"/>
  <c r="F114"/>
  <c r="F82"/>
  <c r="F197"/>
  <c r="F189"/>
  <c r="F181"/>
  <c r="F173"/>
  <c r="F165"/>
  <c r="F157"/>
  <c r="F149"/>
  <c r="F141"/>
  <c r="F132"/>
  <c r="F124"/>
  <c r="F116"/>
  <c r="F108"/>
  <c r="F100"/>
  <c r="F92"/>
  <c r="F84"/>
  <c r="F76"/>
  <c r="F67"/>
  <c r="F59"/>
  <c r="F194"/>
  <c r="F186"/>
  <c r="F178"/>
  <c r="F162"/>
  <c r="F154"/>
  <c r="F146"/>
  <c r="F137"/>
  <c r="F129"/>
  <c r="F121"/>
  <c r="F113"/>
  <c r="F105"/>
  <c r="F97"/>
  <c r="F89"/>
  <c r="F73"/>
  <c r="F64"/>
  <c r="F199"/>
  <c r="F191"/>
  <c r="F183"/>
  <c r="F175"/>
  <c r="F167"/>
  <c r="F159"/>
  <c r="F151"/>
  <c r="F143"/>
  <c r="F134"/>
  <c r="F126"/>
  <c r="F118"/>
  <c r="F110"/>
  <c r="F102"/>
  <c r="F94"/>
  <c r="F86"/>
  <c r="F78"/>
  <c r="F70"/>
  <c r="F61"/>
  <c r="F196"/>
  <c r="F188"/>
  <c r="F180"/>
  <c r="F164"/>
  <c r="F156"/>
  <c r="F148"/>
  <c r="F140"/>
  <c r="F131"/>
  <c r="F123"/>
  <c r="F115"/>
  <c r="F107"/>
  <c r="F99"/>
  <c r="F91"/>
  <c r="F83"/>
  <c r="F75"/>
  <c r="F66"/>
  <c r="F193"/>
  <c r="F185"/>
  <c r="F177"/>
  <c r="F169"/>
  <c r="F161"/>
  <c r="F153"/>
  <c r="F145"/>
  <c r="F136"/>
  <c r="F128"/>
  <c r="F120"/>
  <c r="F112"/>
  <c r="F104"/>
  <c r="F96"/>
  <c r="F88"/>
  <c r="F80"/>
  <c r="F72"/>
  <c r="F63"/>
  <c r="F81"/>
  <c r="F15" i="23"/>
  <c r="E17"/>
  <c r="F16"/>
  <c r="E17" i="22"/>
  <c r="F16"/>
  <c r="D216" i="31" l="1"/>
  <c r="B217"/>
  <c r="D216" i="30"/>
  <c r="B217"/>
  <c r="B217" i="29"/>
  <c r="D216"/>
  <c r="B217" i="28"/>
  <c r="D216"/>
  <c r="D216" i="27"/>
  <c r="B217"/>
  <c r="D216" i="26"/>
  <c r="B217"/>
  <c r="D216" i="24"/>
  <c r="B217"/>
  <c r="D216" i="23"/>
  <c r="B217"/>
  <c r="B218" i="22"/>
  <c r="D217"/>
  <c r="D216" i="32"/>
  <c r="B217"/>
  <c r="E18"/>
  <c r="F17"/>
  <c r="E17" i="31"/>
  <c r="E18" i="30"/>
  <c r="F17"/>
  <c r="E18" i="29"/>
  <c r="F17"/>
  <c r="E17" i="28"/>
  <c r="F17" s="1"/>
  <c r="E31" i="27"/>
  <c r="F30"/>
  <c r="E18" i="26"/>
  <c r="F17"/>
  <c r="F202" i="24"/>
  <c r="E18" i="23"/>
  <c r="F17"/>
  <c r="E18" i="22"/>
  <c r="D217" i="31" l="1"/>
  <c r="B218"/>
  <c r="D218" s="1"/>
  <c r="D217" i="30"/>
  <c r="B218"/>
  <c r="D218" s="1"/>
  <c r="D217" i="29"/>
  <c r="B218"/>
  <c r="D218" s="1"/>
  <c r="D217" i="28"/>
  <c r="B218"/>
  <c r="D218" s="1"/>
  <c r="D217" i="27"/>
  <c r="B218"/>
  <c r="D217" i="26"/>
  <c r="B218"/>
  <c r="H202" i="24"/>
  <c r="G209"/>
  <c r="D217"/>
  <c r="B218"/>
  <c r="D217" i="23"/>
  <c r="B218"/>
  <c r="D218" i="22"/>
  <c r="B219"/>
  <c r="D217" i="32"/>
  <c r="B218"/>
  <c r="E19"/>
  <c r="F18"/>
  <c r="E18" i="31"/>
  <c r="F17"/>
  <c r="E19" i="30"/>
  <c r="F18"/>
  <c r="E19" i="29"/>
  <c r="F18"/>
  <c r="E18" i="28"/>
  <c r="F18" s="1"/>
  <c r="E32" i="27"/>
  <c r="F31"/>
  <c r="E19" i="26"/>
  <c r="F18"/>
  <c r="E19" i="23"/>
  <c r="F18"/>
  <c r="E19" i="22"/>
  <c r="F18"/>
  <c r="D218" i="27" l="1"/>
  <c r="D218" i="26"/>
  <c r="D218" i="24"/>
  <c r="D218" i="23"/>
  <c r="D219" i="22"/>
  <c r="D224"/>
  <c r="D218" i="32"/>
  <c r="B219"/>
  <c r="E20"/>
  <c r="F19"/>
  <c r="E19" i="31"/>
  <c r="F18"/>
  <c r="E20" i="30"/>
  <c r="F19"/>
  <c r="E20" i="29"/>
  <c r="F19"/>
  <c r="E19" i="28"/>
  <c r="F19" s="1"/>
  <c r="E33" i="27"/>
  <c r="F32"/>
  <c r="E20" i="26"/>
  <c r="F19"/>
  <c r="E20" i="23"/>
  <c r="F19"/>
  <c r="E20" i="22"/>
  <c r="F19"/>
  <c r="D223" i="23" l="1"/>
  <c r="G208"/>
  <c r="D223" i="27"/>
  <c r="G208"/>
  <c r="D223" i="26"/>
  <c r="G208"/>
  <c r="D223" i="24"/>
  <c r="G208"/>
  <c r="G210" s="1"/>
  <c r="G212" s="1"/>
  <c r="D219" i="32"/>
  <c r="E21"/>
  <c r="F20"/>
  <c r="E20" i="31"/>
  <c r="F19"/>
  <c r="E21" i="30"/>
  <c r="E21" i="29"/>
  <c r="E20" i="28"/>
  <c r="E34" i="27"/>
  <c r="F33"/>
  <c r="E21" i="26"/>
  <c r="E21" i="23"/>
  <c r="F20"/>
  <c r="E21" i="22"/>
  <c r="F20"/>
  <c r="D220" i="32" l="1"/>
  <c r="B221"/>
  <c r="E22"/>
  <c r="F21"/>
  <c r="E21" i="31"/>
  <c r="F20"/>
  <c r="E22" i="30"/>
  <c r="F21"/>
  <c r="E22" i="29"/>
  <c r="F21"/>
  <c r="E21" i="28"/>
  <c r="F21" s="1"/>
  <c r="E35" i="27"/>
  <c r="F34"/>
  <c r="E22" i="26"/>
  <c r="F21"/>
  <c r="E22" i="23"/>
  <c r="F21"/>
  <c r="E22" i="22"/>
  <c r="F21"/>
  <c r="D221" i="32" l="1"/>
  <c r="E23"/>
  <c r="F22"/>
  <c r="E22" i="31"/>
  <c r="F21"/>
  <c r="E23" i="30"/>
  <c r="F22"/>
  <c r="E23" i="29"/>
  <c r="F22"/>
  <c r="E22" i="28"/>
  <c r="F22" s="1"/>
  <c r="E36" i="27"/>
  <c r="F35"/>
  <c r="E23" i="26"/>
  <c r="F22"/>
  <c r="E23" i="23"/>
  <c r="F22"/>
  <c r="E23" i="22"/>
  <c r="F22"/>
  <c r="D222" i="32" l="1"/>
  <c r="D224"/>
  <c r="E24"/>
  <c r="F23"/>
  <c r="E23" i="31"/>
  <c r="F22"/>
  <c r="E24" i="30"/>
  <c r="F23"/>
  <c r="E24" i="29"/>
  <c r="F23"/>
  <c r="E23" i="28"/>
  <c r="F23" s="1"/>
  <c r="E37" i="27"/>
  <c r="F36"/>
  <c r="E24" i="26"/>
  <c r="F23"/>
  <c r="E24" i="23"/>
  <c r="F23"/>
  <c r="E24" i="22"/>
  <c r="F23"/>
  <c r="E25" i="32" l="1"/>
  <c r="F24"/>
  <c r="E24" i="31"/>
  <c r="F23"/>
  <c r="E25" i="30"/>
  <c r="F24"/>
  <c r="E25" i="29"/>
  <c r="F24"/>
  <c r="E24" i="28"/>
  <c r="F24" s="1"/>
  <c r="E38" i="27"/>
  <c r="F37"/>
  <c r="E25" i="26"/>
  <c r="F24"/>
  <c r="E25" i="23"/>
  <c r="F24"/>
  <c r="E25" i="22"/>
  <c r="F24"/>
  <c r="E26" i="32" l="1"/>
  <c r="F25"/>
  <c r="E25" i="31"/>
  <c r="F24"/>
  <c r="E26" i="30"/>
  <c r="E26" i="29"/>
  <c r="E25" i="28"/>
  <c r="F25" s="1"/>
  <c r="E39" i="27"/>
  <c r="F38"/>
  <c r="E26" i="26"/>
  <c r="E26" i="23"/>
  <c r="F25"/>
  <c r="E26" i="22"/>
  <c r="E27" i="32" l="1"/>
  <c r="F26"/>
  <c r="E26" i="31"/>
  <c r="F25"/>
  <c r="E27" i="30"/>
  <c r="F26"/>
  <c r="E27" i="29"/>
  <c r="F26"/>
  <c r="E26" i="28"/>
  <c r="F26" s="1"/>
  <c r="E40" i="27"/>
  <c r="F39"/>
  <c r="E27" i="26"/>
  <c r="F26"/>
  <c r="E27" i="23"/>
  <c r="F26"/>
  <c r="E27" i="22"/>
  <c r="F26"/>
  <c r="E28" i="32" l="1"/>
  <c r="F27"/>
  <c r="E27" i="31"/>
  <c r="E28" i="30"/>
  <c r="F27"/>
  <c r="E28" i="29"/>
  <c r="F27"/>
  <c r="E27" i="28"/>
  <c r="E41" i="27"/>
  <c r="F40"/>
  <c r="E28" i="26"/>
  <c r="F27"/>
  <c r="E28" i="23"/>
  <c r="F27"/>
  <c r="E28" i="22"/>
  <c r="E29" i="32" l="1"/>
  <c r="E28" i="31"/>
  <c r="F27"/>
  <c r="E29" i="30"/>
  <c r="F28"/>
  <c r="E29" i="29"/>
  <c r="F28"/>
  <c r="E28" i="28"/>
  <c r="F28" s="1"/>
  <c r="E42" i="27"/>
  <c r="F41"/>
  <c r="E29" i="26"/>
  <c r="F28"/>
  <c r="E29" i="23"/>
  <c r="F28"/>
  <c r="E29" i="22"/>
  <c r="F28"/>
  <c r="E30" i="32" l="1"/>
  <c r="F29"/>
  <c r="E29" i="31"/>
  <c r="F28"/>
  <c r="E30" i="30"/>
  <c r="F29"/>
  <c r="E30" i="29"/>
  <c r="F29"/>
  <c r="E29" i="28"/>
  <c r="E30" s="1"/>
  <c r="E43" i="27"/>
  <c r="F42"/>
  <c r="E30" i="26"/>
  <c r="F29"/>
  <c r="E30" i="23"/>
  <c r="F29"/>
  <c r="E30" i="22"/>
  <c r="F29"/>
  <c r="E31" i="32" l="1"/>
  <c r="F30"/>
  <c r="F29" i="31"/>
  <c r="E30"/>
  <c r="E31" i="30"/>
  <c r="F30"/>
  <c r="E31" i="29"/>
  <c r="F30"/>
  <c r="F29" i="28"/>
  <c r="E31"/>
  <c r="F30"/>
  <c r="E44" i="27"/>
  <c r="F43"/>
  <c r="E31" i="26"/>
  <c r="F30"/>
  <c r="E31" i="23"/>
  <c r="F30"/>
  <c r="E31" i="22"/>
  <c r="F30"/>
  <c r="E32" i="32" l="1"/>
  <c r="F31"/>
  <c r="F30" i="31"/>
  <c r="E31"/>
  <c r="E32" i="30"/>
  <c r="F31"/>
  <c r="E32" i="29"/>
  <c r="F31"/>
  <c r="E32" i="28"/>
  <c r="F31"/>
  <c r="E45" i="27"/>
  <c r="F44"/>
  <c r="E32" i="26"/>
  <c r="F31"/>
  <c r="E32" i="23"/>
  <c r="F31"/>
  <c r="E32" i="22"/>
  <c r="F31"/>
  <c r="E33" i="32" l="1"/>
  <c r="F32"/>
  <c r="E32" i="31"/>
  <c r="F31"/>
  <c r="E33" i="30"/>
  <c r="F32"/>
  <c r="E33" i="29"/>
  <c r="F32"/>
  <c r="E33" i="28"/>
  <c r="F32"/>
  <c r="E46" i="27"/>
  <c r="F45"/>
  <c r="E33" i="26"/>
  <c r="F32"/>
  <c r="E33" i="23"/>
  <c r="F32"/>
  <c r="E33" i="22"/>
  <c r="F32"/>
  <c r="E34" i="32" l="1"/>
  <c r="F33"/>
  <c r="F32" i="31"/>
  <c r="E33"/>
  <c r="E34" i="30"/>
  <c r="F33"/>
  <c r="E34" i="29"/>
  <c r="F33"/>
  <c r="E34" i="28"/>
  <c r="F33"/>
  <c r="E47" i="27"/>
  <c r="F46"/>
  <c r="E34" i="26"/>
  <c r="F33"/>
  <c r="E34" i="23"/>
  <c r="F33"/>
  <c r="E34" i="22"/>
  <c r="F33"/>
  <c r="E35" i="32" l="1"/>
  <c r="F34"/>
  <c r="F33" i="31"/>
  <c r="E34"/>
  <c r="E35" i="30"/>
  <c r="F34"/>
  <c r="E35" i="29"/>
  <c r="F34"/>
  <c r="E35" i="28"/>
  <c r="F34"/>
  <c r="E48" i="27"/>
  <c r="F47"/>
  <c r="E35" i="26"/>
  <c r="F34"/>
  <c r="E35" i="23"/>
  <c r="F34"/>
  <c r="E35" i="22"/>
  <c r="F34"/>
  <c r="E36" i="32" l="1"/>
  <c r="F35"/>
  <c r="E35" i="31"/>
  <c r="F34"/>
  <c r="E36" i="30"/>
  <c r="F35"/>
  <c r="E36" i="29"/>
  <c r="F35"/>
  <c r="E36" i="28"/>
  <c r="F35"/>
  <c r="E49" i="27"/>
  <c r="F48"/>
  <c r="E36" i="26"/>
  <c r="F35"/>
  <c r="E36" i="23"/>
  <c r="F35"/>
  <c r="E36" i="22"/>
  <c r="F35"/>
  <c r="E37" i="32" l="1"/>
  <c r="F36"/>
  <c r="F35" i="31"/>
  <c r="E36"/>
  <c r="E37" i="30"/>
  <c r="F36"/>
  <c r="E37" i="29"/>
  <c r="F36"/>
  <c r="E37" i="28"/>
  <c r="F36"/>
  <c r="E50" i="27"/>
  <c r="F49"/>
  <c r="E37" i="26"/>
  <c r="F36"/>
  <c r="E37" i="23"/>
  <c r="F36"/>
  <c r="E37" i="22"/>
  <c r="F36"/>
  <c r="E38" i="32" l="1"/>
  <c r="F37"/>
  <c r="F36" i="31"/>
  <c r="E37"/>
  <c r="E38" i="30"/>
  <c r="F37"/>
  <c r="E38" i="29"/>
  <c r="F37"/>
  <c r="E38" i="28"/>
  <c r="F37"/>
  <c r="E51" i="27"/>
  <c r="F50"/>
  <c r="E38" i="26"/>
  <c r="F37"/>
  <c r="E38" i="23"/>
  <c r="F37"/>
  <c r="E38" i="22"/>
  <c r="F37"/>
  <c r="E39" i="32" l="1"/>
  <c r="F38"/>
  <c r="E38" i="31"/>
  <c r="F37"/>
  <c r="E39" i="30"/>
  <c r="F38"/>
  <c r="E39" i="29"/>
  <c r="F38"/>
  <c r="E39" i="28"/>
  <c r="F38"/>
  <c r="E52" i="27"/>
  <c r="F51"/>
  <c r="E39" i="26"/>
  <c r="F38"/>
  <c r="E39" i="23"/>
  <c r="F38"/>
  <c r="E39" i="22"/>
  <c r="F38"/>
  <c r="E40" i="32" l="1"/>
  <c r="F39"/>
  <c r="F38" i="31"/>
  <c r="E39"/>
  <c r="E40" i="30"/>
  <c r="F39"/>
  <c r="E40" i="29"/>
  <c r="F39"/>
  <c r="E40" i="28"/>
  <c r="F39"/>
  <c r="E53" i="27"/>
  <c r="F52"/>
  <c r="E40" i="26"/>
  <c r="F39"/>
  <c r="E40" i="23"/>
  <c r="F39"/>
  <c r="E40" i="22"/>
  <c r="F39"/>
  <c r="E41" i="32" l="1"/>
  <c r="F40"/>
  <c r="F39" i="31"/>
  <c r="E40"/>
  <c r="E41" i="30"/>
  <c r="F40"/>
  <c r="E41" i="29"/>
  <c r="F40"/>
  <c r="E41" i="28"/>
  <c r="F40"/>
  <c r="E54" i="27"/>
  <c r="F53"/>
  <c r="E41" i="26"/>
  <c r="F40"/>
  <c r="E41" i="23"/>
  <c r="F40"/>
  <c r="E41" i="22"/>
  <c r="F40"/>
  <c r="E42" i="32" l="1"/>
  <c r="F41"/>
  <c r="E41" i="31"/>
  <c r="F40"/>
  <c r="E42" i="30"/>
  <c r="F41"/>
  <c r="E42" i="29"/>
  <c r="F41"/>
  <c r="E42" i="28"/>
  <c r="F41"/>
  <c r="E55" i="27"/>
  <c r="F54"/>
  <c r="E42" i="26"/>
  <c r="F41"/>
  <c r="E42" i="23"/>
  <c r="F41"/>
  <c r="E42" i="22"/>
  <c r="F41"/>
  <c r="E43" i="32" l="1"/>
  <c r="F42"/>
  <c r="F41" i="31"/>
  <c r="E42"/>
  <c r="E43" i="30"/>
  <c r="F42"/>
  <c r="E43" i="29"/>
  <c r="F42"/>
  <c r="E43" i="28"/>
  <c r="F42"/>
  <c r="E56" i="27"/>
  <c r="F55"/>
  <c r="E43" i="26"/>
  <c r="F42"/>
  <c r="E43" i="23"/>
  <c r="F42"/>
  <c r="E43" i="22"/>
  <c r="F42"/>
  <c r="E44" i="32" l="1"/>
  <c r="F43"/>
  <c r="F42" i="31"/>
  <c r="E43"/>
  <c r="E44" i="30"/>
  <c r="F43"/>
  <c r="E44" i="29"/>
  <c r="F43"/>
  <c r="E44" i="28"/>
  <c r="F43"/>
  <c r="E57" i="27"/>
  <c r="F56"/>
  <c r="E44" i="26"/>
  <c r="F43"/>
  <c r="E44" i="23"/>
  <c r="F43"/>
  <c r="E44" i="22"/>
  <c r="F43"/>
  <c r="E45" i="32" l="1"/>
  <c r="F44"/>
  <c r="E44" i="31"/>
  <c r="F43"/>
  <c r="E45" i="30"/>
  <c r="F44"/>
  <c r="E45" i="29"/>
  <c r="F44"/>
  <c r="E45" i="28"/>
  <c r="F44"/>
  <c r="E58" i="27"/>
  <c r="F57"/>
  <c r="E45" i="26"/>
  <c r="F44"/>
  <c r="E45" i="23"/>
  <c r="F44"/>
  <c r="E45" i="22"/>
  <c r="F44"/>
  <c r="E46" i="32" l="1"/>
  <c r="F45"/>
  <c r="F44" i="31"/>
  <c r="E45"/>
  <c r="E46" i="30"/>
  <c r="F45"/>
  <c r="E46" i="29"/>
  <c r="F45"/>
  <c r="E46" i="28"/>
  <c r="F45"/>
  <c r="E59" i="27"/>
  <c r="F58"/>
  <c r="E46" i="26"/>
  <c r="F45"/>
  <c r="E46" i="23"/>
  <c r="F45"/>
  <c r="E46" i="22"/>
  <c r="F45"/>
  <c r="E47" i="32" l="1"/>
  <c r="F46"/>
  <c r="F45" i="31"/>
  <c r="E46"/>
  <c r="E47" i="30"/>
  <c r="F46"/>
  <c r="E47" i="29"/>
  <c r="F46"/>
  <c r="E47" i="28"/>
  <c r="F46"/>
  <c r="E60" i="27"/>
  <c r="F59"/>
  <c r="E47" i="26"/>
  <c r="F46"/>
  <c r="E47" i="23"/>
  <c r="F46"/>
  <c r="E47" i="22"/>
  <c r="F46"/>
  <c r="E48" i="32" l="1"/>
  <c r="F47"/>
  <c r="E47" i="31"/>
  <c r="F46"/>
  <c r="E48" i="30"/>
  <c r="F47"/>
  <c r="E48" i="29"/>
  <c r="F47"/>
  <c r="E48" i="28"/>
  <c r="F47"/>
  <c r="E61" i="27"/>
  <c r="F60"/>
  <c r="E48" i="26"/>
  <c r="F47"/>
  <c r="E48" i="23"/>
  <c r="F47"/>
  <c r="E48" i="22"/>
  <c r="F47"/>
  <c r="E49" i="32" l="1"/>
  <c r="F48"/>
  <c r="F47" i="31"/>
  <c r="E48"/>
  <c r="E49" i="30"/>
  <c r="F48"/>
  <c r="E49" i="29"/>
  <c r="F48"/>
  <c r="E49" i="28"/>
  <c r="F48"/>
  <c r="E62" i="27"/>
  <c r="F61"/>
  <c r="E49" i="26"/>
  <c r="F48"/>
  <c r="E49" i="23"/>
  <c r="F48"/>
  <c r="E49" i="22"/>
  <c r="F48"/>
  <c r="E50" i="32" l="1"/>
  <c r="F49"/>
  <c r="F48" i="31"/>
  <c r="E49"/>
  <c r="E50" i="30"/>
  <c r="F49"/>
  <c r="E50" i="29"/>
  <c r="F49"/>
  <c r="E50" i="28"/>
  <c r="F49"/>
  <c r="E63" i="27"/>
  <c r="F62"/>
  <c r="E50" i="26"/>
  <c r="F49"/>
  <c r="E50" i="23"/>
  <c r="F49"/>
  <c r="E50" i="22"/>
  <c r="F49"/>
  <c r="E51" i="32" l="1"/>
  <c r="F50"/>
  <c r="E50" i="31"/>
  <c r="F49"/>
  <c r="E51" i="30"/>
  <c r="F50"/>
  <c r="E51" i="29"/>
  <c r="F50"/>
  <c r="E51" i="28"/>
  <c r="F50"/>
  <c r="E64" i="27"/>
  <c r="F63"/>
  <c r="E51" i="26"/>
  <c r="F50"/>
  <c r="E51" i="23"/>
  <c r="F50"/>
  <c r="E51" i="22"/>
  <c r="F50"/>
  <c r="E52" i="32" l="1"/>
  <c r="F51"/>
  <c r="F50" i="31"/>
  <c r="E51"/>
  <c r="E52" i="30"/>
  <c r="F51"/>
  <c r="E52" i="29"/>
  <c r="F51"/>
  <c r="E52" i="28"/>
  <c r="F51"/>
  <c r="E65" i="27"/>
  <c r="F64"/>
  <c r="E52" i="26"/>
  <c r="F51"/>
  <c r="E52" i="23"/>
  <c r="F51"/>
  <c r="E52" i="22"/>
  <c r="F51"/>
  <c r="E53" i="32" l="1"/>
  <c r="F52"/>
  <c r="F51" i="31"/>
  <c r="E52"/>
  <c r="E53" i="30"/>
  <c r="F52"/>
  <c r="E53" i="29"/>
  <c r="F52"/>
  <c r="E53" i="28"/>
  <c r="F52"/>
  <c r="E66" i="27"/>
  <c r="F65"/>
  <c r="E53" i="26"/>
  <c r="F52"/>
  <c r="E53" i="23"/>
  <c r="F52"/>
  <c r="E53" i="22"/>
  <c r="F52"/>
  <c r="E54" i="32" l="1"/>
  <c r="F53"/>
  <c r="E53" i="31"/>
  <c r="F52"/>
  <c r="E54" i="30"/>
  <c r="F53"/>
  <c r="E54" i="29"/>
  <c r="F53"/>
  <c r="E54" i="28"/>
  <c r="F53"/>
  <c r="E67" i="27"/>
  <c r="F66"/>
  <c r="E54" i="26"/>
  <c r="F53"/>
  <c r="E54" i="23"/>
  <c r="F53"/>
  <c r="E54" i="22"/>
  <c r="F53"/>
  <c r="E55" i="32" l="1"/>
  <c r="F54"/>
  <c r="F53" i="31"/>
  <c r="E54"/>
  <c r="E55" i="30"/>
  <c r="F54"/>
  <c r="E55" i="29"/>
  <c r="F54"/>
  <c r="E55" i="28"/>
  <c r="F54"/>
  <c r="E68" i="27"/>
  <c r="F67"/>
  <c r="E55" i="26"/>
  <c r="F54"/>
  <c r="E55" i="23"/>
  <c r="F54"/>
  <c r="E55" i="22"/>
  <c r="F54"/>
  <c r="E56" i="32" l="1"/>
  <c r="F55"/>
  <c r="F54" i="31"/>
  <c r="E55"/>
  <c r="E56" i="30"/>
  <c r="F55"/>
  <c r="E56" i="29"/>
  <c r="F55"/>
  <c r="E56" i="28"/>
  <c r="F55"/>
  <c r="E70" i="27"/>
  <c r="F68"/>
  <c r="E56" i="26"/>
  <c r="F55"/>
  <c r="E56" i="23"/>
  <c r="F55"/>
  <c r="E56" i="22"/>
  <c r="F55"/>
  <c r="E57" i="32" l="1"/>
  <c r="F56"/>
  <c r="E56" i="31"/>
  <c r="F55"/>
  <c r="E57" i="30"/>
  <c r="F56"/>
  <c r="E57" i="29"/>
  <c r="F56"/>
  <c r="E57" i="28"/>
  <c r="F56"/>
  <c r="E71" i="27"/>
  <c r="F70"/>
  <c r="E57" i="26"/>
  <c r="F56"/>
  <c r="E57" i="23"/>
  <c r="F56"/>
  <c r="E57" i="22"/>
  <c r="F56"/>
  <c r="E58" i="32" l="1"/>
  <c r="F57"/>
  <c r="F56" i="31"/>
  <c r="E57"/>
  <c r="E58" i="30"/>
  <c r="F57"/>
  <c r="E58" i="29"/>
  <c r="F57"/>
  <c r="E58" i="28"/>
  <c r="F57"/>
  <c r="E72" i="27"/>
  <c r="F71"/>
  <c r="E58" i="26"/>
  <c r="F57"/>
  <c r="E58" i="23"/>
  <c r="F57"/>
  <c r="E58" i="22"/>
  <c r="F57"/>
  <c r="E59" i="32" l="1"/>
  <c r="F58"/>
  <c r="F57" i="31"/>
  <c r="E58"/>
  <c r="E59" i="30"/>
  <c r="F58"/>
  <c r="E59" i="29"/>
  <c r="F58"/>
  <c r="E59" i="28"/>
  <c r="F58"/>
  <c r="E73" i="27"/>
  <c r="F72"/>
  <c r="E59" i="26"/>
  <c r="F58"/>
  <c r="E59" i="23"/>
  <c r="F58"/>
  <c r="E59" i="22"/>
  <c r="F58"/>
  <c r="E60" i="32" l="1"/>
  <c r="F59"/>
  <c r="F58" i="31"/>
  <c r="E59"/>
  <c r="E60" i="30"/>
  <c r="F59"/>
  <c r="E60" i="29"/>
  <c r="F59"/>
  <c r="E60" i="28"/>
  <c r="F59"/>
  <c r="E74" i="27"/>
  <c r="F73"/>
  <c r="E60" i="26"/>
  <c r="F59"/>
  <c r="E60" i="23"/>
  <c r="F59"/>
  <c r="E60" i="22"/>
  <c r="F59"/>
  <c r="E61" i="32" l="1"/>
  <c r="F60"/>
  <c r="F59" i="31"/>
  <c r="E60"/>
  <c r="E61" i="30"/>
  <c r="F60"/>
  <c r="E61" i="29"/>
  <c r="F60"/>
  <c r="E61" i="28"/>
  <c r="F60"/>
  <c r="E75" i="27"/>
  <c r="F74"/>
  <c r="E61" i="26"/>
  <c r="F60"/>
  <c r="E61" i="23"/>
  <c r="F60"/>
  <c r="E61" i="22"/>
  <c r="F60"/>
  <c r="E62" i="32" l="1"/>
  <c r="F61"/>
  <c r="F60" i="31"/>
  <c r="E61"/>
  <c r="E62" i="30"/>
  <c r="F61"/>
  <c r="E62" i="29"/>
  <c r="F61"/>
  <c r="E62" i="28"/>
  <c r="F61"/>
  <c r="E76" i="27"/>
  <c r="F75"/>
  <c r="E62" i="26"/>
  <c r="F61"/>
  <c r="E62" i="23"/>
  <c r="F61"/>
  <c r="E62" i="22"/>
  <c r="F61"/>
  <c r="E63" i="32" l="1"/>
  <c r="F62"/>
  <c r="F61" i="31"/>
  <c r="E62"/>
  <c r="E63" i="30"/>
  <c r="F62"/>
  <c r="E63" i="29"/>
  <c r="F62"/>
  <c r="E63" i="28"/>
  <c r="F62"/>
  <c r="E77" i="27"/>
  <c r="F76"/>
  <c r="E63" i="26"/>
  <c r="F62"/>
  <c r="E63" i="23"/>
  <c r="F62"/>
  <c r="E63" i="22"/>
  <c r="F62"/>
  <c r="E64" i="32" l="1"/>
  <c r="F63"/>
  <c r="E63" i="31"/>
  <c r="F62"/>
  <c r="E64" i="30"/>
  <c r="F63"/>
  <c r="E64" i="29"/>
  <c r="F63"/>
  <c r="E64" i="28"/>
  <c r="F63"/>
  <c r="E78" i="27"/>
  <c r="F77"/>
  <c r="E64" i="26"/>
  <c r="F63"/>
  <c r="E64" i="23"/>
  <c r="F63"/>
  <c r="E64" i="22"/>
  <c r="F63"/>
  <c r="E65" i="32" l="1"/>
  <c r="F64"/>
  <c r="F63" i="31"/>
  <c r="E64"/>
  <c r="E65" i="30"/>
  <c r="F64"/>
  <c r="E65" i="29"/>
  <c r="F64"/>
  <c r="E65" i="28"/>
  <c r="F64"/>
  <c r="E79" i="27"/>
  <c r="F78"/>
  <c r="E65" i="26"/>
  <c r="F64"/>
  <c r="E65" i="23"/>
  <c r="F64"/>
  <c r="E65" i="22"/>
  <c r="F64"/>
  <c r="E66" i="32" l="1"/>
  <c r="F65"/>
  <c r="F64" i="31"/>
  <c r="E65"/>
  <c r="E66" i="30"/>
  <c r="F65"/>
  <c r="E66" i="29"/>
  <c r="F65"/>
  <c r="E66" i="28"/>
  <c r="F65"/>
  <c r="E80" i="27"/>
  <c r="F79"/>
  <c r="E66" i="26"/>
  <c r="F65"/>
  <c r="E66" i="23"/>
  <c r="F65"/>
  <c r="E66" i="22"/>
  <c r="F65"/>
  <c r="E67" i="32" l="1"/>
  <c r="F66"/>
  <c r="F65" i="31"/>
  <c r="E66"/>
  <c r="E67" i="30"/>
  <c r="F66"/>
  <c r="E67" i="29"/>
  <c r="F66"/>
  <c r="E67" i="28"/>
  <c r="F66"/>
  <c r="E81" i="27"/>
  <c r="F80"/>
  <c r="E67" i="26"/>
  <c r="F66"/>
  <c r="E67" i="23"/>
  <c r="F66"/>
  <c r="E67" i="22"/>
  <c r="F66"/>
  <c r="E68" i="32" l="1"/>
  <c r="F67"/>
  <c r="F66" i="31"/>
  <c r="E67"/>
  <c r="E68" i="30"/>
  <c r="F67"/>
  <c r="E68" i="29"/>
  <c r="F67"/>
  <c r="E68" i="28"/>
  <c r="F67"/>
  <c r="E82" i="27"/>
  <c r="F81"/>
  <c r="E68" i="26"/>
  <c r="F67"/>
  <c r="E68" i="23"/>
  <c r="F67"/>
  <c r="E68" i="22"/>
  <c r="F67"/>
  <c r="E70" i="32" l="1"/>
  <c r="F68"/>
  <c r="F67" i="31"/>
  <c r="E68"/>
  <c r="E70" i="30"/>
  <c r="F68"/>
  <c r="E70" i="29"/>
  <c r="F68"/>
  <c r="E70" i="28"/>
  <c r="F68"/>
  <c r="E83" i="27"/>
  <c r="F82"/>
  <c r="E70" i="26"/>
  <c r="F68"/>
  <c r="E70" i="23"/>
  <c r="F68"/>
  <c r="E70" i="22"/>
  <c r="F68"/>
  <c r="E71" i="32" l="1"/>
  <c r="F70"/>
  <c r="F68" i="31"/>
  <c r="E70"/>
  <c r="E71" i="30"/>
  <c r="F70"/>
  <c r="E71" i="29"/>
  <c r="F70"/>
  <c r="E71" i="28"/>
  <c r="F70"/>
  <c r="E84" i="27"/>
  <c r="F83"/>
  <c r="E71" i="26"/>
  <c r="F70"/>
  <c r="E71" i="23"/>
  <c r="F70"/>
  <c r="E71" i="22"/>
  <c r="F70"/>
  <c r="E72" i="32" l="1"/>
  <c r="F71"/>
  <c r="E71" i="31"/>
  <c r="F70"/>
  <c r="E72" i="30"/>
  <c r="F71"/>
  <c r="E72" i="29"/>
  <c r="F71"/>
  <c r="E72" i="28"/>
  <c r="F71"/>
  <c r="E85" i="27"/>
  <c r="F84"/>
  <c r="E72" i="26"/>
  <c r="F71"/>
  <c r="E72" i="23"/>
  <c r="F71"/>
  <c r="E72" i="22"/>
  <c r="F71"/>
  <c r="E73" i="32" l="1"/>
  <c r="F72"/>
  <c r="F71" i="31"/>
  <c r="E72"/>
  <c r="E73" i="30"/>
  <c r="F72"/>
  <c r="E73" i="29"/>
  <c r="F72"/>
  <c r="E73" i="28"/>
  <c r="F72"/>
  <c r="E86" i="27"/>
  <c r="F85"/>
  <c r="E73" i="26"/>
  <c r="F72"/>
  <c r="E73" i="23"/>
  <c r="F72"/>
  <c r="E73" i="22"/>
  <c r="F72"/>
  <c r="E74" i="32" l="1"/>
  <c r="F73"/>
  <c r="F72" i="31"/>
  <c r="E73"/>
  <c r="E74" i="30"/>
  <c r="F73"/>
  <c r="E74" i="29"/>
  <c r="F73"/>
  <c r="E74" i="28"/>
  <c r="F73"/>
  <c r="E87" i="27"/>
  <c r="F86"/>
  <c r="E74" i="26"/>
  <c r="F73"/>
  <c r="E74" i="23"/>
  <c r="F73"/>
  <c r="E74" i="22"/>
  <c r="F73"/>
  <c r="E75" i="32" l="1"/>
  <c r="F74"/>
  <c r="E74" i="31"/>
  <c r="F73"/>
  <c r="E75" i="30"/>
  <c r="F74"/>
  <c r="E75" i="29"/>
  <c r="F74"/>
  <c r="E75" i="28"/>
  <c r="F74"/>
  <c r="E88" i="27"/>
  <c r="F87"/>
  <c r="E75" i="26"/>
  <c r="F74"/>
  <c r="E75" i="23"/>
  <c r="F74"/>
  <c r="E75" i="22"/>
  <c r="F74"/>
  <c r="E76" i="32" l="1"/>
  <c r="F75"/>
  <c r="F74" i="31"/>
  <c r="E75"/>
  <c r="E76" i="30"/>
  <c r="F75"/>
  <c r="E76" i="29"/>
  <c r="F75"/>
  <c r="E76" i="28"/>
  <c r="F75"/>
  <c r="E89" i="27"/>
  <c r="F88"/>
  <c r="E76" i="26"/>
  <c r="F75"/>
  <c r="E76" i="23"/>
  <c r="F75"/>
  <c r="E76" i="22"/>
  <c r="F75"/>
  <c r="E77" i="32" l="1"/>
  <c r="F76"/>
  <c r="F75" i="31"/>
  <c r="E76"/>
  <c r="E77" i="30"/>
  <c r="F76"/>
  <c r="E77" i="29"/>
  <c r="F76"/>
  <c r="E77" i="28"/>
  <c r="F76"/>
  <c r="E90" i="27"/>
  <c r="F89"/>
  <c r="E77" i="26"/>
  <c r="F76"/>
  <c r="E77" i="23"/>
  <c r="F76"/>
  <c r="E77" i="22"/>
  <c r="F76"/>
  <c r="E78" i="32" l="1"/>
  <c r="F77"/>
  <c r="E77" i="31"/>
  <c r="F76"/>
  <c r="E78" i="30"/>
  <c r="F77"/>
  <c r="E78" i="29"/>
  <c r="F77"/>
  <c r="E78" i="28"/>
  <c r="F77"/>
  <c r="E91" i="27"/>
  <c r="F90"/>
  <c r="E78" i="26"/>
  <c r="F77"/>
  <c r="E78" i="23"/>
  <c r="F77"/>
  <c r="E78" i="22"/>
  <c r="F77"/>
  <c r="E79" i="32" l="1"/>
  <c r="F78"/>
  <c r="F77" i="31"/>
  <c r="E78"/>
  <c r="E79" i="30"/>
  <c r="F78"/>
  <c r="E79" i="29"/>
  <c r="F78"/>
  <c r="E79" i="28"/>
  <c r="F78"/>
  <c r="E92" i="27"/>
  <c r="F91"/>
  <c r="E79" i="26"/>
  <c r="F78"/>
  <c r="E79" i="23"/>
  <c r="F78"/>
  <c r="E79" i="22"/>
  <c r="F78"/>
  <c r="E80" i="32" l="1"/>
  <c r="F79"/>
  <c r="F78" i="31"/>
  <c r="E79"/>
  <c r="E80" i="30"/>
  <c r="F79"/>
  <c r="E80" i="29"/>
  <c r="F79"/>
  <c r="E80" i="28"/>
  <c r="F79"/>
  <c r="E93" i="27"/>
  <c r="F92"/>
  <c r="E80" i="26"/>
  <c r="F79"/>
  <c r="E80" i="23"/>
  <c r="F79"/>
  <c r="E80" i="22"/>
  <c r="F79"/>
  <c r="E81" i="32" l="1"/>
  <c r="F80"/>
  <c r="E80" i="31"/>
  <c r="F79"/>
  <c r="E81" i="30"/>
  <c r="F80"/>
  <c r="E81" i="29"/>
  <c r="F80"/>
  <c r="E81" i="28"/>
  <c r="F80"/>
  <c r="E94" i="27"/>
  <c r="F93"/>
  <c r="E81" i="26"/>
  <c r="F80"/>
  <c r="E81" i="23"/>
  <c r="F80"/>
  <c r="E81" i="22"/>
  <c r="F80"/>
  <c r="E82" i="32" l="1"/>
  <c r="F81"/>
  <c r="F80" i="31"/>
  <c r="E81"/>
  <c r="E82" i="30"/>
  <c r="F81"/>
  <c r="E82" i="29"/>
  <c r="F81"/>
  <c r="E82" i="28"/>
  <c r="F81"/>
  <c r="E95" i="27"/>
  <c r="F94"/>
  <c r="E82" i="26"/>
  <c r="F81"/>
  <c r="E82" i="23"/>
  <c r="F81"/>
  <c r="E82" i="22"/>
  <c r="F81"/>
  <c r="E83" i="32" l="1"/>
  <c r="F82"/>
  <c r="F81" i="31"/>
  <c r="E82"/>
  <c r="E83" i="30"/>
  <c r="F82"/>
  <c r="E83" i="29"/>
  <c r="F82"/>
  <c r="E83" i="28"/>
  <c r="F82"/>
  <c r="E96" i="27"/>
  <c r="F95"/>
  <c r="E83" i="26"/>
  <c r="F82"/>
  <c r="E83" i="23"/>
  <c r="F82"/>
  <c r="E83" i="22"/>
  <c r="F82"/>
  <c r="E84" i="32" l="1"/>
  <c r="F83"/>
  <c r="E83" i="31"/>
  <c r="F82"/>
  <c r="E84" i="30"/>
  <c r="F83"/>
  <c r="E84" i="29"/>
  <c r="F83"/>
  <c r="E84" i="28"/>
  <c r="F83"/>
  <c r="E97" i="27"/>
  <c r="F96"/>
  <c r="E84" i="26"/>
  <c r="F83"/>
  <c r="E84" i="23"/>
  <c r="F83"/>
  <c r="E84" i="22"/>
  <c r="F83"/>
  <c r="E85" i="32" l="1"/>
  <c r="F84"/>
  <c r="F83" i="31"/>
  <c r="E84"/>
  <c r="E85" i="30"/>
  <c r="F84"/>
  <c r="E85" i="29"/>
  <c r="F84"/>
  <c r="E85" i="28"/>
  <c r="F84"/>
  <c r="E98" i="27"/>
  <c r="F97"/>
  <c r="E85" i="26"/>
  <c r="F84"/>
  <c r="E85" i="23"/>
  <c r="F84"/>
  <c r="E85" i="22"/>
  <c r="F84"/>
  <c r="E86" i="32" l="1"/>
  <c r="F85"/>
  <c r="F84" i="31"/>
  <c r="E85"/>
  <c r="E86" i="30"/>
  <c r="F85"/>
  <c r="E86" i="29"/>
  <c r="F85"/>
  <c r="E86" i="28"/>
  <c r="F85"/>
  <c r="E99" i="27"/>
  <c r="F98"/>
  <c r="E86" i="26"/>
  <c r="F85"/>
  <c r="E86" i="23"/>
  <c r="F85"/>
  <c r="E86" i="22"/>
  <c r="F85"/>
  <c r="E87" i="32" l="1"/>
  <c r="F86"/>
  <c r="E86" i="31"/>
  <c r="F85"/>
  <c r="E87" i="30"/>
  <c r="F86"/>
  <c r="E87" i="29"/>
  <c r="F86"/>
  <c r="E87" i="28"/>
  <c r="F86"/>
  <c r="E100" i="27"/>
  <c r="F99"/>
  <c r="E87" i="26"/>
  <c r="F86"/>
  <c r="E87" i="23"/>
  <c r="F86"/>
  <c r="E87" i="22"/>
  <c r="F86"/>
  <c r="E88" i="32" l="1"/>
  <c r="F87"/>
  <c r="F86" i="31"/>
  <c r="E87"/>
  <c r="E88" i="30"/>
  <c r="F87"/>
  <c r="E88" i="29"/>
  <c r="F87"/>
  <c r="E88" i="28"/>
  <c r="F87"/>
  <c r="E101" i="27"/>
  <c r="F100"/>
  <c r="E88" i="26"/>
  <c r="F87"/>
  <c r="E88" i="23"/>
  <c r="F87"/>
  <c r="E88" i="22"/>
  <c r="F87"/>
  <c r="E89" i="32" l="1"/>
  <c r="F88"/>
  <c r="F87" i="31"/>
  <c r="E88"/>
  <c r="E89" i="30"/>
  <c r="F88"/>
  <c r="E89" i="29"/>
  <c r="F88"/>
  <c r="E89" i="28"/>
  <c r="F88"/>
  <c r="E102" i="27"/>
  <c r="F101"/>
  <c r="E89" i="26"/>
  <c r="F88"/>
  <c r="E89" i="23"/>
  <c r="F88"/>
  <c r="E89" i="22"/>
  <c r="F88"/>
  <c r="E90" i="32" l="1"/>
  <c r="F89"/>
  <c r="E89" i="31"/>
  <c r="F88"/>
  <c r="E90" i="30"/>
  <c r="F89"/>
  <c r="E90" i="29"/>
  <c r="F89"/>
  <c r="E90" i="28"/>
  <c r="F89"/>
  <c r="E103" i="27"/>
  <c r="F102"/>
  <c r="E90" i="26"/>
  <c r="F89"/>
  <c r="E90" i="23"/>
  <c r="F89"/>
  <c r="E90" i="22"/>
  <c r="F89"/>
  <c r="E91" i="32" l="1"/>
  <c r="F90"/>
  <c r="F89" i="31"/>
  <c r="E90"/>
  <c r="E91" i="30"/>
  <c r="F90"/>
  <c r="E91" i="29"/>
  <c r="F90"/>
  <c r="E91" i="28"/>
  <c r="F90"/>
  <c r="E104" i="27"/>
  <c r="F103"/>
  <c r="E91" i="26"/>
  <c r="F90"/>
  <c r="E91" i="23"/>
  <c r="F90"/>
  <c r="E91" i="22"/>
  <c r="F90"/>
  <c r="E92" i="32" l="1"/>
  <c r="F91"/>
  <c r="F90" i="31"/>
  <c r="E91"/>
  <c r="E92" i="30"/>
  <c r="F91"/>
  <c r="E92" i="29"/>
  <c r="F91"/>
  <c r="E92" i="28"/>
  <c r="F91"/>
  <c r="E105" i="27"/>
  <c r="F104"/>
  <c r="E92" i="26"/>
  <c r="F91"/>
  <c r="E92" i="23"/>
  <c r="F91"/>
  <c r="E92" i="22"/>
  <c r="F91"/>
  <c r="E93" i="32" l="1"/>
  <c r="F92"/>
  <c r="E92" i="31"/>
  <c r="F91"/>
  <c r="E93" i="30"/>
  <c r="F92"/>
  <c r="E93" i="29"/>
  <c r="F92"/>
  <c r="E93" i="28"/>
  <c r="F92"/>
  <c r="E106" i="27"/>
  <c r="F105"/>
  <c r="E93" i="26"/>
  <c r="F92"/>
  <c r="E93" i="23"/>
  <c r="F92"/>
  <c r="E93" i="22"/>
  <c r="F92"/>
  <c r="E94" i="32" l="1"/>
  <c r="F93"/>
  <c r="F92" i="31"/>
  <c r="E93"/>
  <c r="E94" i="30"/>
  <c r="F93"/>
  <c r="E94" i="29"/>
  <c r="F93"/>
  <c r="E94" i="28"/>
  <c r="F93"/>
  <c r="E107" i="27"/>
  <c r="F106"/>
  <c r="E94" i="26"/>
  <c r="F93"/>
  <c r="E94" i="23"/>
  <c r="F93"/>
  <c r="E94" i="22"/>
  <c r="F93"/>
  <c r="E95" i="32" l="1"/>
  <c r="F94"/>
  <c r="F93" i="31"/>
  <c r="E94"/>
  <c r="E95" i="30"/>
  <c r="F94"/>
  <c r="E95" i="29"/>
  <c r="F94"/>
  <c r="E95" i="28"/>
  <c r="F94"/>
  <c r="E108" i="27"/>
  <c r="F107"/>
  <c r="E95" i="26"/>
  <c r="F94"/>
  <c r="E95" i="23"/>
  <c r="F94"/>
  <c r="E95" i="22"/>
  <c r="F94"/>
  <c r="E96" i="32" l="1"/>
  <c r="F95"/>
  <c r="E95" i="31"/>
  <c r="F94"/>
  <c r="E96" i="30"/>
  <c r="F95"/>
  <c r="E96" i="29"/>
  <c r="F95"/>
  <c r="E96" i="28"/>
  <c r="F95"/>
  <c r="E109" i="27"/>
  <c r="F108"/>
  <c r="E96" i="26"/>
  <c r="F95"/>
  <c r="E96" i="23"/>
  <c r="F95"/>
  <c r="E96" i="22"/>
  <c r="F95"/>
  <c r="E97" i="32" l="1"/>
  <c r="F96"/>
  <c r="F95" i="31"/>
  <c r="E96"/>
  <c r="E97" i="30"/>
  <c r="F96"/>
  <c r="E97" i="29"/>
  <c r="F96"/>
  <c r="E97" i="28"/>
  <c r="F96"/>
  <c r="E110" i="27"/>
  <c r="F109"/>
  <c r="E97" i="26"/>
  <c r="F96"/>
  <c r="E97" i="23"/>
  <c r="F96"/>
  <c r="E97" i="22"/>
  <c r="F96"/>
  <c r="E98" i="32" l="1"/>
  <c r="F97"/>
  <c r="F96" i="31"/>
  <c r="E97"/>
  <c r="E98" i="30"/>
  <c r="F97"/>
  <c r="E98" i="29"/>
  <c r="F97"/>
  <c r="E98" i="28"/>
  <c r="F97"/>
  <c r="E111" i="27"/>
  <c r="F110"/>
  <c r="E98" i="26"/>
  <c r="F97"/>
  <c r="E98" i="23"/>
  <c r="F97"/>
  <c r="E98" i="22"/>
  <c r="F97"/>
  <c r="E99" i="32" l="1"/>
  <c r="F98"/>
  <c r="E98" i="31"/>
  <c r="F97"/>
  <c r="E99" i="30"/>
  <c r="F98"/>
  <c r="E99" i="29"/>
  <c r="F98"/>
  <c r="E99" i="28"/>
  <c r="F98"/>
  <c r="E112" i="27"/>
  <c r="F111"/>
  <c r="E99" i="26"/>
  <c r="F98"/>
  <c r="E99" i="23"/>
  <c r="F98"/>
  <c r="E99" i="22"/>
  <c r="F98"/>
  <c r="E100" i="32" l="1"/>
  <c r="F99"/>
  <c r="F98" i="31"/>
  <c r="E99"/>
  <c r="E100" i="30"/>
  <c r="F99"/>
  <c r="E100" i="29"/>
  <c r="F99"/>
  <c r="E100" i="28"/>
  <c r="F99"/>
  <c r="E113" i="27"/>
  <c r="F112"/>
  <c r="E100" i="26"/>
  <c r="F99"/>
  <c r="E100" i="23"/>
  <c r="F99"/>
  <c r="E100" i="22"/>
  <c r="F99"/>
  <c r="E101" i="32" l="1"/>
  <c r="F100"/>
  <c r="F99" i="31"/>
  <c r="E100"/>
  <c r="E101" i="30"/>
  <c r="F100"/>
  <c r="E101" i="29"/>
  <c r="F100"/>
  <c r="E101" i="28"/>
  <c r="F100"/>
  <c r="E114" i="27"/>
  <c r="F113"/>
  <c r="E101" i="26"/>
  <c r="F100"/>
  <c r="E101" i="23"/>
  <c r="F100"/>
  <c r="E101" i="22"/>
  <c r="F100"/>
  <c r="E102" i="32" l="1"/>
  <c r="F101"/>
  <c r="E101" i="31"/>
  <c r="F100"/>
  <c r="E102" i="30"/>
  <c r="F101"/>
  <c r="E102" i="29"/>
  <c r="F101"/>
  <c r="E102" i="28"/>
  <c r="F101"/>
  <c r="E115" i="27"/>
  <c r="F114"/>
  <c r="E102" i="26"/>
  <c r="F101"/>
  <c r="E102" i="23"/>
  <c r="F101"/>
  <c r="E102" i="22"/>
  <c r="F101"/>
  <c r="E103" i="32" l="1"/>
  <c r="F102"/>
  <c r="F101" i="31"/>
  <c r="E102"/>
  <c r="E103" i="30"/>
  <c r="F102"/>
  <c r="E103" i="29"/>
  <c r="F102"/>
  <c r="E103" i="28"/>
  <c r="F102"/>
  <c r="E116" i="27"/>
  <c r="F115"/>
  <c r="E103" i="26"/>
  <c r="F102"/>
  <c r="E103" i="23"/>
  <c r="F102"/>
  <c r="E103" i="22"/>
  <c r="F102"/>
  <c r="E104" i="32" l="1"/>
  <c r="F103"/>
  <c r="F102" i="31"/>
  <c r="E103"/>
  <c r="E104" i="30"/>
  <c r="F103"/>
  <c r="E104" i="29"/>
  <c r="F103"/>
  <c r="E104" i="28"/>
  <c r="F103"/>
  <c r="E117" i="27"/>
  <c r="F116"/>
  <c r="E104" i="26"/>
  <c r="F103"/>
  <c r="E104" i="23"/>
  <c r="F103"/>
  <c r="E104" i="22"/>
  <c r="F103"/>
  <c r="E105" i="32" l="1"/>
  <c r="F104"/>
  <c r="E104" i="31"/>
  <c r="F103"/>
  <c r="E105" i="30"/>
  <c r="F104"/>
  <c r="E105" i="29"/>
  <c r="F104"/>
  <c r="E105" i="28"/>
  <c r="F104"/>
  <c r="E118" i="27"/>
  <c r="F117"/>
  <c r="E105" i="26"/>
  <c r="F104"/>
  <c r="E105" i="23"/>
  <c r="F104"/>
  <c r="E105" i="22"/>
  <c r="F104"/>
  <c r="E106" i="32" l="1"/>
  <c r="F105"/>
  <c r="F104" i="31"/>
  <c r="E105"/>
  <c r="E106" i="30"/>
  <c r="F105"/>
  <c r="E106" i="29"/>
  <c r="F105"/>
  <c r="E106" i="28"/>
  <c r="F105"/>
  <c r="E119" i="27"/>
  <c r="F118"/>
  <c r="E106" i="26"/>
  <c r="F105"/>
  <c r="E106" i="23"/>
  <c r="F105"/>
  <c r="E106" i="22"/>
  <c r="F105"/>
  <c r="E107" i="32" l="1"/>
  <c r="F106"/>
  <c r="F105" i="31"/>
  <c r="E106"/>
  <c r="E107" i="30"/>
  <c r="F106"/>
  <c r="E107" i="29"/>
  <c r="F106"/>
  <c r="E107" i="28"/>
  <c r="F106"/>
  <c r="E120" i="27"/>
  <c r="F119"/>
  <c r="E107" i="26"/>
  <c r="F106"/>
  <c r="E107" i="23"/>
  <c r="F106"/>
  <c r="E107" i="22"/>
  <c r="F106"/>
  <c r="E108" i="32" l="1"/>
  <c r="F107"/>
  <c r="E107" i="31"/>
  <c r="F106"/>
  <c r="E108" i="30"/>
  <c r="F107"/>
  <c r="E108" i="29"/>
  <c r="F107"/>
  <c r="E108" i="28"/>
  <c r="F107"/>
  <c r="E121" i="27"/>
  <c r="F120"/>
  <c r="E108" i="26"/>
  <c r="F107"/>
  <c r="E108" i="23"/>
  <c r="F107"/>
  <c r="E108" i="22"/>
  <c r="F107"/>
  <c r="E109" i="32" l="1"/>
  <c r="F108"/>
  <c r="F107" i="31"/>
  <c r="E108"/>
  <c r="E109" i="30"/>
  <c r="F108"/>
  <c r="E109" i="29"/>
  <c r="F108"/>
  <c r="E109" i="28"/>
  <c r="F108"/>
  <c r="E122" i="27"/>
  <c r="F121"/>
  <c r="E109" i="26"/>
  <c r="F108"/>
  <c r="E109" i="23"/>
  <c r="F108"/>
  <c r="E109" i="22"/>
  <c r="F108"/>
  <c r="E110" i="32" l="1"/>
  <c r="F109"/>
  <c r="F108" i="31"/>
  <c r="E109"/>
  <c r="E110" i="30"/>
  <c r="F109"/>
  <c r="E110" i="29"/>
  <c r="F109"/>
  <c r="E110" i="28"/>
  <c r="F109"/>
  <c r="E123" i="27"/>
  <c r="F122"/>
  <c r="E110" i="26"/>
  <c r="F109"/>
  <c r="E110" i="23"/>
  <c r="F109"/>
  <c r="E110" i="22"/>
  <c r="F109"/>
  <c r="E111" i="32" l="1"/>
  <c r="F110"/>
  <c r="E110" i="31"/>
  <c r="F109"/>
  <c r="E111" i="30"/>
  <c r="F110"/>
  <c r="E111" i="29"/>
  <c r="F110"/>
  <c r="E111" i="28"/>
  <c r="F110"/>
  <c r="E124" i="27"/>
  <c r="F123"/>
  <c r="E111" i="26"/>
  <c r="F110"/>
  <c r="E111" i="23"/>
  <c r="F110"/>
  <c r="E111" i="22"/>
  <c r="F110"/>
  <c r="E112" i="32" l="1"/>
  <c r="F111"/>
  <c r="F110" i="31"/>
  <c r="E111"/>
  <c r="E112" i="30"/>
  <c r="F111"/>
  <c r="E112" i="29"/>
  <c r="F111"/>
  <c r="E112" i="28"/>
  <c r="F111"/>
  <c r="E125" i="27"/>
  <c r="F124"/>
  <c r="E112" i="26"/>
  <c r="F111"/>
  <c r="E112" i="23"/>
  <c r="F111"/>
  <c r="E112" i="22"/>
  <c r="F111"/>
  <c r="E113" i="32" l="1"/>
  <c r="F112"/>
  <c r="F111" i="31"/>
  <c r="E112"/>
  <c r="E113" i="30"/>
  <c r="F112"/>
  <c r="E113" i="29"/>
  <c r="F112"/>
  <c r="E113" i="28"/>
  <c r="F112"/>
  <c r="E126" i="27"/>
  <c r="F125"/>
  <c r="E113" i="26"/>
  <c r="F112"/>
  <c r="E113" i="23"/>
  <c r="F112"/>
  <c r="E113" i="22"/>
  <c r="F112"/>
  <c r="E114" i="32" l="1"/>
  <c r="F113"/>
  <c r="E113" i="31"/>
  <c r="F112"/>
  <c r="E114" i="30"/>
  <c r="F113"/>
  <c r="E114" i="29"/>
  <c r="F113"/>
  <c r="E114" i="28"/>
  <c r="F113"/>
  <c r="E127" i="27"/>
  <c r="F126"/>
  <c r="E114" i="26"/>
  <c r="F113"/>
  <c r="E114" i="23"/>
  <c r="F113"/>
  <c r="E114" i="22"/>
  <c r="F113"/>
  <c r="E115" i="32" l="1"/>
  <c r="F114"/>
  <c r="F113" i="31"/>
  <c r="E114"/>
  <c r="E115" i="30"/>
  <c r="F114"/>
  <c r="E115" i="29"/>
  <c r="F114"/>
  <c r="E115" i="28"/>
  <c r="F114"/>
  <c r="E128" i="27"/>
  <c r="F127"/>
  <c r="E115" i="26"/>
  <c r="F114"/>
  <c r="E115" i="23"/>
  <c r="F114"/>
  <c r="E115" i="22"/>
  <c r="F114"/>
  <c r="E116" i="32" l="1"/>
  <c r="F115"/>
  <c r="F114" i="31"/>
  <c r="E115"/>
  <c r="E116" i="30"/>
  <c r="F115"/>
  <c r="E116" i="29"/>
  <c r="F115"/>
  <c r="E116" i="28"/>
  <c r="F115"/>
  <c r="E129" i="27"/>
  <c r="F128"/>
  <c r="E116" i="26"/>
  <c r="F115"/>
  <c r="E116" i="23"/>
  <c r="F115"/>
  <c r="E116" i="22"/>
  <c r="F115"/>
  <c r="E117" i="32" l="1"/>
  <c r="F116"/>
  <c r="E116" i="31"/>
  <c r="F115"/>
  <c r="E117" i="30"/>
  <c r="F116"/>
  <c r="E117" i="29"/>
  <c r="F116"/>
  <c r="E117" i="28"/>
  <c r="F116"/>
  <c r="E130" i="27"/>
  <c r="F129"/>
  <c r="E117" i="26"/>
  <c r="F116"/>
  <c r="E117" i="23"/>
  <c r="F116"/>
  <c r="E117" i="22"/>
  <c r="F116"/>
  <c r="E118" i="32" l="1"/>
  <c r="F117"/>
  <c r="F116" i="31"/>
  <c r="E117"/>
  <c r="E118" i="30"/>
  <c r="F117"/>
  <c r="E118" i="29"/>
  <c r="F117"/>
  <c r="E118" i="28"/>
  <c r="F117"/>
  <c r="E131" i="27"/>
  <c r="F130"/>
  <c r="E118" i="26"/>
  <c r="F117"/>
  <c r="E118" i="23"/>
  <c r="F117"/>
  <c r="E118" i="22"/>
  <c r="F117"/>
  <c r="E119" i="32" l="1"/>
  <c r="F118"/>
  <c r="F117" i="31"/>
  <c r="E118"/>
  <c r="E119" i="30"/>
  <c r="F118"/>
  <c r="E119" i="29"/>
  <c r="F118"/>
  <c r="E119" i="28"/>
  <c r="F118"/>
  <c r="E132" i="27"/>
  <c r="F131"/>
  <c r="E119" i="26"/>
  <c r="F118"/>
  <c r="E119" i="23"/>
  <c r="F118"/>
  <c r="E119" i="22"/>
  <c r="F118"/>
  <c r="E120" i="32" l="1"/>
  <c r="F119"/>
  <c r="E119" i="31"/>
  <c r="F118"/>
  <c r="E120" i="30"/>
  <c r="F119"/>
  <c r="E120" i="29"/>
  <c r="F119"/>
  <c r="E120" i="28"/>
  <c r="F119"/>
  <c r="E133" i="27"/>
  <c r="F132"/>
  <c r="E120" i="26"/>
  <c r="F119"/>
  <c r="E120" i="23"/>
  <c r="F119"/>
  <c r="E120" i="22"/>
  <c r="F119"/>
  <c r="E121" i="32" l="1"/>
  <c r="F120"/>
  <c r="F119" i="31"/>
  <c r="E120"/>
  <c r="E121" i="30"/>
  <c r="F120"/>
  <c r="E121" i="29"/>
  <c r="F120"/>
  <c r="E121" i="28"/>
  <c r="F120"/>
  <c r="E134" i="27"/>
  <c r="F133"/>
  <c r="E121" i="26"/>
  <c r="F120"/>
  <c r="E121" i="23"/>
  <c r="F120"/>
  <c r="E121" i="22"/>
  <c r="F120"/>
  <c r="E122" i="32" l="1"/>
  <c r="F121"/>
  <c r="F120" i="31"/>
  <c r="E121"/>
  <c r="E122" i="30"/>
  <c r="F121"/>
  <c r="E122" i="29"/>
  <c r="F121"/>
  <c r="E122" i="28"/>
  <c r="F121"/>
  <c r="E135" i="27"/>
  <c r="F134"/>
  <c r="E122" i="26"/>
  <c r="F121"/>
  <c r="E122" i="23"/>
  <c r="F121"/>
  <c r="E122" i="22"/>
  <c r="F121"/>
  <c r="E123" i="32" l="1"/>
  <c r="F122"/>
  <c r="E122" i="31"/>
  <c r="F121"/>
  <c r="E123" i="30"/>
  <c r="F122"/>
  <c r="E123" i="29"/>
  <c r="F122"/>
  <c r="E123" i="28"/>
  <c r="F122"/>
  <c r="E136" i="27"/>
  <c r="F135"/>
  <c r="E123" i="26"/>
  <c r="F122"/>
  <c r="E123" i="23"/>
  <c r="F122"/>
  <c r="E123" i="22"/>
  <c r="F122"/>
  <c r="E124" i="32" l="1"/>
  <c r="F123"/>
  <c r="F122" i="31"/>
  <c r="E123"/>
  <c r="E124" i="30"/>
  <c r="F123"/>
  <c r="E124" i="29"/>
  <c r="F123"/>
  <c r="E124" i="28"/>
  <c r="F123"/>
  <c r="E137" i="27"/>
  <c r="F136"/>
  <c r="E124" i="26"/>
  <c r="F123"/>
  <c r="E124" i="23"/>
  <c r="F123"/>
  <c r="E124" i="22"/>
  <c r="F123"/>
  <c r="E125" i="32" l="1"/>
  <c r="F124"/>
  <c r="F123" i="31"/>
  <c r="E124"/>
  <c r="E125" i="30"/>
  <c r="F124"/>
  <c r="E125" i="29"/>
  <c r="F124"/>
  <c r="E125" i="28"/>
  <c r="F124"/>
  <c r="E138" i="27"/>
  <c r="F137"/>
  <c r="E125" i="26"/>
  <c r="F124"/>
  <c r="E125" i="23"/>
  <c r="F124"/>
  <c r="E125" i="22"/>
  <c r="F124"/>
  <c r="E126" i="32" l="1"/>
  <c r="F125"/>
  <c r="E125" i="31"/>
  <c r="F124"/>
  <c r="E126" i="30"/>
  <c r="F125"/>
  <c r="E126" i="29"/>
  <c r="F125"/>
  <c r="E126" i="28"/>
  <c r="F125"/>
  <c r="E140" i="27"/>
  <c r="F138"/>
  <c r="E126" i="26"/>
  <c r="F125"/>
  <c r="E126" i="23"/>
  <c r="F125"/>
  <c r="E126" i="22"/>
  <c r="F125"/>
  <c r="E127" i="32" l="1"/>
  <c r="F126"/>
  <c r="F125" i="31"/>
  <c r="E126"/>
  <c r="E127" i="30"/>
  <c r="F126"/>
  <c r="E127" i="29"/>
  <c r="F126"/>
  <c r="E127" i="28"/>
  <c r="F126"/>
  <c r="E141" i="27"/>
  <c r="F140"/>
  <c r="E127" i="26"/>
  <c r="F126"/>
  <c r="E127" i="23"/>
  <c r="F126"/>
  <c r="E127" i="22"/>
  <c r="F126"/>
  <c r="E128" i="32" l="1"/>
  <c r="F127"/>
  <c r="F126" i="31"/>
  <c r="E127"/>
  <c r="E128" i="30"/>
  <c r="F127"/>
  <c r="E128" i="29"/>
  <c r="F127"/>
  <c r="E128" i="28"/>
  <c r="F127"/>
  <c r="E142" i="27"/>
  <c r="F141"/>
  <c r="E128" i="26"/>
  <c r="F127"/>
  <c r="E128" i="23"/>
  <c r="F127"/>
  <c r="E128" i="22"/>
  <c r="F127"/>
  <c r="E129" i="32" l="1"/>
  <c r="F128"/>
  <c r="E128" i="31"/>
  <c r="F127"/>
  <c r="E129" i="30"/>
  <c r="F128"/>
  <c r="E129" i="29"/>
  <c r="F128"/>
  <c r="E129" i="28"/>
  <c r="F128"/>
  <c r="E143" i="27"/>
  <c r="F142"/>
  <c r="E129" i="26"/>
  <c r="F128"/>
  <c r="E129" i="23"/>
  <c r="F128"/>
  <c r="E129" i="22"/>
  <c r="F128"/>
  <c r="E130" i="32" l="1"/>
  <c r="F129"/>
  <c r="F128" i="31"/>
  <c r="E129"/>
  <c r="E130" i="30"/>
  <c r="F129"/>
  <c r="E130" i="29"/>
  <c r="F129"/>
  <c r="E130" i="28"/>
  <c r="F129"/>
  <c r="E144" i="27"/>
  <c r="F143"/>
  <c r="E130" i="26"/>
  <c r="F129"/>
  <c r="E130" i="23"/>
  <c r="F129"/>
  <c r="E130" i="22"/>
  <c r="F129"/>
  <c r="E131" i="32" l="1"/>
  <c r="F130"/>
  <c r="F129" i="31"/>
  <c r="E130"/>
  <c r="E131" i="30"/>
  <c r="F130"/>
  <c r="E131" i="29"/>
  <c r="F130"/>
  <c r="E131" i="28"/>
  <c r="F130"/>
  <c r="E145" i="27"/>
  <c r="F144"/>
  <c r="E131" i="26"/>
  <c r="F130"/>
  <c r="E131" i="23"/>
  <c r="F130"/>
  <c r="E131" i="22"/>
  <c r="F130"/>
  <c r="E132" i="32" l="1"/>
  <c r="F131"/>
  <c r="E131" i="31"/>
  <c r="F130"/>
  <c r="E132" i="30"/>
  <c r="F131"/>
  <c r="E132" i="29"/>
  <c r="F131"/>
  <c r="E132" i="28"/>
  <c r="F131"/>
  <c r="E146" i="27"/>
  <c r="F145"/>
  <c r="E132" i="26"/>
  <c r="F131"/>
  <c r="E132" i="23"/>
  <c r="F131"/>
  <c r="E132" i="22"/>
  <c r="F131"/>
  <c r="E133" i="32" l="1"/>
  <c r="F132"/>
  <c r="F131" i="31"/>
  <c r="E132"/>
  <c r="E133" i="30"/>
  <c r="F132"/>
  <c r="E133" i="29"/>
  <c r="F132"/>
  <c r="E133" i="28"/>
  <c r="F132"/>
  <c r="E147" i="27"/>
  <c r="F146"/>
  <c r="E133" i="26"/>
  <c r="F132"/>
  <c r="E133" i="23"/>
  <c r="F132"/>
  <c r="E133" i="22"/>
  <c r="F132"/>
  <c r="E134" i="32" l="1"/>
  <c r="F133"/>
  <c r="F132" i="31"/>
  <c r="E133"/>
  <c r="E134" i="30"/>
  <c r="F133"/>
  <c r="E134" i="29"/>
  <c r="F133"/>
  <c r="E134" i="28"/>
  <c r="F133"/>
  <c r="E148" i="27"/>
  <c r="F147"/>
  <c r="E134" i="26"/>
  <c r="F133"/>
  <c r="E134" i="23"/>
  <c r="F133"/>
  <c r="E134" i="22"/>
  <c r="F133"/>
  <c r="E135" i="32" l="1"/>
  <c r="F134"/>
  <c r="E134" i="31"/>
  <c r="F133"/>
  <c r="E135" i="30"/>
  <c r="F134"/>
  <c r="E135" i="29"/>
  <c r="F134"/>
  <c r="E135" i="28"/>
  <c r="F134"/>
  <c r="E149" i="27"/>
  <c r="F148"/>
  <c r="E135" i="26"/>
  <c r="F134"/>
  <c r="E135" i="23"/>
  <c r="F134"/>
  <c r="E135" i="22"/>
  <c r="F134"/>
  <c r="E136" i="32" l="1"/>
  <c r="F135"/>
  <c r="F134" i="31"/>
  <c r="E135"/>
  <c r="E136" i="30"/>
  <c r="F135"/>
  <c r="E136" i="29"/>
  <c r="F135"/>
  <c r="E136" i="28"/>
  <c r="F135"/>
  <c r="E150" i="27"/>
  <c r="F149"/>
  <c r="E136" i="26"/>
  <c r="F135"/>
  <c r="E136" i="23"/>
  <c r="F135"/>
  <c r="E136" i="22"/>
  <c r="F135"/>
  <c r="E137" i="32" l="1"/>
  <c r="F136"/>
  <c r="F135" i="31"/>
  <c r="E136"/>
  <c r="E137" i="30"/>
  <c r="F136"/>
  <c r="E137" i="29"/>
  <c r="F136"/>
  <c r="E137" i="28"/>
  <c r="F136"/>
  <c r="E151" i="27"/>
  <c r="F150"/>
  <c r="E137" i="26"/>
  <c r="F136"/>
  <c r="E137" i="23"/>
  <c r="F136"/>
  <c r="E137" i="22"/>
  <c r="F136"/>
  <c r="E138" i="32" l="1"/>
  <c r="F137"/>
  <c r="E137" i="31"/>
  <c r="F136"/>
  <c r="E138" i="30"/>
  <c r="F137"/>
  <c r="E138" i="29"/>
  <c r="F137"/>
  <c r="E138" i="28"/>
  <c r="F137"/>
  <c r="E152" i="27"/>
  <c r="F151"/>
  <c r="E138" i="26"/>
  <c r="F137"/>
  <c r="E138" i="23"/>
  <c r="F137"/>
  <c r="E138" i="22"/>
  <c r="F137"/>
  <c r="E140" i="32" l="1"/>
  <c r="F138"/>
  <c r="F137" i="31"/>
  <c r="E138"/>
  <c r="E140" i="30"/>
  <c r="F138"/>
  <c r="E140" i="29"/>
  <c r="F138"/>
  <c r="E140" i="28"/>
  <c r="F138"/>
  <c r="E153" i="27"/>
  <c r="F152"/>
  <c r="E140" i="26"/>
  <c r="F138"/>
  <c r="E140" i="23"/>
  <c r="F138"/>
  <c r="E140" i="22"/>
  <c r="F138"/>
  <c r="E141" i="32" l="1"/>
  <c r="F140"/>
  <c r="F138" i="31"/>
  <c r="E140"/>
  <c r="E141" i="30"/>
  <c r="F140"/>
  <c r="E141" i="29"/>
  <c r="F140"/>
  <c r="E141" i="28"/>
  <c r="F140"/>
  <c r="E154" i="27"/>
  <c r="F153"/>
  <c r="E141" i="26"/>
  <c r="F140"/>
  <c r="E141" i="23"/>
  <c r="F140"/>
  <c r="E141" i="22"/>
  <c r="F140"/>
  <c r="E142" i="32" l="1"/>
  <c r="F141"/>
  <c r="F140" i="31"/>
  <c r="E141"/>
  <c r="E142" i="30"/>
  <c r="F141"/>
  <c r="E142" i="29"/>
  <c r="F141"/>
  <c r="E142" i="28"/>
  <c r="F141"/>
  <c r="E155" i="27"/>
  <c r="F154"/>
  <c r="E142" i="26"/>
  <c r="F141"/>
  <c r="E142" i="23"/>
  <c r="F141"/>
  <c r="E142" i="22"/>
  <c r="F141"/>
  <c r="E143" i="32" l="1"/>
  <c r="F142"/>
  <c r="F141" i="31"/>
  <c r="E142"/>
  <c r="E143" i="30"/>
  <c r="F142"/>
  <c r="E143" i="29"/>
  <c r="F142"/>
  <c r="E143" i="28"/>
  <c r="F142"/>
  <c r="E156" i="27"/>
  <c r="F155"/>
  <c r="E143" i="26"/>
  <c r="F142"/>
  <c r="E143" i="23"/>
  <c r="F142"/>
  <c r="E143" i="22"/>
  <c r="F142"/>
  <c r="E144" i="32" l="1"/>
  <c r="F143"/>
  <c r="F142" i="31"/>
  <c r="E143"/>
  <c r="E144" i="30"/>
  <c r="F143"/>
  <c r="E144" i="29"/>
  <c r="F143"/>
  <c r="E144" i="28"/>
  <c r="F143"/>
  <c r="E157" i="27"/>
  <c r="F156"/>
  <c r="E144" i="26"/>
  <c r="F143"/>
  <c r="E144" i="23"/>
  <c r="F143"/>
  <c r="E144" i="22"/>
  <c r="F143"/>
  <c r="E145" i="32" l="1"/>
  <c r="F144"/>
  <c r="E144" i="31"/>
  <c r="F143"/>
  <c r="E145" i="30"/>
  <c r="F144"/>
  <c r="E145" i="29"/>
  <c r="F144"/>
  <c r="E145" i="28"/>
  <c r="F144"/>
  <c r="E158" i="27"/>
  <c r="F157"/>
  <c r="E145" i="26"/>
  <c r="F144"/>
  <c r="E145" i="23"/>
  <c r="F144"/>
  <c r="E145" i="22"/>
  <c r="F144"/>
  <c r="E146" i="32" l="1"/>
  <c r="F145"/>
  <c r="F144" i="31"/>
  <c r="E145"/>
  <c r="E146" i="30"/>
  <c r="F145"/>
  <c r="E146" i="29"/>
  <c r="F145"/>
  <c r="E146" i="28"/>
  <c r="F145"/>
  <c r="E159" i="27"/>
  <c r="F158"/>
  <c r="E146" i="26"/>
  <c r="F145"/>
  <c r="E146" i="23"/>
  <c r="F145"/>
  <c r="E146" i="22"/>
  <c r="F145"/>
  <c r="E147" i="32" l="1"/>
  <c r="F146"/>
  <c r="F145" i="31"/>
  <c r="E146"/>
  <c r="E147" i="30"/>
  <c r="F146"/>
  <c r="E147" i="29"/>
  <c r="F146"/>
  <c r="E147" i="28"/>
  <c r="F146"/>
  <c r="E160" i="27"/>
  <c r="F159"/>
  <c r="E147" i="26"/>
  <c r="F146"/>
  <c r="E147" i="23"/>
  <c r="F146"/>
  <c r="E147" i="22"/>
  <c r="F146"/>
  <c r="E148" i="32" l="1"/>
  <c r="F147"/>
  <c r="E147" i="31"/>
  <c r="F146"/>
  <c r="E148" i="30"/>
  <c r="F147"/>
  <c r="E148" i="29"/>
  <c r="F147"/>
  <c r="E148" i="28"/>
  <c r="F147"/>
  <c r="E161" i="27"/>
  <c r="F160"/>
  <c r="E148" i="26"/>
  <c r="F147"/>
  <c r="E148" i="23"/>
  <c r="F147"/>
  <c r="E148" i="22"/>
  <c r="F147"/>
  <c r="E149" i="32" l="1"/>
  <c r="F148"/>
  <c r="F147" i="31"/>
  <c r="E148"/>
  <c r="E149" i="30"/>
  <c r="F148"/>
  <c r="E149" i="29"/>
  <c r="F148"/>
  <c r="E149" i="28"/>
  <c r="F148"/>
  <c r="E162" i="27"/>
  <c r="F161"/>
  <c r="E149" i="26"/>
  <c r="F148"/>
  <c r="E149" i="23"/>
  <c r="F148"/>
  <c r="E149" i="22"/>
  <c r="F148"/>
  <c r="E150" i="32" l="1"/>
  <c r="F149"/>
  <c r="F148" i="31"/>
  <c r="E149"/>
  <c r="E150" i="30"/>
  <c r="F149"/>
  <c r="E150" i="29"/>
  <c r="F149"/>
  <c r="E150" i="28"/>
  <c r="F149"/>
  <c r="E163" i="27"/>
  <c r="F162"/>
  <c r="E150" i="26"/>
  <c r="F149"/>
  <c r="E150" i="23"/>
  <c r="F149"/>
  <c r="E150" i="22"/>
  <c r="F149"/>
  <c r="E151" i="32" l="1"/>
  <c r="F150"/>
  <c r="E150" i="31"/>
  <c r="F149"/>
  <c r="E151" i="30"/>
  <c r="F150"/>
  <c r="E151" i="29"/>
  <c r="F150"/>
  <c r="E151" i="28"/>
  <c r="F150"/>
  <c r="E164" i="27"/>
  <c r="F163"/>
  <c r="E151" i="26"/>
  <c r="F150"/>
  <c r="E151" i="23"/>
  <c r="F150"/>
  <c r="E151" i="22"/>
  <c r="F150"/>
  <c r="E152" i="32" l="1"/>
  <c r="F151"/>
  <c r="F150" i="31"/>
  <c r="E151"/>
  <c r="E152" i="30"/>
  <c r="F151"/>
  <c r="E152" i="29"/>
  <c r="F151"/>
  <c r="E152" i="28"/>
  <c r="F151"/>
  <c r="E165" i="27"/>
  <c r="F164"/>
  <c r="E152" i="26"/>
  <c r="F151"/>
  <c r="E152" i="23"/>
  <c r="F151"/>
  <c r="E152" i="22"/>
  <c r="F151"/>
  <c r="E153" i="32" l="1"/>
  <c r="F152"/>
  <c r="E152" i="31"/>
  <c r="F151"/>
  <c r="E153" i="30"/>
  <c r="F152"/>
  <c r="E153" i="29"/>
  <c r="F152"/>
  <c r="E153" i="28"/>
  <c r="F152"/>
  <c r="E166" i="27"/>
  <c r="F165"/>
  <c r="E153" i="26"/>
  <c r="F152"/>
  <c r="E153" i="23"/>
  <c r="F152"/>
  <c r="E153" i="22"/>
  <c r="F152"/>
  <c r="E154" i="32" l="1"/>
  <c r="F153"/>
  <c r="F152" i="31"/>
  <c r="E153"/>
  <c r="E154" i="30"/>
  <c r="F153"/>
  <c r="E154" i="29"/>
  <c r="F153"/>
  <c r="E154" i="28"/>
  <c r="F153"/>
  <c r="E167" i="27"/>
  <c r="F166"/>
  <c r="E154" i="26"/>
  <c r="F153"/>
  <c r="E154" i="23"/>
  <c r="F153"/>
  <c r="E154" i="22"/>
  <c r="F153"/>
  <c r="E155" i="32" l="1"/>
  <c r="F154"/>
  <c r="E154" i="31"/>
  <c r="F153"/>
  <c r="E155" i="30"/>
  <c r="F154"/>
  <c r="E155" i="29"/>
  <c r="F154"/>
  <c r="E155" i="28"/>
  <c r="F154"/>
  <c r="E168" i="27"/>
  <c r="F167"/>
  <c r="E155" i="26"/>
  <c r="F154"/>
  <c r="E155" i="23"/>
  <c r="F154"/>
  <c r="E155" i="22"/>
  <c r="F154"/>
  <c r="E156" i="32" l="1"/>
  <c r="F155"/>
  <c r="F154" i="31"/>
  <c r="E155"/>
  <c r="E156" i="30"/>
  <c r="F155"/>
  <c r="E156" i="29"/>
  <c r="F155"/>
  <c r="E156" i="28"/>
  <c r="F155"/>
  <c r="E169" i="27"/>
  <c r="F168"/>
  <c r="E156" i="26"/>
  <c r="F155"/>
  <c r="E156" i="23"/>
  <c r="F155"/>
  <c r="E156" i="22"/>
  <c r="F155"/>
  <c r="E157" i="32" l="1"/>
  <c r="F156"/>
  <c r="F155" i="31"/>
  <c r="E156"/>
  <c r="E157" i="30"/>
  <c r="F156"/>
  <c r="E157" i="29"/>
  <c r="F156"/>
  <c r="E157" i="28"/>
  <c r="F156"/>
  <c r="E170" i="27"/>
  <c r="F169"/>
  <c r="E157" i="26"/>
  <c r="F156"/>
  <c r="E157" i="23"/>
  <c r="F156"/>
  <c r="E157" i="22"/>
  <c r="F156"/>
  <c r="E158" i="32" l="1"/>
  <c r="F157"/>
  <c r="E157" i="31"/>
  <c r="F156"/>
  <c r="E158" i="30"/>
  <c r="F157"/>
  <c r="E158" i="29"/>
  <c r="F157"/>
  <c r="E158" i="28"/>
  <c r="F157"/>
  <c r="E171" i="27"/>
  <c r="E158" i="26"/>
  <c r="F157"/>
  <c r="E158" i="23"/>
  <c r="F157"/>
  <c r="E158" i="22"/>
  <c r="F157"/>
  <c r="E159" i="32" l="1"/>
  <c r="F158"/>
  <c r="F157" i="31"/>
  <c r="E158"/>
  <c r="E159" i="30"/>
  <c r="F158"/>
  <c r="E159" i="29"/>
  <c r="F158"/>
  <c r="E159" i="28"/>
  <c r="F158"/>
  <c r="E172" i="27"/>
  <c r="F171"/>
  <c r="E159" i="26"/>
  <c r="F158"/>
  <c r="E159" i="23"/>
  <c r="F158"/>
  <c r="E159" i="22"/>
  <c r="F158"/>
  <c r="E160" i="32" l="1"/>
  <c r="F159"/>
  <c r="F158" i="31"/>
  <c r="E159"/>
  <c r="E160" i="30"/>
  <c r="F159"/>
  <c r="E160" i="29"/>
  <c r="F159"/>
  <c r="E160" i="28"/>
  <c r="F159"/>
  <c r="E173" i="27"/>
  <c r="E160" i="26"/>
  <c r="F159"/>
  <c r="E160" i="23"/>
  <c r="F159"/>
  <c r="E160" i="22"/>
  <c r="F159"/>
  <c r="E161" i="32" l="1"/>
  <c r="F160"/>
  <c r="E160" i="31"/>
  <c r="F159"/>
  <c r="E161" i="30"/>
  <c r="F160"/>
  <c r="E161" i="29"/>
  <c r="F160"/>
  <c r="E161" i="28"/>
  <c r="F160"/>
  <c r="E174" i="27"/>
  <c r="F173"/>
  <c r="E161" i="26"/>
  <c r="F160"/>
  <c r="E161" i="23"/>
  <c r="F160"/>
  <c r="E161" i="22"/>
  <c r="F160"/>
  <c r="E162" i="32" l="1"/>
  <c r="F161"/>
  <c r="F160" i="31"/>
  <c r="E161"/>
  <c r="E162" i="30"/>
  <c r="F161"/>
  <c r="E162" i="29"/>
  <c r="F161"/>
  <c r="E162" i="28"/>
  <c r="F161"/>
  <c r="E175" i="27"/>
  <c r="F174"/>
  <c r="E162" i="26"/>
  <c r="F161"/>
  <c r="E162" i="23"/>
  <c r="F161"/>
  <c r="E162" i="22"/>
  <c r="F161"/>
  <c r="E163" i="32" l="1"/>
  <c r="F162"/>
  <c r="F161" i="31"/>
  <c r="E162"/>
  <c r="E163" i="30"/>
  <c r="F162"/>
  <c r="E163" i="29"/>
  <c r="F162"/>
  <c r="E163" i="28"/>
  <c r="F162"/>
  <c r="E176" i="27"/>
  <c r="F175"/>
  <c r="E163" i="26"/>
  <c r="F162"/>
  <c r="E163" i="23"/>
  <c r="F162"/>
  <c r="E163" i="22"/>
  <c r="F162"/>
  <c r="E164" i="32" l="1"/>
  <c r="F163"/>
  <c r="E163" i="31"/>
  <c r="F162"/>
  <c r="E164" i="30"/>
  <c r="F163"/>
  <c r="E164" i="29"/>
  <c r="F163"/>
  <c r="E164" i="28"/>
  <c r="F163"/>
  <c r="E177" i="27"/>
  <c r="F176"/>
  <c r="E164" i="26"/>
  <c r="F163"/>
  <c r="E164" i="23"/>
  <c r="F163"/>
  <c r="E164" i="22"/>
  <c r="F163"/>
  <c r="E165" i="32" l="1"/>
  <c r="F164"/>
  <c r="F163" i="31"/>
  <c r="E164"/>
  <c r="E165" i="30"/>
  <c r="F164"/>
  <c r="E165" i="29"/>
  <c r="F164"/>
  <c r="E165" i="28"/>
  <c r="F164"/>
  <c r="E178" i="27"/>
  <c r="F177"/>
  <c r="E165" i="26"/>
  <c r="F164"/>
  <c r="E165" i="23"/>
  <c r="F164"/>
  <c r="E165" i="22"/>
  <c r="F164"/>
  <c r="E166" i="32" l="1"/>
  <c r="F165"/>
  <c r="F164" i="31"/>
  <c r="E165"/>
  <c r="E166" i="30"/>
  <c r="F165"/>
  <c r="E166" i="29"/>
  <c r="F165"/>
  <c r="E166" i="28"/>
  <c r="F165"/>
  <c r="E179" i="27"/>
  <c r="E166" i="26"/>
  <c r="F165"/>
  <c r="E166" i="23"/>
  <c r="F165"/>
  <c r="E166" i="22"/>
  <c r="F165"/>
  <c r="E167" i="32" l="1"/>
  <c r="F166"/>
  <c r="E166" i="31"/>
  <c r="F165"/>
  <c r="E167" i="30"/>
  <c r="F166"/>
  <c r="E167" i="29"/>
  <c r="F166"/>
  <c r="E167" i="28"/>
  <c r="F166"/>
  <c r="E180" i="27"/>
  <c r="F179"/>
  <c r="E167" i="26"/>
  <c r="F166"/>
  <c r="E167" i="23"/>
  <c r="F166"/>
  <c r="E167" i="22"/>
  <c r="F166"/>
  <c r="E168" i="32" l="1"/>
  <c r="F167"/>
  <c r="F166" i="31"/>
  <c r="E167"/>
  <c r="E168" i="30"/>
  <c r="F167"/>
  <c r="E168" i="29"/>
  <c r="F167"/>
  <c r="E168" i="28"/>
  <c r="F167"/>
  <c r="E181" i="27"/>
  <c r="F180"/>
  <c r="E168" i="26"/>
  <c r="F167"/>
  <c r="E168" i="23"/>
  <c r="F167"/>
  <c r="E168" i="22"/>
  <c r="F167"/>
  <c r="E169" i="32" l="1"/>
  <c r="F168"/>
  <c r="F167" i="31"/>
  <c r="E168"/>
  <c r="E169" i="30"/>
  <c r="F168"/>
  <c r="E169" i="29"/>
  <c r="F168"/>
  <c r="E169" i="28"/>
  <c r="F168"/>
  <c r="E182" i="27"/>
  <c r="F181"/>
  <c r="E169" i="26"/>
  <c r="F168"/>
  <c r="E169" i="23"/>
  <c r="F168"/>
  <c r="E169" i="22"/>
  <c r="F168"/>
  <c r="E170" i="32" l="1"/>
  <c r="F169"/>
  <c r="E169" i="31"/>
  <c r="F168"/>
  <c r="E170" i="30"/>
  <c r="F169"/>
  <c r="E170" i="29"/>
  <c r="F169"/>
  <c r="E170" i="28"/>
  <c r="F169"/>
  <c r="E183" i="27"/>
  <c r="F182"/>
  <c r="E170" i="26"/>
  <c r="F169"/>
  <c r="E170" i="23"/>
  <c r="F169"/>
  <c r="E170" i="22"/>
  <c r="F169"/>
  <c r="E171" i="32" l="1"/>
  <c r="F169" i="31"/>
  <c r="E170"/>
  <c r="E171" i="30"/>
  <c r="E171" i="29"/>
  <c r="F170"/>
  <c r="E171" i="28"/>
  <c r="E184" i="27"/>
  <c r="F183"/>
  <c r="E171" i="26"/>
  <c r="E171" i="23"/>
  <c r="E171" i="22"/>
  <c r="E172" i="32" l="1"/>
  <c r="F171"/>
  <c r="E171" i="31"/>
  <c r="E172" i="30"/>
  <c r="F171"/>
  <c r="E172" i="29"/>
  <c r="F171"/>
  <c r="E172" i="28"/>
  <c r="F171"/>
  <c r="E185" i="27"/>
  <c r="F184"/>
  <c r="E172" i="26"/>
  <c r="E172" i="23"/>
  <c r="F171"/>
  <c r="E172" i="22"/>
  <c r="E173" i="32" l="1"/>
  <c r="F172"/>
  <c r="F171" i="31"/>
  <c r="E172"/>
  <c r="E173" i="30"/>
  <c r="E173" i="29"/>
  <c r="F172"/>
  <c r="E173" i="28"/>
  <c r="E186" i="27"/>
  <c r="F185"/>
  <c r="E173" i="26"/>
  <c r="F172"/>
  <c r="E173" i="23"/>
  <c r="E173" i="22"/>
  <c r="F172"/>
  <c r="E174" i="32" l="1"/>
  <c r="F173"/>
  <c r="E173" i="31"/>
  <c r="E174" i="30"/>
  <c r="E174" i="29"/>
  <c r="F173"/>
  <c r="E174" i="28"/>
  <c r="F173"/>
  <c r="E187" i="27"/>
  <c r="F186"/>
  <c r="E174" i="26"/>
  <c r="E174" i="23"/>
  <c r="E174" i="22"/>
  <c r="F173"/>
  <c r="E175" i="32" l="1"/>
  <c r="F174"/>
  <c r="E174" i="31"/>
  <c r="E175" i="30"/>
  <c r="F174"/>
  <c r="E175" i="29"/>
  <c r="F174"/>
  <c r="E175" i="28"/>
  <c r="F174"/>
  <c r="E188" i="27"/>
  <c r="F187"/>
  <c r="E175" i="26"/>
  <c r="E175" i="23"/>
  <c r="F174"/>
  <c r="E175" i="22"/>
  <c r="F174"/>
  <c r="E176" i="32" l="1"/>
  <c r="F175"/>
  <c r="F174" i="31"/>
  <c r="E175"/>
  <c r="E176" i="30"/>
  <c r="F175"/>
  <c r="E176" i="29"/>
  <c r="F175"/>
  <c r="E176" i="28"/>
  <c r="F175"/>
  <c r="E189" i="27"/>
  <c r="F188"/>
  <c r="E176" i="26"/>
  <c r="E176" i="23"/>
  <c r="F175"/>
  <c r="E176" i="22"/>
  <c r="F175"/>
  <c r="E177" i="32" l="1"/>
  <c r="F176"/>
  <c r="F175" i="31"/>
  <c r="E176"/>
  <c r="E177" i="30"/>
  <c r="F176"/>
  <c r="E177" i="29"/>
  <c r="F176"/>
  <c r="E177" i="28"/>
  <c r="F176"/>
  <c r="E190" i="27"/>
  <c r="F189"/>
  <c r="E177" i="26"/>
  <c r="E177" i="23"/>
  <c r="F176"/>
  <c r="E177" i="22"/>
  <c r="F176"/>
  <c r="E178" i="32" l="1"/>
  <c r="F177"/>
  <c r="E177" i="31"/>
  <c r="E178" i="30"/>
  <c r="F177"/>
  <c r="E178" i="29"/>
  <c r="E178" i="28"/>
  <c r="F177"/>
  <c r="E191" i="27"/>
  <c r="F190"/>
  <c r="E178" i="26"/>
  <c r="F177"/>
  <c r="E178" i="23"/>
  <c r="F177"/>
  <c r="E178" i="22"/>
  <c r="F177"/>
  <c r="E179" i="32" l="1"/>
  <c r="F178"/>
  <c r="F177" i="31"/>
  <c r="E178"/>
  <c r="E179" i="30"/>
  <c r="E179" i="29"/>
  <c r="F178"/>
  <c r="E179" i="28"/>
  <c r="F178"/>
  <c r="E192" i="27"/>
  <c r="F191"/>
  <c r="E179" i="26"/>
  <c r="E179" i="23"/>
  <c r="F178"/>
  <c r="E179" i="22"/>
  <c r="E180" i="32" l="1"/>
  <c r="F179"/>
  <c r="E179" i="31"/>
  <c r="E180" i="30"/>
  <c r="F179"/>
  <c r="E180" i="29"/>
  <c r="F179"/>
  <c r="E180" i="28"/>
  <c r="F179"/>
  <c r="E193" i="27"/>
  <c r="F192"/>
  <c r="E180" i="26"/>
  <c r="F179"/>
  <c r="E180" i="23"/>
  <c r="F179"/>
  <c r="E180" i="22"/>
  <c r="F179"/>
  <c r="E181" i="32" l="1"/>
  <c r="F180"/>
  <c r="E180" i="31"/>
  <c r="F179"/>
  <c r="E181" i="30"/>
  <c r="F180"/>
  <c r="E181" i="29"/>
  <c r="F180"/>
  <c r="E181" i="28"/>
  <c r="F180"/>
  <c r="E194" i="27"/>
  <c r="F193"/>
  <c r="E181" i="26"/>
  <c r="F180"/>
  <c r="E181" i="23"/>
  <c r="F180"/>
  <c r="E181" i="22"/>
  <c r="F180"/>
  <c r="E182" i="32" l="1"/>
  <c r="F181"/>
  <c r="F180" i="31"/>
  <c r="E181"/>
  <c r="E182" i="30"/>
  <c r="F181"/>
  <c r="E182" i="29"/>
  <c r="F181"/>
  <c r="E182" i="28"/>
  <c r="F181"/>
  <c r="E195" i="27"/>
  <c r="F194"/>
  <c r="E182" i="26"/>
  <c r="F181"/>
  <c r="E182" i="23"/>
  <c r="F181"/>
  <c r="E182" i="22"/>
  <c r="E183" i="32" l="1"/>
  <c r="F182"/>
  <c r="F181" i="31"/>
  <c r="E182"/>
  <c r="E183" i="30"/>
  <c r="F182"/>
  <c r="E183" i="29"/>
  <c r="F182"/>
  <c r="E183" i="28"/>
  <c r="F182"/>
  <c r="E196" i="27"/>
  <c r="F195"/>
  <c r="E183" i="26"/>
  <c r="F182"/>
  <c r="E183" i="23"/>
  <c r="F182"/>
  <c r="E183" i="22"/>
  <c r="F182"/>
  <c r="E184" i="32" l="1"/>
  <c r="F183"/>
  <c r="E183" i="31"/>
  <c r="E184" i="30"/>
  <c r="F183"/>
  <c r="E184" i="29"/>
  <c r="F183"/>
  <c r="E184" i="28"/>
  <c r="F183"/>
  <c r="E197" i="27"/>
  <c r="F196"/>
  <c r="E184" i="26"/>
  <c r="F183"/>
  <c r="E184" i="23"/>
  <c r="F183"/>
  <c r="E184" i="22"/>
  <c r="F183"/>
  <c r="E185" i="32" l="1"/>
  <c r="F184"/>
  <c r="E184" i="31"/>
  <c r="E185" i="30"/>
  <c r="F184"/>
  <c r="E185" i="29"/>
  <c r="F184"/>
  <c r="E185" i="28"/>
  <c r="F184"/>
  <c r="E198" i="27"/>
  <c r="F197"/>
  <c r="F202" s="1"/>
  <c r="E202"/>
  <c r="E185" i="26"/>
  <c r="F184"/>
  <c r="E185" i="23"/>
  <c r="F184"/>
  <c r="E185" i="22"/>
  <c r="F184"/>
  <c r="H202" i="27" l="1"/>
  <c r="G209"/>
  <c r="G210" s="1"/>
  <c r="G212" s="1"/>
  <c r="E186" i="32"/>
  <c r="F185"/>
  <c r="F184" i="31"/>
  <c r="E185"/>
  <c r="E186" i="30"/>
  <c r="F185"/>
  <c r="E186" i="29"/>
  <c r="F185"/>
  <c r="E186" i="28"/>
  <c r="F185"/>
  <c r="E199" i="27"/>
  <c r="F198"/>
  <c r="E186" i="26"/>
  <c r="F185"/>
  <c r="E186" i="23"/>
  <c r="F185"/>
  <c r="E186" i="22"/>
  <c r="F185"/>
  <c r="E187" i="32" l="1"/>
  <c r="F186"/>
  <c r="E186" i="31"/>
  <c r="F185"/>
  <c r="E187" i="30"/>
  <c r="F186"/>
  <c r="E187" i="29"/>
  <c r="F186"/>
  <c r="E187" i="28"/>
  <c r="F186"/>
  <c r="E200" i="27"/>
  <c r="F199"/>
  <c r="E187" i="26"/>
  <c r="F186"/>
  <c r="E187" i="23"/>
  <c r="F186"/>
  <c r="E187" i="22"/>
  <c r="F186"/>
  <c r="E188" i="32" l="1"/>
  <c r="F187"/>
  <c r="F186" i="31"/>
  <c r="E187"/>
  <c r="E188" i="30"/>
  <c r="E189" s="1"/>
  <c r="F187"/>
  <c r="E188" i="29"/>
  <c r="F187"/>
  <c r="E188" i="28"/>
  <c r="F187"/>
  <c r="E201" i="27"/>
  <c r="F201" s="1"/>
  <c r="F200"/>
  <c r="E188" i="26"/>
  <c r="F187"/>
  <c r="E188" i="23"/>
  <c r="F187"/>
  <c r="E188" i="22"/>
  <c r="F187"/>
  <c r="E189" i="32" l="1"/>
  <c r="F188"/>
  <c r="F187" i="31"/>
  <c r="E188"/>
  <c r="F188" i="30"/>
  <c r="E189" i="29"/>
  <c r="F188"/>
  <c r="E189" i="28"/>
  <c r="F188"/>
  <c r="E189" i="26"/>
  <c r="E189" i="23"/>
  <c r="F188"/>
  <c r="E189" i="22"/>
  <c r="F188"/>
  <c r="E190" i="32" l="1"/>
  <c r="F189"/>
  <c r="E189" i="31"/>
  <c r="F188"/>
  <c r="E190" i="30"/>
  <c r="E190" i="29"/>
  <c r="F189"/>
  <c r="E190" i="28"/>
  <c r="F189"/>
  <c r="E190" i="26"/>
  <c r="F189"/>
  <c r="E190" i="23"/>
  <c r="F189"/>
  <c r="E190" i="22"/>
  <c r="F189"/>
  <c r="E191" i="32" l="1"/>
  <c r="F190"/>
  <c r="F189" i="31"/>
  <c r="E190"/>
  <c r="E191" i="30"/>
  <c r="F190"/>
  <c r="E191" i="29"/>
  <c r="F190"/>
  <c r="E191" i="28"/>
  <c r="F190"/>
  <c r="E191" i="26"/>
  <c r="F190"/>
  <c r="E191" i="23"/>
  <c r="F190"/>
  <c r="E191" i="22"/>
  <c r="F190"/>
  <c r="E192" i="32" l="1"/>
  <c r="F191"/>
  <c r="F190" i="31"/>
  <c r="E191"/>
  <c r="E192" i="30"/>
  <c r="F191"/>
  <c r="E192" i="29"/>
  <c r="F191"/>
  <c r="E192" i="28"/>
  <c r="F191"/>
  <c r="E192" i="26"/>
  <c r="F191"/>
  <c r="E192" i="23"/>
  <c r="F191"/>
  <c r="E192" i="22"/>
  <c r="F191"/>
  <c r="E193" i="32" l="1"/>
  <c r="F192"/>
  <c r="E192" i="31"/>
  <c r="F191"/>
  <c r="E193" i="30"/>
  <c r="F192"/>
  <c r="E193" i="29"/>
  <c r="F192"/>
  <c r="E193" i="28"/>
  <c r="F192"/>
  <c r="E193" i="26"/>
  <c r="F192"/>
  <c r="E193" i="23"/>
  <c r="F192"/>
  <c r="E193" i="22"/>
  <c r="F192"/>
  <c r="E194" i="32" l="1"/>
  <c r="F193"/>
  <c r="F192" i="31"/>
  <c r="E193"/>
  <c r="E194" i="30"/>
  <c r="F193"/>
  <c r="E194" i="29"/>
  <c r="F193"/>
  <c r="E194" i="28"/>
  <c r="F193"/>
  <c r="E194" i="26"/>
  <c r="F193"/>
  <c r="E194" i="23"/>
  <c r="F193"/>
  <c r="E194" i="22"/>
  <c r="F193"/>
  <c r="E195" i="32" l="1"/>
  <c r="F194"/>
  <c r="E194" i="31"/>
  <c r="F193"/>
  <c r="E195" i="30"/>
  <c r="F194"/>
  <c r="E195" i="29"/>
  <c r="F194"/>
  <c r="E195" i="28"/>
  <c r="F194"/>
  <c r="E195" i="26"/>
  <c r="F194"/>
  <c r="E195" i="23"/>
  <c r="F194"/>
  <c r="E195" i="22"/>
  <c r="F194"/>
  <c r="E196" i="32" l="1"/>
  <c r="F195"/>
  <c r="F194" i="31"/>
  <c r="E195"/>
  <c r="E196" i="30"/>
  <c r="F195"/>
  <c r="E196" i="29"/>
  <c r="F195"/>
  <c r="E196" i="28"/>
  <c r="F195"/>
  <c r="E196" i="26"/>
  <c r="F195"/>
  <c r="E196" i="23"/>
  <c r="F195"/>
  <c r="E196" i="22"/>
  <c r="F195"/>
  <c r="E197" i="32" l="1"/>
  <c r="F196"/>
  <c r="E196" i="31"/>
  <c r="F195"/>
  <c r="E197" i="30"/>
  <c r="F196"/>
  <c r="E197" i="29"/>
  <c r="F196"/>
  <c r="E197" i="28"/>
  <c r="F196"/>
  <c r="E197" i="26"/>
  <c r="F196"/>
  <c r="E197" i="23"/>
  <c r="F196"/>
  <c r="E197" i="22"/>
  <c r="F196"/>
  <c r="E198" i="32" l="1"/>
  <c r="F197"/>
  <c r="F202" s="1"/>
  <c r="H202" s="1"/>
  <c r="E202"/>
  <c r="F196" i="31"/>
  <c r="E197"/>
  <c r="E198" i="30"/>
  <c r="F197"/>
  <c r="F202" s="1"/>
  <c r="E202"/>
  <c r="E198" i="29"/>
  <c r="F197"/>
  <c r="F202" s="1"/>
  <c r="E202"/>
  <c r="E198" i="28"/>
  <c r="F197"/>
  <c r="F202" s="1"/>
  <c r="E202"/>
  <c r="E198" i="26"/>
  <c r="F197"/>
  <c r="F202" s="1"/>
  <c r="E202"/>
  <c r="E198" i="23"/>
  <c r="F197"/>
  <c r="F202" s="1"/>
  <c r="E202"/>
  <c r="E198" i="22"/>
  <c r="F197"/>
  <c r="F202" s="1"/>
  <c r="E202"/>
  <c r="H202" i="23" l="1"/>
  <c r="G209"/>
  <c r="G210" s="1"/>
  <c r="H202" i="22"/>
  <c r="G210"/>
  <c r="G211" s="1"/>
  <c r="G213" s="1"/>
  <c r="H202" i="30"/>
  <c r="G209"/>
  <c r="G210" s="1"/>
  <c r="G212" s="1"/>
  <c r="H202" i="29"/>
  <c r="G209"/>
  <c r="G210" s="1"/>
  <c r="G212" s="1"/>
  <c r="H202" i="28"/>
  <c r="G209"/>
  <c r="G210" s="1"/>
  <c r="G212" s="1"/>
  <c r="H202" i="26"/>
  <c r="G209"/>
  <c r="G210" s="1"/>
  <c r="G212" s="1"/>
  <c r="E199" i="32"/>
  <c r="F198"/>
  <c r="E198" i="31"/>
  <c r="F197"/>
  <c r="F202" s="1"/>
  <c r="E202"/>
  <c r="E199" i="30"/>
  <c r="F198"/>
  <c r="E199" i="29"/>
  <c r="F198"/>
  <c r="E199" i="28"/>
  <c r="F198"/>
  <c r="E199" i="26"/>
  <c r="F198"/>
  <c r="E199" i="23"/>
  <c r="F198"/>
  <c r="E199" i="22"/>
  <c r="F198"/>
  <c r="H202" i="31" l="1"/>
  <c r="G209"/>
  <c r="G210" s="1"/>
  <c r="G212" s="1"/>
  <c r="E200" i="32"/>
  <c r="F199"/>
  <c r="F198" i="31"/>
  <c r="E199"/>
  <c r="E200" i="30"/>
  <c r="F199"/>
  <c r="E200" i="29"/>
  <c r="F199"/>
  <c r="E200" i="28"/>
  <c r="F199"/>
  <c r="E200" i="26"/>
  <c r="F199"/>
  <c r="E200" i="23"/>
  <c r="F199"/>
  <c r="E200" i="22"/>
  <c r="F199"/>
  <c r="E201" i="32" l="1"/>
  <c r="F201" s="1"/>
  <c r="F200"/>
  <c r="E200" i="31"/>
  <c r="F199"/>
  <c r="E201" i="30"/>
  <c r="F201" s="1"/>
  <c r="F200"/>
  <c r="E201" i="29"/>
  <c r="F201" s="1"/>
  <c r="F200"/>
  <c r="E201" i="28"/>
  <c r="F201" s="1"/>
  <c r="F200"/>
  <c r="E201" i="26"/>
  <c r="F201" s="1"/>
  <c r="F200"/>
  <c r="E201" i="23"/>
  <c r="F201" s="1"/>
  <c r="G212" s="1"/>
  <c r="F200"/>
  <c r="E201" i="22"/>
  <c r="F201" s="1"/>
  <c r="F200"/>
  <c r="E201" i="31" l="1"/>
  <c r="F201" s="1"/>
  <c r="F200"/>
</calcChain>
</file>

<file path=xl/sharedStrings.xml><?xml version="1.0" encoding="utf-8"?>
<sst xmlns="http://schemas.openxmlformats.org/spreadsheetml/2006/main" count="905" uniqueCount="166">
  <si>
    <t>Rent</t>
  </si>
  <si>
    <t>Name:</t>
  </si>
  <si>
    <t>Area</t>
  </si>
  <si>
    <t>125 sq.yd</t>
  </si>
  <si>
    <t>Security advance taken by o/o BDPO U.T.</t>
  </si>
  <si>
    <t>Total</t>
  </si>
  <si>
    <t xml:space="preserve">Intereset </t>
  </si>
  <si>
    <t>24% P.A. as per Clause 15 of Lease Deed</t>
  </si>
  <si>
    <t>Monthly Rent</t>
  </si>
  <si>
    <t>Rs.4/- per sq.yd. as per Clause 1 of Lease Deed</t>
  </si>
  <si>
    <t>Yr. Rent (increase as per Clause 4 of Lease deed)</t>
  </si>
  <si>
    <t>Days</t>
  </si>
  <si>
    <t>Aug.-20</t>
  </si>
  <si>
    <t>Month</t>
  </si>
  <si>
    <t>Assessment Amount</t>
  </si>
  <si>
    <t>Realization Amount</t>
  </si>
  <si>
    <t>Balance Amount</t>
  </si>
  <si>
    <t>Total Days</t>
  </si>
  <si>
    <t>Per day Interest Calculation</t>
  </si>
  <si>
    <t>Interest @ 24% p.a.</t>
  </si>
  <si>
    <t>Sep. 20</t>
  </si>
  <si>
    <t>Oct. 20</t>
  </si>
  <si>
    <t>Nov. 20</t>
  </si>
  <si>
    <t>Dec. 20</t>
  </si>
  <si>
    <t>Receipt No. &amp; Date</t>
  </si>
  <si>
    <t>Date of Allotment as per Lease Deed</t>
  </si>
  <si>
    <t>Plot No.</t>
  </si>
  <si>
    <t>1500</t>
  </si>
  <si>
    <t>Dealing Hand</t>
  </si>
  <si>
    <t>Sr. Asstt.</t>
  </si>
  <si>
    <t>Supdt. (C )</t>
  </si>
  <si>
    <t>S.O.</t>
  </si>
  <si>
    <t>Interest</t>
  </si>
  <si>
    <t>Sh. Piare Lal S/o Sh. Dhari Ram</t>
  </si>
  <si>
    <t>36/102</t>
  </si>
  <si>
    <t>79/102</t>
  </si>
  <si>
    <t>PROVISIONAL STATEMENT OF PLOT No. 522, KUMHAR COLONY, MALOYA, U.T. CHANDIGARH</t>
  </si>
  <si>
    <t>PROVISIONAL STATEMENT OF PLOT No. 523, KUMHAR COLONY, MALOYA, U.T. CHANDIGARH</t>
  </si>
  <si>
    <t>Sh. Rohtas Kumar S/o Sh. Ram Pat</t>
  </si>
  <si>
    <t>Sh. Kavinder S/o Sh. Hari Chand</t>
  </si>
  <si>
    <t>87/102</t>
  </si>
  <si>
    <t>94/102</t>
  </si>
  <si>
    <t>91/106 6/6</t>
  </si>
  <si>
    <t>PROVISIONAL STATEMENT OF PLOT No. 524, KUMHAR COLONY, MALOYA, U.T. CHANDIGARH</t>
  </si>
  <si>
    <t>PROVISIONAL STATEMENT OF PLOT No. 525, KUMHAR COLONY, MALOYA, U.T. CHANDIGARH</t>
  </si>
  <si>
    <t>Sh. Shampal S/o Sh. Budh Ram</t>
  </si>
  <si>
    <t>18/102</t>
  </si>
  <si>
    <t>71/102</t>
  </si>
  <si>
    <t>96/102</t>
  </si>
  <si>
    <t>31/106 10/10</t>
  </si>
  <si>
    <t>PROVISIONAL STATEMENT OF PLOT No. 526, KUMHAR COLONY, MALOYA, U.T. CHANDIGARH</t>
  </si>
  <si>
    <t>Sh. Ram Kishan S/o Sh. Paras Ram</t>
  </si>
  <si>
    <t>44/102</t>
  </si>
  <si>
    <t>84/102</t>
  </si>
  <si>
    <t>PROVISIONAL STATEMENT OF PLOT No. 527, KUMHAR COLONY, MALOYA, U.T. CHANDIGARH</t>
  </si>
  <si>
    <t xml:space="preserve">Sh. Raj Kumar S/o Sh. Paras Ram </t>
  </si>
  <si>
    <t>38/102</t>
  </si>
  <si>
    <t>88/102</t>
  </si>
  <si>
    <t>80/113 21.08.2006 86/113 22.08.2006</t>
  </si>
  <si>
    <t>PROVISIONAL STATEMENT OF PLOT No. 528, KUMHAR COLONY, MALOYA, U.T. CHANDIGARH</t>
  </si>
  <si>
    <t>Sh. Darshan Lal S/o Sh. Ved Parkash</t>
  </si>
  <si>
    <t>42/102</t>
  </si>
  <si>
    <t>76/102</t>
  </si>
  <si>
    <t>11/106</t>
  </si>
  <si>
    <t>PROVISIONAL STATEMENT OF PLOT No. 529, KUMHAR COLONY, MALOYA, U.T. CHANDIGARH</t>
  </si>
  <si>
    <t>Sh. Ramesh Kumar S/o Sh. Richh Pal</t>
  </si>
  <si>
    <t>8/102</t>
  </si>
  <si>
    <t>61/102</t>
  </si>
  <si>
    <t>73/106</t>
  </si>
  <si>
    <t>PROVISIONAL STATEMENT OF PLOT No. 530, KUMHAR COLONY, MALOYA, U.T. CHANDIGARH</t>
  </si>
  <si>
    <t>Sh. Suresh Kumar S/o Sh. Sher Singh</t>
  </si>
  <si>
    <t>6/106</t>
  </si>
  <si>
    <t>PROVISIONAL STATEMENT OF PLOT No. 521, KUMHAR COLONY, MALOYA, U.T. CHANDIGARH</t>
  </si>
  <si>
    <t>Sh. Sadhu Ram  S/o Sh. Nathu Ram</t>
  </si>
  <si>
    <t>4/106</t>
  </si>
  <si>
    <t>50/106      26.11.06</t>
  </si>
  <si>
    <t>45/113     10.07.06</t>
  </si>
  <si>
    <t>3179/14    16.05.2018</t>
  </si>
  <si>
    <t>3193/2     04.07.2018</t>
  </si>
  <si>
    <t>3451/12   09.08.2018</t>
  </si>
  <si>
    <t>3645/33   30.11.2018</t>
  </si>
  <si>
    <t>3653/5    18.01.2019</t>
  </si>
  <si>
    <t>3967/38  29.05.2019</t>
  </si>
  <si>
    <t>3424/2   27.06.2019 3424/1   27.06.2019</t>
  </si>
  <si>
    <t>3653/6       18.01.2019</t>
  </si>
  <si>
    <t>3450/17     07.08.2018  3453/13     23.08.2018</t>
  </si>
  <si>
    <t>3193/1       04.07.2018</t>
  </si>
  <si>
    <t>3181/7       22.05.2018</t>
  </si>
  <si>
    <t>35/113       10.07.06</t>
  </si>
  <si>
    <t>3648/31   20.12.2018</t>
  </si>
  <si>
    <t>98/113    07.09.2006</t>
  </si>
  <si>
    <t>78/113    10.08.2006</t>
  </si>
  <si>
    <t>66/106    01/06</t>
  </si>
  <si>
    <t>55/106    26/06</t>
  </si>
  <si>
    <t>26/106   10/10</t>
  </si>
  <si>
    <t>32/113    10/06</t>
  </si>
  <si>
    <t>3179/13   16.05.2018</t>
  </si>
  <si>
    <t>3192/18   02.07.2018</t>
  </si>
  <si>
    <t>41/106    26.01.2006   54/106    26.01.2006</t>
  </si>
  <si>
    <t>44/106       26.01.2006</t>
  </si>
  <si>
    <t>4426/48     09.12.2019</t>
  </si>
  <si>
    <t>53/113   02.08.2006  54/113   02.08.2006</t>
  </si>
  <si>
    <t>87/106    06.06.2006</t>
  </si>
  <si>
    <t>20/106    10/10</t>
  </si>
  <si>
    <t>3654/13    24.01.2019</t>
  </si>
  <si>
    <t>3179/38   17.05.2018</t>
  </si>
  <si>
    <t>3191/20    28.06.2018</t>
  </si>
  <si>
    <t>3423/29   05.04.2019 3962/3    12.04.2019</t>
  </si>
  <si>
    <t>Year-wise abstract</t>
  </si>
  <si>
    <t>Year</t>
  </si>
  <si>
    <t>Dues</t>
  </si>
  <si>
    <t>Payable</t>
  </si>
  <si>
    <t>Particulars</t>
  </si>
  <si>
    <t>2005-06</t>
  </si>
  <si>
    <t xml:space="preserve">         Details of Demand</t>
  </si>
  <si>
    <t>Realisaton</t>
  </si>
  <si>
    <t xml:space="preserve">Amount </t>
  </si>
  <si>
    <t>Principal Amt</t>
  </si>
  <si>
    <t>Less Realisation</t>
  </si>
  <si>
    <t>G.Total</t>
  </si>
  <si>
    <t>2006-07</t>
  </si>
  <si>
    <t>2007-08</t>
  </si>
  <si>
    <t>2008-09</t>
  </si>
  <si>
    <t>2009-10</t>
  </si>
  <si>
    <t>2010-11</t>
  </si>
  <si>
    <t>2011-12</t>
  </si>
  <si>
    <t>2012-13</t>
  </si>
  <si>
    <t>2013-14</t>
  </si>
  <si>
    <t>2014-15</t>
  </si>
  <si>
    <t>2015-16</t>
  </si>
  <si>
    <t>2016-17</t>
  </si>
  <si>
    <t>2017-18</t>
  </si>
  <si>
    <t>2018-19</t>
  </si>
  <si>
    <t>2019-20</t>
  </si>
  <si>
    <t>Method of calculations:</t>
  </si>
  <si>
    <t>The dues of allottee are being recovered for interest portion and then principal.</t>
  </si>
  <si>
    <t>Calculation of Interest:</t>
  </si>
  <si>
    <t>Principal dues x Rate of interest x Number of days</t>
  </si>
  <si>
    <t>365 days</t>
  </si>
  <si>
    <t>The dues are to be recovered for previous month e.g. if the rent for the month of Feb, 2006 is outstandiging and the person is coming to deposit in the month of Oct, 2006 then the system should consider the dues for the month feb not for Oct, 2006.</t>
  </si>
  <si>
    <t>Jul'2020 to Dec'2020</t>
  </si>
  <si>
    <t>Security advance taken by O/o BDPO U.T.</t>
  </si>
  <si>
    <t>7/117    22.09.06</t>
  </si>
  <si>
    <t>3180/24   18.05.18</t>
  </si>
  <si>
    <t>3179/42  17.5.18</t>
  </si>
  <si>
    <t>3192/47  04.7.18</t>
  </si>
  <si>
    <t>3451/13  09.8.18</t>
  </si>
  <si>
    <t>81/113 21.08.06 85/113 21.08.06</t>
  </si>
  <si>
    <t>3192/46   04.7.18</t>
  </si>
  <si>
    <t>3179/41   17.5.18</t>
  </si>
  <si>
    <t>90/106     06.06.06</t>
  </si>
  <si>
    <t>44/113     10.07.06</t>
  </si>
  <si>
    <t>4/117       08.09.06</t>
  </si>
  <si>
    <t>51/113    01.08.06</t>
  </si>
  <si>
    <t>3179/24   16.05.18</t>
  </si>
  <si>
    <t>3463/11   18.10.18</t>
  </si>
  <si>
    <t>3645/35   30.11.18</t>
  </si>
  <si>
    <t>3651/8    08.01.19</t>
  </si>
  <si>
    <t>3190/48   27.06.18</t>
  </si>
  <si>
    <t>3451/6    08.08.18 3452/15   16.08.18</t>
  </si>
  <si>
    <t>3457/44   17.09.18</t>
  </si>
  <si>
    <t>4424/24    20.11.19</t>
  </si>
  <si>
    <t>3651/17   09.01.19</t>
  </si>
  <si>
    <t>3192/16   02.07.18</t>
  </si>
  <si>
    <t>3181/15    22.05.18</t>
  </si>
  <si>
    <t>53/106   26.01.06</t>
  </si>
</sst>
</file>

<file path=xl/styles.xml><?xml version="1.0" encoding="utf-8"?>
<styleSheet xmlns="http://schemas.openxmlformats.org/spreadsheetml/2006/main">
  <numFmts count="1">
    <numFmt numFmtId="164" formatCode="0.000000000"/>
  </numFmts>
  <fonts count="48">
    <font>
      <sz val="11"/>
      <color theme="1"/>
      <name val="Calibri"/>
      <family val="2"/>
      <scheme val="minor"/>
    </font>
    <font>
      <sz val="11"/>
      <name val="Arial Unicode MS"/>
      <family val="2"/>
    </font>
    <font>
      <sz val="12"/>
      <name val="Arial Unicode MS"/>
      <family val="2"/>
    </font>
    <font>
      <b/>
      <sz val="11"/>
      <name val="Arial"/>
      <family val="2"/>
    </font>
    <font>
      <b/>
      <sz val="12"/>
      <name val="Arial"/>
      <family val="2"/>
    </font>
    <font>
      <sz val="11"/>
      <color theme="0"/>
      <name val="Arial Unicode MS"/>
      <family val="2"/>
    </font>
    <font>
      <sz val="14"/>
      <name val="Arial Unicode MS"/>
      <family val="2"/>
    </font>
    <font>
      <b/>
      <u/>
      <sz val="11"/>
      <name val="Arial"/>
      <family val="2"/>
    </font>
    <font>
      <b/>
      <u/>
      <sz val="11"/>
      <name val="Bookman Old Style"/>
      <family val="1"/>
    </font>
    <font>
      <sz val="12"/>
      <name val="Arial"/>
      <family val="2"/>
    </font>
    <font>
      <b/>
      <u/>
      <sz val="12"/>
      <name val="Arial"/>
      <family val="2"/>
    </font>
    <font>
      <b/>
      <sz val="14"/>
      <name val="Times New Roman"/>
      <family val="1"/>
    </font>
    <font>
      <b/>
      <sz val="11"/>
      <name val="Times New Roman"/>
      <family val="1"/>
    </font>
    <font>
      <b/>
      <sz val="12"/>
      <name val="Times New Roman"/>
      <family val="1"/>
    </font>
    <font>
      <sz val="11"/>
      <name val="Times New Roman"/>
      <family val="1"/>
    </font>
    <font>
      <b/>
      <sz val="11"/>
      <color theme="1"/>
      <name val="Times New Roman"/>
      <family val="1"/>
    </font>
    <font>
      <b/>
      <sz val="11"/>
      <name val="Arial Narrow"/>
      <family val="2"/>
    </font>
    <font>
      <sz val="11"/>
      <color theme="1"/>
      <name val="Times New Roman"/>
      <family val="1"/>
    </font>
    <font>
      <sz val="11"/>
      <name val="Arial Narrow"/>
      <family val="2"/>
    </font>
    <font>
      <sz val="11"/>
      <color theme="1"/>
      <name val="Arial"/>
      <family val="2"/>
    </font>
    <font>
      <i/>
      <sz val="12"/>
      <color theme="1"/>
      <name val="Arial"/>
      <family val="2"/>
    </font>
    <font>
      <b/>
      <sz val="11"/>
      <color theme="1"/>
      <name val="Arial"/>
      <family val="2"/>
    </font>
    <font>
      <sz val="14"/>
      <color theme="1"/>
      <name val="Arial"/>
      <family val="2"/>
    </font>
    <font>
      <i/>
      <sz val="14"/>
      <color theme="1"/>
      <name val="Arial"/>
      <family val="2"/>
    </font>
    <font>
      <b/>
      <i/>
      <sz val="14"/>
      <color theme="1"/>
      <name val="Arial"/>
      <family val="2"/>
    </font>
    <font>
      <b/>
      <u/>
      <sz val="14"/>
      <name val="Arial"/>
      <family val="2"/>
    </font>
    <font>
      <sz val="10"/>
      <color theme="1"/>
      <name val="Arial"/>
      <family val="2"/>
    </font>
    <font>
      <b/>
      <i/>
      <u/>
      <sz val="10"/>
      <color theme="1"/>
      <name val="Arial"/>
      <family val="2"/>
    </font>
    <font>
      <b/>
      <sz val="10"/>
      <color theme="1"/>
      <name val="Arial"/>
      <family val="2"/>
    </font>
    <font>
      <i/>
      <sz val="10"/>
      <color theme="1"/>
      <name val="Arial"/>
      <family val="2"/>
    </font>
    <font>
      <sz val="10"/>
      <color rgb="FF7030A0"/>
      <name val="Arial"/>
      <family val="2"/>
    </font>
    <font>
      <b/>
      <sz val="10"/>
      <color rgb="FF7030A0"/>
      <name val="Arial"/>
      <family val="2"/>
    </font>
    <font>
      <i/>
      <sz val="10"/>
      <name val="Arial"/>
      <family val="2"/>
    </font>
    <font>
      <b/>
      <i/>
      <sz val="10"/>
      <color rgb="FF7030A0"/>
      <name val="Arial"/>
      <family val="2"/>
    </font>
    <font>
      <sz val="10"/>
      <name val="Times New Roman"/>
      <family val="1"/>
    </font>
    <font>
      <b/>
      <i/>
      <sz val="10"/>
      <color theme="1"/>
      <name val="Arial"/>
      <family val="2"/>
    </font>
    <font>
      <sz val="12"/>
      <color theme="1"/>
      <name val="Arial"/>
      <family val="2"/>
    </font>
    <font>
      <b/>
      <i/>
      <u/>
      <sz val="12"/>
      <color theme="1"/>
      <name val="Arial"/>
      <family val="2"/>
    </font>
    <font>
      <b/>
      <sz val="12"/>
      <color theme="1"/>
      <name val="Arial"/>
      <family val="2"/>
    </font>
    <font>
      <b/>
      <i/>
      <sz val="12"/>
      <color theme="1"/>
      <name val="Arial"/>
      <family val="2"/>
    </font>
    <font>
      <b/>
      <i/>
      <sz val="12"/>
      <color rgb="FF7030A0"/>
      <name val="Arial"/>
      <family val="2"/>
    </font>
    <font>
      <sz val="12"/>
      <color rgb="FF7030A0"/>
      <name val="Arial"/>
      <family val="2"/>
    </font>
    <font>
      <b/>
      <sz val="12"/>
      <color rgb="FF7030A0"/>
      <name val="Arial"/>
      <family val="2"/>
    </font>
    <font>
      <i/>
      <sz val="12"/>
      <name val="Arial"/>
      <family val="2"/>
    </font>
    <font>
      <b/>
      <u/>
      <sz val="12"/>
      <color theme="1"/>
      <name val="Arial"/>
      <family val="2"/>
    </font>
    <font>
      <sz val="12"/>
      <color theme="0"/>
      <name val="Arial"/>
      <family val="2"/>
    </font>
    <font>
      <sz val="11"/>
      <name val="Arial"/>
      <family val="2"/>
    </font>
    <font>
      <b/>
      <sz val="10"/>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right/>
      <top style="thin">
        <color indexed="64"/>
      </top>
      <bottom/>
      <diagonal/>
    </border>
  </borders>
  <cellStyleXfs count="1">
    <xf numFmtId="0" fontId="0" fillId="0" borderId="0"/>
  </cellStyleXfs>
  <cellXfs count="593">
    <xf numFmtId="0" fontId="0" fillId="0" borderId="0" xfId="0"/>
    <xf numFmtId="0" fontId="2" fillId="0" borderId="0" xfId="0" applyFont="1" applyBorder="1" applyAlignment="1">
      <alignment horizontal="center"/>
    </xf>
    <xf numFmtId="0" fontId="1" fillId="0" borderId="0" xfId="0" applyFont="1"/>
    <xf numFmtId="0" fontId="7" fillId="0" borderId="10" xfId="0" applyFont="1" applyBorder="1" applyAlignment="1">
      <alignment vertical="center" wrapText="1"/>
    </xf>
    <xf numFmtId="0" fontId="8" fillId="0" borderId="10" xfId="0" applyFont="1" applyBorder="1" applyAlignment="1">
      <alignment vertical="top"/>
    </xf>
    <xf numFmtId="0" fontId="3" fillId="0" borderId="11" xfId="0" applyFont="1" applyBorder="1" applyAlignment="1">
      <alignment horizontal="center" vertical="top" wrapText="1"/>
    </xf>
    <xf numFmtId="1" fontId="3" fillId="0" borderId="12" xfId="0" applyNumberFormat="1" applyFont="1" applyBorder="1" applyAlignment="1">
      <alignment horizontal="center" vertical="top" wrapText="1"/>
    </xf>
    <xf numFmtId="0" fontId="3" fillId="0" borderId="12" xfId="0" applyFont="1" applyBorder="1" applyAlignment="1">
      <alignment horizontal="center" vertical="top" wrapText="1"/>
    </xf>
    <xf numFmtId="0" fontId="3" fillId="0" borderId="13" xfId="0" applyFont="1" applyBorder="1" applyAlignment="1">
      <alignment horizontal="center" vertical="top" wrapText="1"/>
    </xf>
    <xf numFmtId="0" fontId="9" fillId="0" borderId="0" xfId="0" applyFont="1" applyAlignment="1">
      <alignment horizontal="center" vertical="top" wrapText="1"/>
    </xf>
    <xf numFmtId="49" fontId="1" fillId="0" borderId="0" xfId="0" applyNumberFormat="1" applyFont="1" applyBorder="1" applyAlignment="1">
      <alignment horizontal="center" vertical="center"/>
    </xf>
    <xf numFmtId="1" fontId="7" fillId="0" borderId="10" xfId="0" applyNumberFormat="1" applyFont="1" applyBorder="1" applyAlignment="1">
      <alignment horizontal="center" vertical="center" wrapText="1"/>
    </xf>
    <xf numFmtId="1" fontId="8" fillId="0" borderId="10" xfId="0" applyNumberFormat="1" applyFont="1" applyBorder="1" applyAlignment="1">
      <alignment horizontal="center" vertical="top"/>
    </xf>
    <xf numFmtId="0" fontId="3" fillId="0" borderId="0" xfId="0" applyFont="1" applyBorder="1" applyAlignment="1">
      <alignment horizontal="center"/>
    </xf>
    <xf numFmtId="1" fontId="1" fillId="0" borderId="0" xfId="0" applyNumberFormat="1" applyFont="1" applyBorder="1" applyAlignment="1" applyProtection="1">
      <alignment horizontal="center" vertical="center"/>
    </xf>
    <xf numFmtId="1" fontId="3" fillId="0" borderId="0" xfId="0" applyNumberFormat="1" applyFont="1" applyBorder="1" applyAlignment="1">
      <alignment horizontal="center" vertical="center"/>
    </xf>
    <xf numFmtId="2" fontId="3" fillId="3" borderId="0" xfId="0" applyNumberFormat="1" applyFont="1" applyFill="1" applyBorder="1" applyAlignment="1">
      <alignment horizontal="center"/>
    </xf>
    <xf numFmtId="1" fontId="3" fillId="0" borderId="0" xfId="0" applyNumberFormat="1" applyFont="1" applyBorder="1" applyAlignment="1">
      <alignment horizontal="center" vertical="top" wrapText="1"/>
    </xf>
    <xf numFmtId="1" fontId="1" fillId="0" borderId="0" xfId="0" applyNumberFormat="1" applyFont="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Border="1" applyAlignment="1">
      <alignment horizontal="center" vertical="center"/>
    </xf>
    <xf numFmtId="0" fontId="1" fillId="0" borderId="0" xfId="0" applyFont="1" applyBorder="1" applyAlignment="1">
      <alignment horizontal="center"/>
    </xf>
    <xf numFmtId="49" fontId="1" fillId="0" borderId="0" xfId="0" applyNumberFormat="1" applyFont="1" applyBorder="1" applyAlignment="1">
      <alignment horizontal="center" vertical="top"/>
    </xf>
    <xf numFmtId="0" fontId="1" fillId="0" borderId="0" xfId="0" applyFont="1" applyBorder="1" applyAlignment="1">
      <alignment horizontal="center" vertical="top"/>
    </xf>
    <xf numFmtId="0" fontId="1" fillId="0" borderId="0" xfId="0" applyFont="1" applyBorder="1" applyAlignment="1">
      <alignment horizontal="right"/>
    </xf>
    <xf numFmtId="1" fontId="1" fillId="0" borderId="0" xfId="0" applyNumberFormat="1" applyFont="1" applyBorder="1" applyAlignment="1">
      <alignment horizontal="center"/>
    </xf>
    <xf numFmtId="0" fontId="1" fillId="0" borderId="0" xfId="0" applyFont="1" applyBorder="1"/>
    <xf numFmtId="0" fontId="10" fillId="0" borderId="0" xfId="0" applyFont="1" applyBorder="1" applyAlignment="1">
      <alignment vertical="center"/>
    </xf>
    <xf numFmtId="1" fontId="10" fillId="0" borderId="0" xfId="0" applyNumberFormat="1" applyFont="1" applyBorder="1" applyAlignment="1">
      <alignment horizontal="center" vertical="center"/>
    </xf>
    <xf numFmtId="0" fontId="2" fillId="0" borderId="0" xfId="0" applyFont="1" applyBorder="1" applyAlignment="1">
      <alignment horizontal="center" vertical="center"/>
    </xf>
    <xf numFmtId="0" fontId="3" fillId="0" borderId="0" xfId="0" applyFont="1" applyBorder="1" applyAlignment="1"/>
    <xf numFmtId="0" fontId="3" fillId="0" borderId="0" xfId="0" applyFont="1" applyBorder="1" applyAlignment="1">
      <alignment horizontal="left"/>
    </xf>
    <xf numFmtId="0" fontId="8" fillId="0" borderId="10" xfId="0" applyFont="1" applyBorder="1" applyAlignment="1">
      <alignment horizontal="left" vertical="top"/>
    </xf>
    <xf numFmtId="0" fontId="3" fillId="0" borderId="0" xfId="0" applyFont="1" applyBorder="1" applyAlignment="1">
      <alignment horizontal="left" vertical="top" wrapText="1"/>
    </xf>
    <xf numFmtId="0" fontId="1" fillId="0" borderId="0" xfId="0" applyFont="1" applyBorder="1" applyAlignment="1">
      <alignment horizontal="left" vertical="center"/>
    </xf>
    <xf numFmtId="2" fontId="1" fillId="2" borderId="0" xfId="0" applyNumberFormat="1" applyFont="1" applyFill="1" applyBorder="1" applyAlignment="1">
      <alignment horizontal="left"/>
    </xf>
    <xf numFmtId="1" fontId="5" fillId="0" borderId="0" xfId="0" applyNumberFormat="1" applyFont="1" applyBorder="1" applyAlignment="1">
      <alignment horizontal="left"/>
    </xf>
    <xf numFmtId="1" fontId="3" fillId="0" borderId="0" xfId="0" applyNumberFormat="1" applyFont="1" applyBorder="1" applyAlignment="1">
      <alignment horizontal="left" vertical="top" wrapText="1"/>
    </xf>
    <xf numFmtId="2" fontId="1" fillId="0" borderId="0" xfId="0" applyNumberFormat="1" applyFont="1" applyBorder="1" applyAlignment="1">
      <alignment horizontal="left" vertical="center"/>
    </xf>
    <xf numFmtId="2" fontId="3" fillId="3" borderId="0" xfId="0" applyNumberFormat="1" applyFont="1" applyFill="1" applyBorder="1" applyAlignment="1">
      <alignment horizontal="left"/>
    </xf>
    <xf numFmtId="0" fontId="4" fillId="0" borderId="0" xfId="0" applyFont="1" applyAlignment="1">
      <alignment horizontal="left" vertical="top"/>
    </xf>
    <xf numFmtId="1" fontId="8" fillId="0" borderId="10" xfId="0" applyNumberFormat="1" applyFont="1" applyBorder="1" applyAlignment="1">
      <alignment horizontal="left" vertical="top"/>
    </xf>
    <xf numFmtId="1" fontId="1" fillId="0" borderId="0" xfId="0" applyNumberFormat="1" applyFont="1" applyBorder="1" applyAlignment="1" applyProtection="1">
      <alignment horizontal="left" vertical="center"/>
    </xf>
    <xf numFmtId="1" fontId="1" fillId="0" borderId="0" xfId="0" applyNumberFormat="1" applyFont="1" applyBorder="1" applyAlignment="1">
      <alignment horizontal="left"/>
    </xf>
    <xf numFmtId="1" fontId="10" fillId="0" borderId="0" xfId="0" applyNumberFormat="1" applyFont="1" applyBorder="1" applyAlignment="1">
      <alignment horizontal="left" vertical="center"/>
    </xf>
    <xf numFmtId="0" fontId="11" fillId="0" borderId="0" xfId="0" applyFont="1" applyBorder="1" applyAlignment="1"/>
    <xf numFmtId="1" fontId="11" fillId="0" borderId="0" xfId="0" applyNumberFormat="1" applyFont="1" applyBorder="1" applyAlignment="1">
      <alignment horizontal="center"/>
    </xf>
    <xf numFmtId="0" fontId="12" fillId="0" borderId="11" xfId="0" applyFont="1" applyBorder="1" applyAlignment="1">
      <alignment horizontal="center" vertical="top" wrapText="1"/>
    </xf>
    <xf numFmtId="1" fontId="12" fillId="0" borderId="12" xfId="0" applyNumberFormat="1" applyFont="1" applyBorder="1" applyAlignment="1">
      <alignment horizontal="center" vertical="top" wrapText="1"/>
    </xf>
    <xf numFmtId="0" fontId="12" fillId="0" borderId="12" xfId="0" applyFont="1" applyBorder="1" applyAlignment="1">
      <alignment horizontal="center" vertical="top" wrapText="1"/>
    </xf>
    <xf numFmtId="0" fontId="12" fillId="0" borderId="13" xfId="0" applyFont="1" applyBorder="1" applyAlignment="1">
      <alignment horizontal="center" vertical="top" wrapText="1"/>
    </xf>
    <xf numFmtId="0" fontId="14" fillId="0" borderId="0" xfId="0" applyFont="1" applyAlignment="1">
      <alignment horizontal="center" vertical="top" wrapText="1"/>
    </xf>
    <xf numFmtId="0" fontId="10" fillId="0" borderId="0" xfId="0" applyFont="1" applyBorder="1" applyAlignment="1">
      <alignment horizontal="center" vertical="center"/>
    </xf>
    <xf numFmtId="0" fontId="3" fillId="0" borderId="0" xfId="0" applyFont="1" applyBorder="1" applyAlignment="1">
      <alignment horizontal="center" vertical="top" wrapText="1"/>
    </xf>
    <xf numFmtId="1" fontId="5" fillId="0" borderId="0" xfId="0" applyNumberFormat="1" applyFont="1" applyBorder="1" applyAlignment="1">
      <alignment horizontal="center"/>
    </xf>
    <xf numFmtId="0" fontId="10" fillId="0" borderId="10" xfId="0" applyFont="1" applyBorder="1" applyAlignment="1">
      <alignment vertical="center" wrapText="1"/>
    </xf>
    <xf numFmtId="1" fontId="10" fillId="0" borderId="10" xfId="0" applyNumberFormat="1" applyFont="1" applyBorder="1" applyAlignment="1">
      <alignment horizontal="center" vertical="center" wrapText="1"/>
    </xf>
    <xf numFmtId="0" fontId="13" fillId="3" borderId="8" xfId="0" applyFont="1" applyFill="1" applyBorder="1" applyAlignment="1">
      <alignment horizontal="center"/>
    </xf>
    <xf numFmtId="0" fontId="4" fillId="0" borderId="0" xfId="0" applyFont="1" applyBorder="1" applyAlignment="1"/>
    <xf numFmtId="0" fontId="4" fillId="0" borderId="0" xfId="0" applyFont="1" applyBorder="1" applyAlignment="1">
      <alignment horizontal="left"/>
    </xf>
    <xf numFmtId="1" fontId="4" fillId="0" borderId="0" xfId="0" applyNumberFormat="1" applyFont="1" applyBorder="1" applyAlignment="1">
      <alignment horizontal="center" vertical="top" wrapText="1"/>
    </xf>
    <xf numFmtId="1" fontId="4" fillId="0" borderId="0" xfId="0" applyNumberFormat="1" applyFont="1" applyBorder="1" applyAlignment="1">
      <alignment horizontal="left" vertical="top" wrapText="1"/>
    </xf>
    <xf numFmtId="0" fontId="4" fillId="0" borderId="0" xfId="0" applyFont="1" applyBorder="1" applyAlignment="1">
      <alignment horizontal="left" vertical="top" wrapText="1"/>
    </xf>
    <xf numFmtId="49" fontId="2" fillId="0" borderId="0" xfId="0" applyNumberFormat="1" applyFont="1" applyBorder="1" applyAlignment="1">
      <alignment horizontal="center" vertical="center"/>
    </xf>
    <xf numFmtId="1" fontId="2" fillId="0" borderId="0" xfId="0" applyNumberFormat="1" applyFont="1" applyBorder="1" applyAlignment="1" applyProtection="1">
      <alignment horizontal="center" vertical="center"/>
    </xf>
    <xf numFmtId="1" fontId="2" fillId="0" borderId="0" xfId="0" applyNumberFormat="1" applyFont="1" applyBorder="1" applyAlignment="1" applyProtection="1">
      <alignment horizontal="left" vertical="center"/>
    </xf>
    <xf numFmtId="1" fontId="2" fillId="0" borderId="0" xfId="0" applyNumberFormat="1" applyFont="1" applyBorder="1" applyAlignment="1">
      <alignment horizontal="center" vertical="center"/>
    </xf>
    <xf numFmtId="0" fontId="4" fillId="0" borderId="0" xfId="0" applyFont="1" applyBorder="1" applyAlignment="1">
      <alignment horizontal="center"/>
    </xf>
    <xf numFmtId="1" fontId="4" fillId="0" borderId="0" xfId="0" applyNumberFormat="1" applyFont="1" applyBorder="1" applyAlignment="1">
      <alignment horizontal="center" vertical="center"/>
    </xf>
    <xf numFmtId="1" fontId="4" fillId="0" borderId="0" xfId="0" applyNumberFormat="1" applyFont="1" applyBorder="1" applyAlignment="1">
      <alignment horizontal="center"/>
    </xf>
    <xf numFmtId="1" fontId="4" fillId="0" borderId="0" xfId="0" applyNumberFormat="1" applyFont="1" applyBorder="1" applyAlignment="1">
      <alignment horizontal="left"/>
    </xf>
    <xf numFmtId="0" fontId="16" fillId="0" borderId="0" xfId="0" applyFont="1" applyAlignment="1">
      <alignment horizontal="center" vertical="top"/>
    </xf>
    <xf numFmtId="0" fontId="8" fillId="0" borderId="0" xfId="0" applyFont="1" applyBorder="1" applyAlignment="1">
      <alignment horizontal="left" vertical="top"/>
    </xf>
    <xf numFmtId="0" fontId="16" fillId="0" borderId="0" xfId="0" applyFont="1" applyAlignment="1">
      <alignment horizontal="left" vertical="top"/>
    </xf>
    <xf numFmtId="0" fontId="12" fillId="3" borderId="1" xfId="0" applyFont="1" applyFill="1" applyBorder="1" applyAlignment="1">
      <alignment horizontal="center" vertical="top" wrapText="1"/>
    </xf>
    <xf numFmtId="17" fontId="14" fillId="0" borderId="5" xfId="0" applyNumberFormat="1" applyFont="1" applyBorder="1" applyAlignment="1">
      <alignment horizontal="center" vertical="center"/>
    </xf>
    <xf numFmtId="1" fontId="14" fillId="0" borderId="1" xfId="0" applyNumberFormat="1" applyFont="1" applyBorder="1" applyAlignment="1" applyProtection="1">
      <alignment horizontal="center" vertical="center"/>
    </xf>
    <xf numFmtId="0" fontId="17" fillId="0" borderId="1" xfId="0" applyFont="1" applyBorder="1" applyAlignment="1">
      <alignment horizontal="center"/>
    </xf>
    <xf numFmtId="1"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2" fontId="14" fillId="0" borderId="1" xfId="0" applyNumberFormat="1" applyFont="1" applyBorder="1" applyAlignment="1">
      <alignment horizontal="left" vertical="center"/>
    </xf>
    <xf numFmtId="0" fontId="14" fillId="0" borderId="6" xfId="0" applyFont="1" applyBorder="1" applyAlignment="1">
      <alignment horizontal="left" vertical="center"/>
    </xf>
    <xf numFmtId="0" fontId="17" fillId="3" borderId="1" xfId="0" applyFont="1" applyFill="1" applyBorder="1" applyAlignment="1">
      <alignment horizontal="left"/>
    </xf>
    <xf numFmtId="17" fontId="17" fillId="0" borderId="1" xfId="0" applyNumberFormat="1" applyFont="1" applyBorder="1" applyAlignment="1">
      <alignment horizontal="center"/>
    </xf>
    <xf numFmtId="17" fontId="17" fillId="0" borderId="1" xfId="0" applyNumberFormat="1" applyFont="1" applyBorder="1" applyAlignment="1">
      <alignment horizontal="center" vertical="top"/>
    </xf>
    <xf numFmtId="1" fontId="14" fillId="0" borderId="1" xfId="0" applyNumberFormat="1" applyFont="1" applyBorder="1" applyAlignment="1" applyProtection="1">
      <alignment horizontal="center" vertical="top"/>
    </xf>
    <xf numFmtId="0" fontId="17" fillId="0" borderId="1" xfId="0" applyFont="1" applyBorder="1" applyAlignment="1">
      <alignment horizontal="center" vertical="top"/>
    </xf>
    <xf numFmtId="1" fontId="14" fillId="0" borderId="1" xfId="0" applyNumberFormat="1" applyFont="1" applyBorder="1" applyAlignment="1">
      <alignment horizontal="center" vertical="top"/>
    </xf>
    <xf numFmtId="0" fontId="14" fillId="0" borderId="1" xfId="0" applyFont="1" applyBorder="1" applyAlignment="1">
      <alignment horizontal="center" vertical="top"/>
    </xf>
    <xf numFmtId="2" fontId="14" fillId="0" borderId="1" xfId="0" applyNumberFormat="1" applyFont="1" applyBorder="1" applyAlignment="1">
      <alignment horizontal="left" vertical="top"/>
    </xf>
    <xf numFmtId="0" fontId="14" fillId="0" borderId="6" xfId="0" applyFont="1" applyBorder="1" applyAlignment="1">
      <alignment horizontal="left" vertical="top"/>
    </xf>
    <xf numFmtId="0" fontId="17" fillId="3" borderId="1" xfId="0" applyFont="1" applyFill="1" applyBorder="1" applyAlignment="1">
      <alignment horizontal="left" vertical="top" wrapText="1"/>
    </xf>
    <xf numFmtId="0" fontId="1" fillId="0" borderId="0" xfId="0" applyFont="1" applyAlignment="1">
      <alignment vertical="top"/>
    </xf>
    <xf numFmtId="0" fontId="17" fillId="0" borderId="1" xfId="0" applyFont="1" applyBorder="1" applyAlignment="1">
      <alignment horizontal="center" vertical="top" wrapText="1"/>
    </xf>
    <xf numFmtId="0" fontId="17" fillId="3" borderId="1" xfId="0" applyFont="1" applyFill="1" applyBorder="1" applyAlignment="1">
      <alignment horizontal="center" vertical="top" wrapText="1"/>
    </xf>
    <xf numFmtId="0" fontId="1" fillId="0" borderId="0" xfId="0" applyFont="1" applyAlignment="1">
      <alignment horizontal="center" vertical="top"/>
    </xf>
    <xf numFmtId="0" fontId="14" fillId="3" borderId="1" xfId="0" applyFont="1" applyFill="1" applyBorder="1" applyAlignment="1">
      <alignment horizontal="left" vertical="center"/>
    </xf>
    <xf numFmtId="0" fontId="14" fillId="0" borderId="1" xfId="0" applyFont="1" applyBorder="1" applyAlignment="1">
      <alignment horizontal="center"/>
    </xf>
    <xf numFmtId="0" fontId="14" fillId="3" borderId="1" xfId="0" applyFont="1" applyFill="1" applyBorder="1" applyAlignment="1">
      <alignment horizontal="left"/>
    </xf>
    <xf numFmtId="14" fontId="1" fillId="0" borderId="0" xfId="0" applyNumberFormat="1" applyFont="1"/>
    <xf numFmtId="17" fontId="14" fillId="0" borderId="7" xfId="0" applyNumberFormat="1" applyFont="1" applyBorder="1" applyAlignment="1">
      <alignment horizontal="center" vertical="center"/>
    </xf>
    <xf numFmtId="17" fontId="14" fillId="0" borderId="1" xfId="0" applyNumberFormat="1" applyFont="1" applyBorder="1" applyAlignment="1">
      <alignment horizontal="center" vertical="top" wrapText="1"/>
    </xf>
    <xf numFmtId="1" fontId="14" fillId="0" borderId="4" xfId="0" applyNumberFormat="1" applyFont="1" applyBorder="1" applyAlignment="1" applyProtection="1">
      <alignment horizontal="center" vertical="center"/>
    </xf>
    <xf numFmtId="17" fontId="14" fillId="0" borderId="15" xfId="0" applyNumberFormat="1" applyFont="1" applyBorder="1" applyAlignment="1">
      <alignment horizontal="center" vertical="center"/>
    </xf>
    <xf numFmtId="1" fontId="12" fillId="0" borderId="12" xfId="0" applyNumberFormat="1" applyFont="1" applyBorder="1" applyAlignment="1">
      <alignment horizontal="left" vertical="top" wrapText="1"/>
    </xf>
    <xf numFmtId="0" fontId="12" fillId="0" borderId="13" xfId="0" applyFont="1" applyBorder="1" applyAlignment="1">
      <alignment horizontal="left" vertical="top" wrapText="1"/>
    </xf>
    <xf numFmtId="0" fontId="12" fillId="3" borderId="1" xfId="0" applyFont="1" applyFill="1" applyBorder="1" applyAlignment="1">
      <alignment horizontal="left" vertical="top" wrapText="1"/>
    </xf>
    <xf numFmtId="16" fontId="1" fillId="0" borderId="0" xfId="0" applyNumberFormat="1" applyFont="1"/>
    <xf numFmtId="17" fontId="14" fillId="0" borderId="5" xfId="0" applyNumberFormat="1" applyFont="1" applyBorder="1" applyAlignment="1">
      <alignment horizontal="center" vertical="top"/>
    </xf>
    <xf numFmtId="0" fontId="14" fillId="3" borderId="1" xfId="0" applyFont="1" applyFill="1" applyBorder="1" applyAlignment="1">
      <alignment horizontal="left" vertical="top"/>
    </xf>
    <xf numFmtId="0" fontId="17" fillId="0" borderId="2" xfId="0" applyFont="1" applyBorder="1" applyAlignment="1">
      <alignment horizontal="center"/>
    </xf>
    <xf numFmtId="0" fontId="14" fillId="0" borderId="3" xfId="0" applyFont="1" applyBorder="1" applyAlignment="1">
      <alignment horizontal="center"/>
    </xf>
    <xf numFmtId="1" fontId="14" fillId="0" borderId="3" xfId="0" applyNumberFormat="1" applyFont="1" applyBorder="1" applyAlignment="1">
      <alignment horizontal="center" vertical="center"/>
    </xf>
    <xf numFmtId="0" fontId="17" fillId="0" borderId="1" xfId="0" applyFont="1" applyFill="1" applyBorder="1" applyAlignment="1">
      <alignment horizontal="center" vertical="center"/>
    </xf>
    <xf numFmtId="0" fontId="17" fillId="3" borderId="1" xfId="0" applyFont="1" applyFill="1" applyBorder="1" applyAlignment="1">
      <alignment horizontal="left" wrapText="1"/>
    </xf>
    <xf numFmtId="0" fontId="17" fillId="0" borderId="1" xfId="0" applyFont="1" applyFill="1" applyBorder="1" applyAlignment="1">
      <alignment horizontal="center"/>
    </xf>
    <xf numFmtId="0" fontId="17" fillId="0" borderId="1" xfId="0" applyFont="1" applyBorder="1" applyAlignment="1">
      <alignment horizontal="center" vertical="center"/>
    </xf>
    <xf numFmtId="49" fontId="14" fillId="0" borderId="7" xfId="0" applyNumberFormat="1" applyFont="1" applyBorder="1" applyAlignment="1">
      <alignment horizontal="center" vertical="center"/>
    </xf>
    <xf numFmtId="1" fontId="12" fillId="3" borderId="1" xfId="0" applyNumberFormat="1" applyFont="1" applyFill="1" applyBorder="1" applyAlignment="1" applyProtection="1">
      <alignment horizontal="left" vertical="top"/>
    </xf>
    <xf numFmtId="1" fontId="12" fillId="3" borderId="1" xfId="0" applyNumberFormat="1" applyFont="1" applyFill="1" applyBorder="1" applyAlignment="1" applyProtection="1">
      <alignment horizontal="center" vertical="top"/>
    </xf>
    <xf numFmtId="1" fontId="12" fillId="3" borderId="9" xfId="0" applyNumberFormat="1" applyFont="1" applyFill="1" applyBorder="1" applyAlignment="1">
      <alignment horizontal="left" vertical="top"/>
    </xf>
    <xf numFmtId="0" fontId="12" fillId="3" borderId="9" xfId="0" applyFont="1" applyFill="1" applyBorder="1" applyAlignment="1">
      <alignment horizontal="left" vertical="top"/>
    </xf>
    <xf numFmtId="2" fontId="12" fillId="3" borderId="9" xfId="0" applyNumberFormat="1" applyFont="1" applyFill="1" applyBorder="1" applyAlignment="1">
      <alignment horizontal="left" vertical="top"/>
    </xf>
    <xf numFmtId="164" fontId="12" fillId="3" borderId="6" xfId="0" applyNumberFormat="1" applyFont="1" applyFill="1" applyBorder="1" applyAlignment="1">
      <alignment horizontal="left" vertical="top"/>
    </xf>
    <xf numFmtId="0" fontId="12" fillId="3" borderId="1" xfId="0" applyFont="1" applyFill="1" applyBorder="1" applyAlignment="1">
      <alignment horizontal="left" vertical="top"/>
    </xf>
    <xf numFmtId="0" fontId="3" fillId="0" borderId="0" xfId="0" applyFont="1" applyAlignment="1">
      <alignment horizontal="left" vertical="top"/>
    </xf>
    <xf numFmtId="0" fontId="1" fillId="0" borderId="0" xfId="0" applyFont="1" applyBorder="1" applyAlignment="1"/>
    <xf numFmtId="0" fontId="1" fillId="0" borderId="0" xfId="0" applyFont="1" applyBorder="1" applyAlignment="1">
      <alignment horizontal="left"/>
    </xf>
    <xf numFmtId="0" fontId="18" fillId="0" borderId="0" xfId="0" applyFont="1" applyBorder="1" applyAlignment="1">
      <alignment horizontal="left"/>
    </xf>
    <xf numFmtId="0" fontId="18" fillId="0" borderId="0" xfId="0" applyFont="1" applyBorder="1"/>
    <xf numFmtId="1" fontId="18" fillId="0" borderId="0" xfId="0" applyNumberFormat="1" applyFont="1" applyBorder="1" applyAlignment="1">
      <alignment horizontal="center"/>
    </xf>
    <xf numFmtId="1" fontId="18" fillId="0" borderId="0" xfId="0" applyNumberFormat="1" applyFont="1" applyBorder="1" applyAlignment="1">
      <alignment horizontal="left"/>
    </xf>
    <xf numFmtId="0" fontId="7" fillId="0" borderId="0" xfId="0" applyFont="1" applyBorder="1" applyAlignment="1">
      <alignment vertical="center"/>
    </xf>
    <xf numFmtId="1" fontId="7" fillId="0" borderId="0" xfId="0" applyNumberFormat="1" applyFont="1" applyBorder="1" applyAlignment="1">
      <alignment horizontal="center" vertical="center"/>
    </xf>
    <xf numFmtId="1" fontId="7" fillId="0" borderId="0" xfId="0" applyNumberFormat="1" applyFont="1" applyBorder="1" applyAlignment="1">
      <alignment horizontal="left" vertical="center"/>
    </xf>
    <xf numFmtId="1" fontId="8" fillId="0" borderId="0" xfId="0" applyNumberFormat="1" applyFont="1" applyBorder="1" applyAlignment="1">
      <alignment horizontal="center" vertical="top"/>
    </xf>
    <xf numFmtId="0" fontId="8" fillId="0" borderId="0" xfId="0" applyFont="1" applyBorder="1" applyAlignment="1">
      <alignment vertical="top"/>
    </xf>
    <xf numFmtId="0" fontId="8" fillId="0" borderId="0" xfId="0" applyFont="1" applyBorder="1" applyAlignment="1">
      <alignment horizontal="center" vertical="top" wrapText="1"/>
    </xf>
    <xf numFmtId="1" fontId="8" fillId="0" borderId="0" xfId="0" applyNumberFormat="1" applyFont="1" applyBorder="1" applyAlignment="1">
      <alignment horizontal="left" vertical="top"/>
    </xf>
    <xf numFmtId="0" fontId="8" fillId="0" borderId="0" xfId="0" applyFont="1" applyBorder="1" applyAlignment="1">
      <alignment horizontal="center" vertical="top"/>
    </xf>
    <xf numFmtId="1" fontId="1" fillId="0" borderId="0" xfId="0" applyNumberFormat="1" applyFont="1" applyBorder="1" applyAlignment="1">
      <alignment horizontal="left" vertical="center"/>
    </xf>
    <xf numFmtId="1" fontId="1" fillId="0" borderId="0" xfId="0" quotePrefix="1" applyNumberFormat="1" applyFont="1" applyBorder="1" applyAlignment="1">
      <alignment horizontal="center" vertical="center"/>
    </xf>
    <xf numFmtId="1" fontId="3" fillId="0" borderId="0" xfId="0" applyNumberFormat="1" applyFont="1" applyBorder="1" applyAlignment="1">
      <alignment horizontal="center"/>
    </xf>
    <xf numFmtId="1" fontId="3" fillId="0" borderId="0" xfId="0" applyNumberFormat="1" applyFont="1" applyBorder="1" applyAlignment="1">
      <alignment horizontal="left"/>
    </xf>
    <xf numFmtId="0" fontId="18" fillId="0" borderId="0" xfId="0" applyFont="1" applyBorder="1" applyAlignment="1">
      <alignment horizontal="right"/>
    </xf>
    <xf numFmtId="0" fontId="18" fillId="0" borderId="0" xfId="0" applyFont="1" applyAlignment="1">
      <alignment horizontal="right"/>
    </xf>
    <xf numFmtId="1" fontId="18" fillId="0" borderId="0" xfId="0" applyNumberFormat="1" applyFont="1" applyAlignment="1">
      <alignment horizontal="center"/>
    </xf>
    <xf numFmtId="1" fontId="18" fillId="0" borderId="0" xfId="0" applyNumberFormat="1" applyFont="1" applyAlignment="1">
      <alignment horizontal="left"/>
    </xf>
    <xf numFmtId="0" fontId="18" fillId="0" borderId="0" xfId="0" applyFont="1"/>
    <xf numFmtId="0" fontId="18" fillId="0" borderId="0" xfId="0" applyFont="1" applyAlignment="1">
      <alignment horizontal="left"/>
    </xf>
    <xf numFmtId="0" fontId="4" fillId="0" borderId="0" xfId="0" applyFont="1" applyFill="1" applyBorder="1" applyAlignment="1">
      <alignment horizontal="center"/>
    </xf>
    <xf numFmtId="1" fontId="4" fillId="0" borderId="0" xfId="0" applyNumberFormat="1" applyFont="1" applyFill="1" applyBorder="1" applyAlignment="1">
      <alignment horizontal="center" vertical="center"/>
    </xf>
    <xf numFmtId="2" fontId="4" fillId="0" borderId="0" xfId="0" applyNumberFormat="1" applyFont="1" applyFill="1" applyBorder="1" applyAlignment="1">
      <alignment horizontal="left"/>
    </xf>
    <xf numFmtId="0" fontId="10" fillId="0" borderId="0" xfId="0" applyFont="1" applyBorder="1" applyAlignment="1">
      <alignment vertical="center" wrapText="1"/>
    </xf>
    <xf numFmtId="0" fontId="4" fillId="0" borderId="0" xfId="0" applyFont="1" applyBorder="1" applyAlignment="1">
      <alignment vertical="top" wrapText="1"/>
    </xf>
    <xf numFmtId="17" fontId="17" fillId="0" borderId="1" xfId="0" applyNumberFormat="1" applyFont="1" applyBorder="1" applyAlignment="1">
      <alignment horizontal="center" vertical="center"/>
    </xf>
    <xf numFmtId="0" fontId="17" fillId="0" borderId="1" xfId="0" applyFont="1" applyBorder="1" applyAlignment="1">
      <alignment horizontal="center" vertical="center" wrapText="1"/>
    </xf>
    <xf numFmtId="2" fontId="2" fillId="0" borderId="0" xfId="0" applyNumberFormat="1" applyFont="1" applyBorder="1" applyAlignment="1">
      <alignment horizontal="center" vertical="center"/>
    </xf>
    <xf numFmtId="0" fontId="18" fillId="0" borderId="0" xfId="0" applyFont="1" applyBorder="1" applyAlignment="1">
      <alignment horizontal="center"/>
    </xf>
    <xf numFmtId="0" fontId="22" fillId="0" borderId="0" xfId="0" applyFont="1" applyAlignment="1">
      <alignment horizontal="center"/>
    </xf>
    <xf numFmtId="0" fontId="23" fillId="0" borderId="0" xfId="0" applyFont="1" applyFill="1" applyBorder="1" applyAlignment="1">
      <alignment horizontal="center" vertical="center"/>
    </xf>
    <xf numFmtId="0" fontId="23" fillId="0" borderId="0" xfId="0" applyFont="1"/>
    <xf numFmtId="0" fontId="23" fillId="0" borderId="0" xfId="0" applyFont="1" applyAlignment="1">
      <alignment horizontal="center"/>
    </xf>
    <xf numFmtId="0" fontId="23" fillId="0" borderId="0" xfId="0" applyFont="1" applyBorder="1" applyAlignment="1">
      <alignment horizontal="center"/>
    </xf>
    <xf numFmtId="0" fontId="23" fillId="0" borderId="0" xfId="0" applyFont="1" applyBorder="1" applyAlignment="1">
      <alignment horizontal="center" vertical="top"/>
    </xf>
    <xf numFmtId="0" fontId="24" fillId="0" borderId="0" xfId="0" applyFont="1" applyBorder="1" applyAlignment="1">
      <alignment horizontal="center"/>
    </xf>
    <xf numFmtId="0" fontId="24" fillId="0" borderId="0" xfId="0" applyFont="1" applyBorder="1"/>
    <xf numFmtId="0" fontId="25" fillId="0" borderId="0" xfId="0" applyFont="1" applyBorder="1" applyAlignment="1">
      <alignment vertical="center"/>
    </xf>
    <xf numFmtId="0" fontId="25" fillId="0" borderId="0" xfId="0" applyFont="1" applyBorder="1" applyAlignment="1">
      <alignment horizontal="center" vertical="center"/>
    </xf>
    <xf numFmtId="49" fontId="6" fillId="0" borderId="0" xfId="0" applyNumberFormat="1" applyFont="1" applyBorder="1" applyAlignment="1">
      <alignment horizontal="center" vertical="center"/>
    </xf>
    <xf numFmtId="1" fontId="6" fillId="0" borderId="0" xfId="0" applyNumberFormat="1" applyFont="1" applyBorder="1" applyAlignment="1" applyProtection="1">
      <alignment horizontal="center" vertical="center"/>
    </xf>
    <xf numFmtId="1" fontId="6" fillId="0" borderId="0" xfId="0" applyNumberFormat="1" applyFont="1" applyBorder="1" applyAlignment="1" applyProtection="1">
      <alignment horizontal="left" vertical="center"/>
    </xf>
    <xf numFmtId="1" fontId="6" fillId="0" borderId="0" xfId="0" applyNumberFormat="1" applyFont="1" applyBorder="1" applyAlignment="1">
      <alignment horizontal="center" vertical="center"/>
    </xf>
    <xf numFmtId="0" fontId="6" fillId="0" borderId="0" xfId="0" applyFont="1" applyBorder="1" applyAlignment="1">
      <alignment horizontal="center" vertical="center"/>
    </xf>
    <xf numFmtId="2" fontId="6" fillId="0" borderId="0" xfId="0" applyNumberFormat="1" applyFont="1" applyBorder="1" applyAlignment="1">
      <alignment horizontal="center" vertical="center"/>
    </xf>
    <xf numFmtId="1" fontId="11" fillId="0" borderId="0" xfId="0" applyNumberFormat="1" applyFont="1" applyBorder="1" applyAlignment="1"/>
    <xf numFmtId="0" fontId="11" fillId="0" borderId="0" xfId="0" applyFont="1" applyBorder="1" applyAlignment="1">
      <alignment horizontal="center"/>
    </xf>
    <xf numFmtId="1" fontId="10" fillId="0" borderId="0" xfId="0" applyNumberFormat="1" applyFont="1" applyBorder="1" applyAlignment="1">
      <alignment horizontal="center" vertical="center" wrapText="1"/>
    </xf>
    <xf numFmtId="0" fontId="26" fillId="0" borderId="0" xfId="0" applyFont="1" applyAlignment="1">
      <alignment horizontal="center" vertical="top"/>
    </xf>
    <xf numFmtId="0" fontId="27" fillId="0" borderId="0" xfId="0" applyFont="1"/>
    <xf numFmtId="0" fontId="26" fillId="0" borderId="0" xfId="0" applyFont="1"/>
    <xf numFmtId="0" fontId="28" fillId="0" borderId="0" xfId="0" applyFont="1" applyBorder="1" applyAlignment="1">
      <alignment horizontal="center"/>
    </xf>
    <xf numFmtId="0" fontId="29" fillId="2" borderId="1" xfId="0" applyFont="1" applyFill="1" applyBorder="1" applyAlignment="1">
      <alignment horizontal="center" vertical="center"/>
    </xf>
    <xf numFmtId="1" fontId="29" fillId="2" borderId="1" xfId="0" applyNumberFormat="1" applyFont="1" applyFill="1" applyBorder="1" applyAlignment="1">
      <alignment horizontal="center" vertical="center"/>
    </xf>
    <xf numFmtId="0" fontId="30" fillId="0" borderId="1" xfId="0" applyFont="1" applyBorder="1" applyAlignment="1">
      <alignment horizontal="center"/>
    </xf>
    <xf numFmtId="1" fontId="30" fillId="0" borderId="1" xfId="0" applyNumberFormat="1" applyFont="1" applyBorder="1" applyAlignment="1">
      <alignment horizontal="center"/>
    </xf>
    <xf numFmtId="0" fontId="31" fillId="0" borderId="1" xfId="0" applyFont="1" applyBorder="1" applyAlignment="1">
      <alignment horizontal="center"/>
    </xf>
    <xf numFmtId="1" fontId="31" fillId="0" borderId="1" xfId="0" applyNumberFormat="1" applyFont="1" applyBorder="1" applyAlignment="1">
      <alignment horizontal="center"/>
    </xf>
    <xf numFmtId="0" fontId="32" fillId="0" borderId="1" xfId="0" applyFont="1" applyBorder="1" applyAlignment="1">
      <alignment horizontal="center"/>
    </xf>
    <xf numFmtId="0" fontId="33" fillId="0" borderId="1" xfId="0" applyFont="1" applyBorder="1" applyAlignment="1">
      <alignment horizontal="center"/>
    </xf>
    <xf numFmtId="1" fontId="33" fillId="0" borderId="1" xfId="0" applyNumberFormat="1" applyFont="1" applyBorder="1" applyAlignment="1">
      <alignment horizontal="center"/>
    </xf>
    <xf numFmtId="0" fontId="26" fillId="0" borderId="0" xfId="0" applyFont="1" applyAlignment="1">
      <alignment horizontal="center"/>
    </xf>
    <xf numFmtId="0" fontId="26" fillId="0" borderId="0" xfId="0" applyFont="1" applyBorder="1" applyAlignment="1">
      <alignment horizontal="center"/>
    </xf>
    <xf numFmtId="0" fontId="29" fillId="0" borderId="1" xfId="0" applyFont="1" applyBorder="1" applyAlignment="1">
      <alignment horizontal="center" vertical="top"/>
    </xf>
    <xf numFmtId="1" fontId="34" fillId="0" borderId="1" xfId="0" applyNumberFormat="1" applyFont="1" applyBorder="1" applyAlignment="1" applyProtection="1">
      <alignment horizontal="center" vertical="center"/>
    </xf>
    <xf numFmtId="0" fontId="29" fillId="0" borderId="0" xfId="0" applyFont="1"/>
    <xf numFmtId="0" fontId="29" fillId="0" borderId="0" xfId="0" applyFont="1" applyAlignment="1">
      <alignment horizontal="center"/>
    </xf>
    <xf numFmtId="0" fontId="29" fillId="0" borderId="0" xfId="0" applyFont="1" applyBorder="1" applyAlignment="1">
      <alignment horizontal="center"/>
    </xf>
    <xf numFmtId="0" fontId="35" fillId="3" borderId="1" xfId="0" applyFont="1" applyFill="1" applyBorder="1" applyAlignment="1">
      <alignment horizontal="center" vertical="center"/>
    </xf>
    <xf numFmtId="0" fontId="33" fillId="3" borderId="1" xfId="0" applyFont="1" applyFill="1" applyBorder="1" applyAlignment="1">
      <alignment horizontal="center" vertical="center"/>
    </xf>
    <xf numFmtId="0" fontId="30" fillId="0" borderId="1" xfId="0" applyFont="1" applyBorder="1" applyAlignment="1">
      <alignment horizontal="center" wrapText="1"/>
    </xf>
    <xf numFmtId="0" fontId="29" fillId="0" borderId="1" xfId="0" applyFont="1" applyBorder="1" applyAlignment="1">
      <alignment horizontal="center" wrapText="1"/>
    </xf>
    <xf numFmtId="1" fontId="30" fillId="0" borderId="1" xfId="0" applyNumberFormat="1" applyFont="1" applyBorder="1" applyAlignment="1">
      <alignment horizontal="center" vertical="center"/>
    </xf>
    <xf numFmtId="0" fontId="4" fillId="0" borderId="0" xfId="0" applyFont="1" applyBorder="1" applyAlignment="1">
      <alignment horizontal="center" vertical="top" wrapText="1"/>
    </xf>
    <xf numFmtId="0" fontId="3" fillId="0" borderId="0" xfId="0" applyFont="1" applyBorder="1" applyAlignment="1">
      <alignment horizontal="center" vertical="top" wrapText="1"/>
    </xf>
    <xf numFmtId="1" fontId="5" fillId="0" borderId="0" xfId="0" applyNumberFormat="1" applyFont="1" applyBorder="1" applyAlignment="1">
      <alignment horizontal="center"/>
    </xf>
    <xf numFmtId="0" fontId="36" fillId="0" borderId="0" xfId="0" applyFont="1" applyAlignment="1">
      <alignment horizontal="center" vertical="top"/>
    </xf>
    <xf numFmtId="0" fontId="37" fillId="0" borderId="0" xfId="0" applyFont="1"/>
    <xf numFmtId="0" fontId="36" fillId="0" borderId="0" xfId="0" applyFont="1"/>
    <xf numFmtId="0" fontId="38" fillId="0" borderId="0" xfId="0" applyFont="1" applyBorder="1" applyAlignment="1">
      <alignment horizontal="center"/>
    </xf>
    <xf numFmtId="0" fontId="36" fillId="0" borderId="0" xfId="0" applyFont="1" applyAlignment="1">
      <alignment horizontal="center"/>
    </xf>
    <xf numFmtId="0" fontId="39" fillId="3" borderId="1" xfId="0" applyFont="1" applyFill="1" applyBorder="1" applyAlignment="1">
      <alignment horizontal="center" vertical="center"/>
    </xf>
    <xf numFmtId="0" fontId="40" fillId="3" borderId="1" xfId="0" applyFont="1" applyFill="1" applyBorder="1" applyAlignment="1">
      <alignment horizontal="center" vertical="center"/>
    </xf>
    <xf numFmtId="0" fontId="20" fillId="0" borderId="0" xfId="0" applyFont="1" applyFill="1" applyBorder="1" applyAlignment="1">
      <alignment horizontal="center" vertical="center"/>
    </xf>
    <xf numFmtId="0" fontId="20" fillId="2" borderId="1" xfId="0" applyFont="1" applyFill="1" applyBorder="1" applyAlignment="1">
      <alignment horizontal="center" vertical="center"/>
    </xf>
    <xf numFmtId="1" fontId="20" fillId="2" borderId="1" xfId="0" applyNumberFormat="1" applyFont="1" applyFill="1" applyBorder="1" applyAlignment="1">
      <alignment horizontal="center" vertical="center"/>
    </xf>
    <xf numFmtId="0" fontId="41" fillId="0" borderId="1" xfId="0" applyFont="1" applyBorder="1" applyAlignment="1">
      <alignment horizontal="center"/>
    </xf>
    <xf numFmtId="1" fontId="41" fillId="0" borderId="1" xfId="0" applyNumberFormat="1" applyFont="1" applyBorder="1" applyAlignment="1">
      <alignment horizontal="center"/>
    </xf>
    <xf numFmtId="0" fontId="42" fillId="0" borderId="1" xfId="0" applyFont="1" applyBorder="1" applyAlignment="1">
      <alignment horizontal="center"/>
    </xf>
    <xf numFmtId="1" fontId="42" fillId="0" borderId="1" xfId="0" applyNumberFormat="1" applyFont="1" applyBorder="1" applyAlignment="1">
      <alignment horizontal="center"/>
    </xf>
    <xf numFmtId="0" fontId="41" fillId="0" borderId="1" xfId="0" applyFont="1" applyBorder="1" applyAlignment="1">
      <alignment horizontal="center" wrapText="1"/>
    </xf>
    <xf numFmtId="0" fontId="43" fillId="0" borderId="1" xfId="0" applyFont="1" applyBorder="1" applyAlignment="1">
      <alignment horizontal="center"/>
    </xf>
    <xf numFmtId="0" fontId="40" fillId="0" borderId="1" xfId="0" applyFont="1" applyBorder="1" applyAlignment="1">
      <alignment horizontal="center"/>
    </xf>
    <xf numFmtId="1" fontId="40" fillId="0" borderId="1" xfId="0" applyNumberFormat="1" applyFont="1" applyBorder="1" applyAlignment="1">
      <alignment horizontal="center"/>
    </xf>
    <xf numFmtId="0" fontId="36" fillId="0" borderId="0" xfId="0" applyFont="1" applyBorder="1" applyAlignment="1">
      <alignment horizontal="center"/>
    </xf>
    <xf numFmtId="0" fontId="20" fillId="0" borderId="1" xfId="0" applyFont="1" applyBorder="1" applyAlignment="1">
      <alignment horizontal="center" vertical="top"/>
    </xf>
    <xf numFmtId="0" fontId="20" fillId="0" borderId="1" xfId="0" applyFont="1" applyBorder="1" applyAlignment="1">
      <alignment horizontal="center" wrapText="1"/>
    </xf>
    <xf numFmtId="0" fontId="20" fillId="0" borderId="0" xfId="0" applyFont="1"/>
    <xf numFmtId="0" fontId="20" fillId="0" borderId="0" xfId="0" applyFont="1" applyAlignment="1">
      <alignment horizontal="center"/>
    </xf>
    <xf numFmtId="0" fontId="20" fillId="0" borderId="0" xfId="0" applyFont="1" applyBorder="1" applyAlignment="1">
      <alignment horizontal="center"/>
    </xf>
    <xf numFmtId="0" fontId="20" fillId="0" borderId="0" xfId="0" applyFont="1" applyBorder="1" applyAlignment="1">
      <alignment horizontal="center" vertical="top"/>
    </xf>
    <xf numFmtId="0" fontId="39" fillId="0" borderId="0" xfId="0" applyFont="1" applyBorder="1" applyAlignment="1">
      <alignment horizontal="center"/>
    </xf>
    <xf numFmtId="0" fontId="39" fillId="0" borderId="0" xfId="0" applyFont="1" applyBorder="1"/>
    <xf numFmtId="0" fontId="44" fillId="0" borderId="0" xfId="0" applyFont="1"/>
    <xf numFmtId="0" fontId="38" fillId="0" borderId="0" xfId="0" applyFont="1"/>
    <xf numFmtId="0" fontId="38" fillId="0" borderId="0" xfId="0" applyFont="1" applyAlignment="1">
      <alignment horizontal="center"/>
    </xf>
    <xf numFmtId="0" fontId="36" fillId="0" borderId="0" xfId="0" applyFont="1" applyAlignment="1">
      <alignment horizontal="center" vertical="center" wrapText="1"/>
    </xf>
    <xf numFmtId="0" fontId="4" fillId="0" borderId="0" xfId="0" applyFont="1" applyAlignment="1">
      <alignment horizontal="center" vertical="top"/>
    </xf>
    <xf numFmtId="0" fontId="10" fillId="0" borderId="0" xfId="0" applyFont="1" applyBorder="1" applyAlignment="1">
      <alignment horizontal="left" vertical="top"/>
    </xf>
    <xf numFmtId="1" fontId="10" fillId="0" borderId="10" xfId="0" applyNumberFormat="1" applyFont="1" applyBorder="1" applyAlignment="1">
      <alignment horizontal="left" vertical="top"/>
    </xf>
    <xf numFmtId="1" fontId="10" fillId="0" borderId="10" xfId="0" applyNumberFormat="1" applyFont="1" applyBorder="1" applyAlignment="1">
      <alignment horizontal="center" vertical="top"/>
    </xf>
    <xf numFmtId="0" fontId="10" fillId="0" borderId="10" xfId="0" applyFont="1" applyBorder="1" applyAlignment="1">
      <alignment vertical="top"/>
    </xf>
    <xf numFmtId="0" fontId="10" fillId="0" borderId="10" xfId="0" applyFont="1" applyBorder="1" applyAlignment="1">
      <alignment horizontal="left" vertical="top"/>
    </xf>
    <xf numFmtId="0" fontId="4" fillId="0" borderId="11" xfId="0" applyFont="1" applyBorder="1" applyAlignment="1">
      <alignment horizontal="center" vertical="top" wrapText="1"/>
    </xf>
    <xf numFmtId="1" fontId="4" fillId="0" borderId="12" xfId="0" applyNumberFormat="1" applyFont="1" applyBorder="1" applyAlignment="1">
      <alignment horizontal="center" vertical="top" wrapText="1"/>
    </xf>
    <xf numFmtId="0" fontId="4" fillId="0" borderId="12" xfId="0" applyFont="1" applyBorder="1" applyAlignment="1">
      <alignment horizontal="center" vertical="top" wrapText="1"/>
    </xf>
    <xf numFmtId="0" fontId="4" fillId="0" borderId="13" xfId="0" applyFont="1" applyBorder="1" applyAlignment="1">
      <alignment horizontal="center" vertical="top" wrapText="1"/>
    </xf>
    <xf numFmtId="0" fontId="4" fillId="3" borderId="1" xfId="0" applyFont="1" applyFill="1" applyBorder="1" applyAlignment="1">
      <alignment horizontal="center" vertical="top" wrapText="1"/>
    </xf>
    <xf numFmtId="17" fontId="9" fillId="0" borderId="5" xfId="0" applyNumberFormat="1" applyFont="1" applyBorder="1" applyAlignment="1">
      <alignment horizontal="center" vertical="center"/>
    </xf>
    <xf numFmtId="1" fontId="9" fillId="0" borderId="1" xfId="0" applyNumberFormat="1" applyFont="1" applyBorder="1" applyAlignment="1" applyProtection="1">
      <alignment horizontal="center" vertical="center"/>
    </xf>
    <xf numFmtId="0" fontId="36" fillId="0" borderId="1" xfId="0" applyFont="1" applyBorder="1" applyAlignment="1">
      <alignment horizontal="center"/>
    </xf>
    <xf numFmtId="1" fontId="9" fillId="0" borderId="1" xfId="0" applyNumberFormat="1" applyFont="1" applyBorder="1" applyAlignment="1">
      <alignment horizontal="center" vertical="center"/>
    </xf>
    <xf numFmtId="0" fontId="9" fillId="0" borderId="1" xfId="0" applyFont="1" applyBorder="1" applyAlignment="1">
      <alignment horizontal="center" vertical="center"/>
    </xf>
    <xf numFmtId="2" fontId="9" fillId="0" borderId="1" xfId="0" applyNumberFormat="1" applyFont="1" applyBorder="1" applyAlignment="1">
      <alignment horizontal="center" vertical="center"/>
    </xf>
    <xf numFmtId="0" fontId="9" fillId="0" borderId="6" xfId="0" applyFont="1" applyBorder="1" applyAlignment="1">
      <alignment horizontal="center" vertical="center"/>
    </xf>
    <xf numFmtId="0" fontId="36" fillId="3" borderId="1" xfId="0" applyFont="1" applyFill="1" applyBorder="1" applyAlignment="1">
      <alignment horizontal="left"/>
    </xf>
    <xf numFmtId="17" fontId="36" fillId="0" borderId="1" xfId="0" applyNumberFormat="1" applyFont="1" applyBorder="1" applyAlignment="1">
      <alignment horizontal="center"/>
    </xf>
    <xf numFmtId="0" fontId="36" fillId="3" borderId="1" xfId="0" applyFont="1" applyFill="1" applyBorder="1" applyAlignment="1">
      <alignment horizontal="center"/>
    </xf>
    <xf numFmtId="17" fontId="36" fillId="0" borderId="1" xfId="0" applyNumberFormat="1" applyFont="1" applyBorder="1" applyAlignment="1">
      <alignment horizontal="center" vertical="top"/>
    </xf>
    <xf numFmtId="1" fontId="9" fillId="0" borderId="1" xfId="0" applyNumberFormat="1" applyFont="1" applyBorder="1" applyAlignment="1" applyProtection="1">
      <alignment horizontal="center" vertical="top"/>
    </xf>
    <xf numFmtId="0" fontId="36" fillId="0" borderId="1" xfId="0" applyFont="1" applyBorder="1" applyAlignment="1">
      <alignment horizontal="center" vertical="top"/>
    </xf>
    <xf numFmtId="1" fontId="9" fillId="0" borderId="1" xfId="0" applyNumberFormat="1" applyFont="1" applyBorder="1" applyAlignment="1">
      <alignment horizontal="center" vertical="top"/>
    </xf>
    <xf numFmtId="0" fontId="9" fillId="0" borderId="1" xfId="0" applyFont="1" applyBorder="1" applyAlignment="1">
      <alignment horizontal="center" vertical="top"/>
    </xf>
    <xf numFmtId="2" fontId="9" fillId="0" borderId="1" xfId="0" applyNumberFormat="1" applyFont="1" applyBorder="1" applyAlignment="1">
      <alignment horizontal="center" vertical="top"/>
    </xf>
    <xf numFmtId="0" fontId="9" fillId="0" borderId="6" xfId="0" applyFont="1" applyBorder="1" applyAlignment="1">
      <alignment horizontal="center" vertical="top"/>
    </xf>
    <xf numFmtId="0" fontId="36" fillId="3" borderId="1" xfId="0" applyFont="1" applyFill="1" applyBorder="1" applyAlignment="1">
      <alignment horizontal="center" vertical="top" wrapText="1"/>
    </xf>
    <xf numFmtId="0" fontId="36" fillId="0" borderId="1" xfId="0" applyFont="1" applyBorder="1" applyAlignment="1">
      <alignment horizontal="center" vertical="top" wrapText="1"/>
    </xf>
    <xf numFmtId="0" fontId="9" fillId="3" borderId="1" xfId="0" applyFont="1" applyFill="1" applyBorder="1" applyAlignment="1">
      <alignment horizontal="left" vertical="center"/>
    </xf>
    <xf numFmtId="0" fontId="9" fillId="0" borderId="1" xfId="0" applyFont="1" applyBorder="1" applyAlignment="1">
      <alignment horizontal="center"/>
    </xf>
    <xf numFmtId="0" fontId="9" fillId="3" borderId="1" xfId="0" applyFont="1" applyFill="1" applyBorder="1" applyAlignment="1">
      <alignment horizontal="left"/>
    </xf>
    <xf numFmtId="17" fontId="9" fillId="0" borderId="7" xfId="0" applyNumberFormat="1" applyFont="1" applyBorder="1" applyAlignment="1">
      <alignment horizontal="center" vertical="center"/>
    </xf>
    <xf numFmtId="17" fontId="9" fillId="0" borderId="1" xfId="0" applyNumberFormat="1" applyFont="1" applyBorder="1" applyAlignment="1">
      <alignment horizontal="center" vertical="top" wrapText="1"/>
    </xf>
    <xf numFmtId="1" fontId="9" fillId="0" borderId="4" xfId="0" applyNumberFormat="1" applyFont="1" applyBorder="1" applyAlignment="1" applyProtection="1">
      <alignment horizontal="center" vertical="center"/>
    </xf>
    <xf numFmtId="17" fontId="9" fillId="0" borderId="15" xfId="0" applyNumberFormat="1" applyFont="1" applyBorder="1" applyAlignment="1">
      <alignment horizontal="center" vertical="center"/>
    </xf>
    <xf numFmtId="17" fontId="9" fillId="0" borderId="5" xfId="0" applyNumberFormat="1" applyFont="1" applyBorder="1" applyAlignment="1">
      <alignment horizontal="center" vertical="top"/>
    </xf>
    <xf numFmtId="0" fontId="9" fillId="3" borderId="1" xfId="0" applyFont="1" applyFill="1" applyBorder="1" applyAlignment="1">
      <alignment horizontal="left" vertical="top"/>
    </xf>
    <xf numFmtId="0" fontId="36" fillId="0" borderId="2" xfId="0" applyFont="1" applyBorder="1" applyAlignment="1">
      <alignment horizontal="center"/>
    </xf>
    <xf numFmtId="0" fontId="9" fillId="0" borderId="3" xfId="0" applyFont="1" applyBorder="1" applyAlignment="1">
      <alignment horizontal="center"/>
    </xf>
    <xf numFmtId="1" fontId="9" fillId="0" borderId="3" xfId="0" applyNumberFormat="1" applyFont="1" applyBorder="1" applyAlignment="1">
      <alignment horizontal="center" vertical="center"/>
    </xf>
    <xf numFmtId="0" fontId="36" fillId="0" borderId="1" xfId="0" applyFont="1" applyFill="1" applyBorder="1" applyAlignment="1">
      <alignment horizontal="center" vertical="center"/>
    </xf>
    <xf numFmtId="0" fontId="36" fillId="0" borderId="1" xfId="0" applyFont="1" applyBorder="1" applyAlignment="1">
      <alignment horizontal="center" vertical="center"/>
    </xf>
    <xf numFmtId="0" fontId="36" fillId="3" borderId="1" xfId="0" applyFont="1" applyFill="1" applyBorder="1" applyAlignment="1">
      <alignment horizontal="left" wrapText="1"/>
    </xf>
    <xf numFmtId="0" fontId="36" fillId="0" borderId="1" xfId="0" applyFont="1" applyFill="1" applyBorder="1" applyAlignment="1">
      <alignment horizontal="center"/>
    </xf>
    <xf numFmtId="49" fontId="9" fillId="0" borderId="7" xfId="0" applyNumberFormat="1" applyFont="1" applyBorder="1" applyAlignment="1">
      <alignment horizontal="center" vertical="center"/>
    </xf>
    <xf numFmtId="0" fontId="4" fillId="3" borderId="8" xfId="0" applyFont="1" applyFill="1" applyBorder="1" applyAlignment="1">
      <alignment horizontal="center"/>
    </xf>
    <xf numFmtId="1" fontId="4" fillId="3" borderId="1" xfId="0" applyNumberFormat="1" applyFont="1" applyFill="1" applyBorder="1" applyAlignment="1" applyProtection="1">
      <alignment horizontal="center" vertical="top"/>
    </xf>
    <xf numFmtId="2" fontId="4" fillId="3" borderId="9" xfId="0" applyNumberFormat="1" applyFont="1" applyFill="1" applyBorder="1" applyAlignment="1">
      <alignment horizontal="center" vertical="top"/>
    </xf>
    <xf numFmtId="164" fontId="4" fillId="3" borderId="6" xfId="0" applyNumberFormat="1" applyFont="1" applyFill="1" applyBorder="1" applyAlignment="1">
      <alignment horizontal="center" vertical="top"/>
    </xf>
    <xf numFmtId="0" fontId="4" fillId="3" borderId="1" xfId="0" applyFont="1" applyFill="1" applyBorder="1" applyAlignment="1">
      <alignment horizontal="left" vertical="top"/>
    </xf>
    <xf numFmtId="0" fontId="9" fillId="0" borderId="0" xfId="0" applyFont="1" applyBorder="1" applyAlignment="1">
      <alignment horizontal="left"/>
    </xf>
    <xf numFmtId="49" fontId="9" fillId="0" borderId="0" xfId="0" applyNumberFormat="1" applyFont="1" applyBorder="1" applyAlignment="1">
      <alignment horizontal="center" vertical="center"/>
    </xf>
    <xf numFmtId="1" fontId="9" fillId="0" borderId="0" xfId="0" applyNumberFormat="1" applyFont="1" applyBorder="1" applyAlignment="1" applyProtection="1">
      <alignment horizontal="center" vertical="center"/>
    </xf>
    <xf numFmtId="1" fontId="9" fillId="0" borderId="0" xfId="0" applyNumberFormat="1" applyFont="1" applyBorder="1" applyAlignment="1" applyProtection="1">
      <alignment horizontal="left" vertical="center"/>
    </xf>
    <xf numFmtId="1" fontId="9" fillId="0" borderId="0" xfId="0" applyNumberFormat="1" applyFont="1" applyBorder="1" applyAlignment="1">
      <alignment horizontal="center" vertical="center"/>
    </xf>
    <xf numFmtId="0" fontId="9" fillId="0" borderId="0" xfId="0" applyFont="1" applyBorder="1" applyAlignment="1">
      <alignment horizontal="center" vertical="center"/>
    </xf>
    <xf numFmtId="2" fontId="9" fillId="0" borderId="0" xfId="0" applyNumberFormat="1" applyFont="1" applyBorder="1" applyAlignment="1">
      <alignment horizontal="center" vertical="center"/>
    </xf>
    <xf numFmtId="0" fontId="4" fillId="0" borderId="0" xfId="0" applyFont="1" applyBorder="1" applyAlignment="1">
      <alignment horizontal="center"/>
    </xf>
    <xf numFmtId="1" fontId="4" fillId="0" borderId="0" xfId="0" applyNumberFormat="1" applyFont="1" applyBorder="1" applyAlignment="1"/>
    <xf numFmtId="0" fontId="9" fillId="0" borderId="0" xfId="0" applyFont="1" applyBorder="1"/>
    <xf numFmtId="0" fontId="9" fillId="0" borderId="0" xfId="0" applyFont="1" applyBorder="1" applyAlignment="1">
      <alignment horizontal="center"/>
    </xf>
    <xf numFmtId="0" fontId="36" fillId="3" borderId="1" xfId="0" applyFont="1" applyFill="1" applyBorder="1" applyAlignment="1">
      <alignment horizontal="center" wrapText="1"/>
    </xf>
    <xf numFmtId="0" fontId="19" fillId="3" borderId="1" xfId="0" applyFont="1" applyFill="1" applyBorder="1" applyAlignment="1">
      <alignment horizontal="center" wrapText="1"/>
    </xf>
    <xf numFmtId="0" fontId="4" fillId="3" borderId="8" xfId="0" applyFont="1" applyFill="1" applyBorder="1" applyAlignment="1">
      <alignment vertical="center"/>
    </xf>
    <xf numFmtId="1" fontId="4" fillId="3" borderId="9" xfId="0" applyNumberFormat="1" applyFont="1" applyFill="1" applyBorder="1" applyAlignment="1">
      <alignment vertical="center"/>
    </xf>
    <xf numFmtId="0" fontId="4" fillId="3" borderId="9" xfId="0" applyFont="1" applyFill="1" applyBorder="1" applyAlignment="1">
      <alignment vertical="center"/>
    </xf>
    <xf numFmtId="2" fontId="4" fillId="3" borderId="9" xfId="0" applyNumberFormat="1" applyFont="1" applyFill="1" applyBorder="1" applyAlignment="1">
      <alignment vertical="center"/>
    </xf>
    <xf numFmtId="164" fontId="4" fillId="3" borderId="6" xfId="0" applyNumberFormat="1" applyFont="1" applyFill="1" applyBorder="1" applyAlignment="1">
      <alignment vertical="center"/>
    </xf>
    <xf numFmtId="0" fontId="4" fillId="3" borderId="1" xfId="0" applyFont="1" applyFill="1" applyBorder="1" applyAlignment="1">
      <alignment vertical="center"/>
    </xf>
    <xf numFmtId="1" fontId="4" fillId="3" borderId="1" xfId="0" applyNumberFormat="1" applyFont="1" applyFill="1" applyBorder="1" applyAlignment="1" applyProtection="1">
      <alignment horizontal="center" vertical="center"/>
    </xf>
    <xf numFmtId="0" fontId="4" fillId="3" borderId="9" xfId="0" applyFont="1" applyFill="1" applyBorder="1" applyAlignment="1">
      <alignment horizontal="center" vertical="center"/>
    </xf>
    <xf numFmtId="0" fontId="10" fillId="0" borderId="10" xfId="0" applyFont="1" applyBorder="1" applyAlignment="1">
      <alignment horizontal="center" vertical="center" wrapText="1"/>
    </xf>
    <xf numFmtId="2" fontId="4" fillId="3" borderId="0" xfId="0" applyNumberFormat="1" applyFont="1" applyFill="1" applyBorder="1" applyAlignment="1">
      <alignment horizontal="center"/>
    </xf>
    <xf numFmtId="0" fontId="10" fillId="0" borderId="0" xfId="0" applyFont="1" applyBorder="1" applyAlignment="1">
      <alignment horizontal="center" vertical="top"/>
    </xf>
    <xf numFmtId="1" fontId="10" fillId="0" borderId="0" xfId="0" applyNumberFormat="1" applyFont="1" applyBorder="1" applyAlignment="1">
      <alignment horizontal="left" vertical="top"/>
    </xf>
    <xf numFmtId="1" fontId="10" fillId="0" borderId="0" xfId="0" applyNumberFormat="1" applyFont="1" applyBorder="1" applyAlignment="1">
      <alignment horizontal="center" vertical="top"/>
    </xf>
    <xf numFmtId="0" fontId="10" fillId="0" borderId="0" xfId="0" applyFont="1" applyBorder="1" applyAlignment="1">
      <alignment vertical="top"/>
    </xf>
    <xf numFmtId="0" fontId="4" fillId="0" borderId="1" xfId="0" applyFont="1" applyBorder="1" applyAlignment="1">
      <alignment horizontal="center" vertical="top" wrapText="1"/>
    </xf>
    <xf numFmtId="1" fontId="4" fillId="0" borderId="1" xfId="0" applyNumberFormat="1" applyFont="1" applyBorder="1" applyAlignment="1">
      <alignment horizontal="center" vertical="top" wrapText="1"/>
    </xf>
    <xf numFmtId="17" fontId="9" fillId="0" borderId="1" xfId="0" applyNumberFormat="1" applyFont="1" applyBorder="1" applyAlignment="1">
      <alignment horizontal="center" vertical="center"/>
    </xf>
    <xf numFmtId="0" fontId="9" fillId="0" borderId="0" xfId="0" applyFont="1"/>
    <xf numFmtId="0" fontId="36" fillId="3" borderId="1" xfId="0" applyFont="1" applyFill="1" applyBorder="1" applyAlignment="1">
      <alignment horizontal="left" vertical="top" wrapText="1"/>
    </xf>
    <xf numFmtId="0" fontId="9" fillId="0" borderId="0" xfId="0" applyFont="1" applyAlignment="1">
      <alignment vertical="top"/>
    </xf>
    <xf numFmtId="0" fontId="9" fillId="0" borderId="0" xfId="0" applyFont="1" applyAlignment="1">
      <alignment horizontal="center" vertical="top"/>
    </xf>
    <xf numFmtId="14" fontId="9" fillId="0" borderId="0" xfId="0" applyNumberFormat="1" applyFont="1"/>
    <xf numFmtId="16" fontId="9" fillId="0" borderId="0" xfId="0" applyNumberFormat="1" applyFont="1"/>
    <xf numFmtId="17" fontId="9" fillId="0" borderId="1" xfId="0" applyNumberFormat="1" applyFont="1" applyBorder="1" applyAlignment="1">
      <alignment horizontal="center" vertical="top"/>
    </xf>
    <xf numFmtId="1" fontId="4" fillId="3" borderId="9" xfId="0" applyNumberFormat="1" applyFont="1" applyFill="1" applyBorder="1" applyAlignment="1">
      <alignment horizontal="center" vertical="top"/>
    </xf>
    <xf numFmtId="0" fontId="4" fillId="3" borderId="9" xfId="0" applyFont="1" applyFill="1" applyBorder="1" applyAlignment="1">
      <alignment horizontal="center" vertical="top"/>
    </xf>
    <xf numFmtId="1" fontId="9" fillId="0" borderId="0" xfId="0" applyNumberFormat="1" applyFont="1" applyBorder="1" applyAlignment="1">
      <alignment horizontal="center"/>
    </xf>
    <xf numFmtId="1" fontId="9" fillId="0" borderId="0" xfId="0" applyNumberFormat="1" applyFont="1" applyBorder="1" applyAlignment="1">
      <alignment horizontal="left"/>
    </xf>
    <xf numFmtId="49" fontId="9" fillId="0" borderId="0" xfId="0" applyNumberFormat="1" applyFont="1" applyBorder="1" applyAlignment="1">
      <alignment horizontal="center" vertical="top"/>
    </xf>
    <xf numFmtId="0" fontId="9" fillId="0" borderId="0" xfId="0" applyFont="1" applyBorder="1" applyAlignment="1">
      <alignment horizontal="center" vertical="top"/>
    </xf>
    <xf numFmtId="0" fontId="9" fillId="0" borderId="0" xfId="0" applyFont="1" applyBorder="1" applyAlignment="1">
      <alignment horizontal="right"/>
    </xf>
    <xf numFmtId="2" fontId="9" fillId="2" borderId="0" xfId="0" applyNumberFormat="1" applyFont="1" applyFill="1" applyBorder="1" applyAlignment="1">
      <alignment horizontal="center"/>
    </xf>
    <xf numFmtId="1" fontId="45" fillId="0" borderId="0" xfId="0" applyNumberFormat="1" applyFont="1" applyBorder="1" applyAlignment="1">
      <alignment horizontal="center"/>
    </xf>
    <xf numFmtId="0" fontId="10" fillId="0" borderId="0" xfId="0" applyFont="1" applyBorder="1" applyAlignment="1">
      <alignment horizontal="center" vertical="top" wrapText="1"/>
    </xf>
    <xf numFmtId="1" fontId="9" fillId="0" borderId="0" xfId="0" applyNumberFormat="1" applyFont="1" applyBorder="1" applyAlignment="1">
      <alignment horizontal="left" vertical="center"/>
    </xf>
    <xf numFmtId="1" fontId="9" fillId="0" borderId="0" xfId="0" quotePrefix="1" applyNumberFormat="1" applyFont="1" applyBorder="1" applyAlignment="1">
      <alignment horizontal="center" vertical="center"/>
    </xf>
    <xf numFmtId="0" fontId="9" fillId="0" borderId="0" xfId="0" applyFont="1" applyBorder="1" applyAlignment="1"/>
    <xf numFmtId="0" fontId="9" fillId="0" borderId="0" xfId="0" applyFont="1" applyAlignment="1">
      <alignment horizontal="right"/>
    </xf>
    <xf numFmtId="1" fontId="9" fillId="0" borderId="0" xfId="0" applyNumberFormat="1" applyFont="1" applyAlignment="1">
      <alignment horizontal="center"/>
    </xf>
    <xf numFmtId="1" fontId="9" fillId="0" borderId="0" xfId="0" applyNumberFormat="1" applyFont="1" applyAlignment="1">
      <alignment horizontal="left"/>
    </xf>
    <xf numFmtId="0" fontId="9" fillId="0" borderId="0" xfId="0" applyFont="1" applyAlignment="1">
      <alignment horizontal="center"/>
    </xf>
    <xf numFmtId="0" fontId="9" fillId="0" borderId="0" xfId="0" applyFont="1" applyAlignment="1">
      <alignment horizontal="left"/>
    </xf>
    <xf numFmtId="0" fontId="36" fillId="3" borderId="1" xfId="0" applyFont="1" applyFill="1" applyBorder="1" applyAlignment="1">
      <alignment vertical="center" wrapText="1"/>
    </xf>
    <xf numFmtId="0" fontId="36" fillId="3" borderId="1" xfId="0" applyFont="1" applyFill="1" applyBorder="1" applyAlignment="1">
      <alignment horizontal="center" vertical="center" wrapText="1"/>
    </xf>
    <xf numFmtId="0" fontId="36" fillId="3" borderId="1" xfId="0" applyFont="1" applyFill="1" applyBorder="1" applyAlignment="1">
      <alignment horizontal="left" vertical="center" wrapText="1"/>
    </xf>
    <xf numFmtId="1" fontId="9" fillId="0" borderId="3" xfId="0" applyNumberFormat="1" applyFont="1" applyBorder="1" applyAlignment="1" applyProtection="1">
      <alignment horizontal="center" vertical="center"/>
    </xf>
    <xf numFmtId="17" fontId="9" fillId="0" borderId="3" xfId="0" applyNumberFormat="1" applyFont="1" applyBorder="1" applyAlignment="1">
      <alignment horizontal="center" vertical="center"/>
    </xf>
    <xf numFmtId="0" fontId="36" fillId="0" borderId="3" xfId="0" applyFont="1" applyBorder="1" applyAlignment="1">
      <alignment horizontal="center"/>
    </xf>
    <xf numFmtId="0" fontId="9" fillId="0" borderId="3" xfId="0" applyFont="1" applyBorder="1" applyAlignment="1">
      <alignment horizontal="center" vertical="center"/>
    </xf>
    <xf numFmtId="2" fontId="9" fillId="0" borderId="3" xfId="0" applyNumberFormat="1" applyFont="1" applyBorder="1" applyAlignment="1">
      <alignment horizontal="center" vertical="center"/>
    </xf>
    <xf numFmtId="0" fontId="9" fillId="3" borderId="3" xfId="0" applyFont="1" applyFill="1" applyBorder="1" applyAlignment="1">
      <alignment horizontal="left"/>
    </xf>
    <xf numFmtId="1" fontId="4" fillId="0" borderId="3" xfId="0" applyNumberFormat="1" applyFont="1" applyBorder="1" applyAlignment="1">
      <alignment horizontal="center" vertical="top" wrapText="1"/>
    </xf>
    <xf numFmtId="0" fontId="4" fillId="0" borderId="3" xfId="0" applyFont="1" applyBorder="1" applyAlignment="1">
      <alignment horizontal="center" vertical="top" wrapText="1"/>
    </xf>
    <xf numFmtId="0" fontId="4" fillId="0" borderId="20" xfId="0" applyFont="1" applyBorder="1" applyAlignment="1">
      <alignment horizontal="center" vertical="top" wrapText="1"/>
    </xf>
    <xf numFmtId="0" fontId="9" fillId="0" borderId="21" xfId="0" applyFont="1" applyBorder="1"/>
    <xf numFmtId="0" fontId="41" fillId="0" borderId="1" xfId="0" applyFont="1" applyBorder="1" applyAlignment="1">
      <alignment horizontal="center" vertical="center"/>
    </xf>
    <xf numFmtId="0" fontId="10" fillId="0" borderId="10" xfId="0" applyFont="1" applyBorder="1" applyAlignment="1">
      <alignment horizontal="center" vertical="top"/>
    </xf>
    <xf numFmtId="17" fontId="36" fillId="0" borderId="1" xfId="0" applyNumberFormat="1" applyFont="1" applyBorder="1" applyAlignment="1">
      <alignment horizontal="center" vertical="center"/>
    </xf>
    <xf numFmtId="0" fontId="36"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3" borderId="1" xfId="0" applyFont="1" applyFill="1" applyBorder="1" applyAlignment="1">
      <alignment horizontal="center"/>
    </xf>
    <xf numFmtId="0" fontId="9" fillId="3" borderId="1" xfId="0" applyFont="1" applyFill="1" applyBorder="1" applyAlignment="1">
      <alignment horizontal="center" vertical="top"/>
    </xf>
    <xf numFmtId="0" fontId="4" fillId="3" borderId="1" xfId="0" applyFont="1" applyFill="1" applyBorder="1" applyAlignment="1">
      <alignment horizontal="center" vertical="top"/>
    </xf>
    <xf numFmtId="1" fontId="4" fillId="0" borderId="12" xfId="0" applyNumberFormat="1"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1" xfId="0" applyFont="1" applyFill="1" applyBorder="1" applyAlignment="1">
      <alignment horizontal="center" vertical="center" wrapText="1"/>
    </xf>
    <xf numFmtId="1" fontId="41" fillId="0" borderId="1" xfId="0" applyNumberFormat="1" applyFont="1" applyBorder="1" applyAlignment="1">
      <alignment horizontal="center" vertical="center"/>
    </xf>
    <xf numFmtId="0" fontId="20" fillId="0" borderId="1" xfId="0" applyFont="1" applyBorder="1" applyAlignment="1">
      <alignment horizontal="center" vertical="center" wrapText="1"/>
    </xf>
    <xf numFmtId="0" fontId="40" fillId="0" borderId="1" xfId="0" applyFont="1" applyBorder="1" applyAlignment="1">
      <alignment horizontal="center" vertical="center"/>
    </xf>
    <xf numFmtId="1" fontId="40" fillId="0" borderId="1" xfId="0" applyNumberFormat="1" applyFont="1" applyBorder="1" applyAlignment="1">
      <alignment horizontal="center" vertical="center"/>
    </xf>
    <xf numFmtId="0" fontId="3" fillId="0" borderId="0" xfId="0" applyFont="1" applyBorder="1" applyAlignment="1">
      <alignment horizontal="center" vertical="center"/>
    </xf>
    <xf numFmtId="2" fontId="3" fillId="3" borderId="0" xfId="0" applyNumberFormat="1" applyFont="1" applyFill="1" applyBorder="1" applyAlignment="1">
      <alignment horizontal="center" vertical="center"/>
    </xf>
    <xf numFmtId="1" fontId="5" fillId="0" borderId="0" xfId="0" applyNumberFormat="1" applyFont="1" applyBorder="1" applyAlignment="1">
      <alignment horizontal="center" vertical="center"/>
    </xf>
    <xf numFmtId="1" fontId="18" fillId="0" borderId="0" xfId="0" applyNumberFormat="1" applyFont="1" applyBorder="1" applyAlignment="1">
      <alignment horizontal="center" vertical="center"/>
    </xf>
    <xf numFmtId="0" fontId="8" fillId="0" borderId="0" xfId="0" applyFont="1" applyBorder="1" applyAlignment="1">
      <alignment horizontal="center" vertical="center"/>
    </xf>
    <xf numFmtId="1" fontId="3" fillId="0" borderId="0" xfId="0" applyNumberFormat="1" applyFont="1" applyBorder="1" applyAlignment="1">
      <alignment horizontal="center" vertical="center" wrapText="1"/>
    </xf>
    <xf numFmtId="1" fontId="18" fillId="0" borderId="0" xfId="0" applyNumberFormat="1" applyFont="1" applyAlignment="1">
      <alignment horizontal="center" vertical="center"/>
    </xf>
    <xf numFmtId="2" fontId="1" fillId="2" borderId="0" xfId="0" applyNumberFormat="1" applyFont="1" applyFill="1" applyBorder="1" applyAlignment="1">
      <alignment horizontal="center" vertical="center"/>
    </xf>
    <xf numFmtId="0" fontId="18" fillId="0" borderId="0" xfId="0" applyFont="1" applyBorder="1" applyAlignment="1">
      <alignment horizontal="center" vertical="center"/>
    </xf>
    <xf numFmtId="0" fontId="3" fillId="0" borderId="0" xfId="0" applyFont="1" applyBorder="1" applyAlignment="1">
      <alignment horizontal="center" vertical="center" wrapText="1"/>
    </xf>
    <xf numFmtId="0" fontId="18" fillId="0" borderId="0" xfId="0" applyFont="1" applyAlignment="1">
      <alignment horizontal="center" vertical="center"/>
    </xf>
    <xf numFmtId="0" fontId="4" fillId="0" borderId="0" xfId="0" applyFont="1" applyBorder="1" applyAlignment="1">
      <alignment horizontal="center" vertical="center"/>
    </xf>
    <xf numFmtId="0" fontId="38" fillId="0" borderId="0" xfId="0" applyFont="1" applyBorder="1" applyAlignment="1">
      <alignment horizontal="center" vertical="center"/>
    </xf>
    <xf numFmtId="0" fontId="36" fillId="0" borderId="0" xfId="0" applyFont="1" applyAlignment="1">
      <alignment horizontal="center" vertical="center"/>
    </xf>
    <xf numFmtId="0" fontId="42" fillId="0" borderId="1" xfId="0" applyFont="1" applyBorder="1" applyAlignment="1">
      <alignment horizontal="center" vertical="center"/>
    </xf>
    <xf numFmtId="0" fontId="41" fillId="0" borderId="1" xfId="0" applyFont="1" applyBorder="1" applyAlignment="1">
      <alignment horizontal="center" vertical="center" wrapText="1"/>
    </xf>
    <xf numFmtId="0" fontId="20" fillId="0" borderId="0" xfId="0" applyFont="1" applyAlignment="1">
      <alignment horizontal="center" vertical="center"/>
    </xf>
    <xf numFmtId="0" fontId="4" fillId="0" borderId="0" xfId="0" applyFont="1" applyAlignment="1">
      <alignment horizontal="center" vertical="center"/>
    </xf>
    <xf numFmtId="0" fontId="10" fillId="0" borderId="10" xfId="0" applyFont="1" applyBorder="1" applyAlignment="1">
      <alignment horizontal="center" vertical="center"/>
    </xf>
    <xf numFmtId="0" fontId="36" fillId="3" borderId="1" xfId="0" applyFont="1" applyFill="1" applyBorder="1" applyAlignment="1">
      <alignment horizontal="center" vertical="center"/>
    </xf>
    <xf numFmtId="2" fontId="4" fillId="3" borderId="9" xfId="0" applyNumberFormat="1" applyFont="1" applyFill="1" applyBorder="1" applyAlignment="1">
      <alignment horizontal="center" vertical="center"/>
    </xf>
    <xf numFmtId="164" fontId="4" fillId="3" borderId="6" xfId="0" applyNumberFormat="1" applyFont="1" applyFill="1" applyBorder="1" applyAlignment="1">
      <alignment horizontal="center" vertical="center"/>
    </xf>
    <xf numFmtId="0" fontId="4" fillId="3" borderId="1" xfId="0" applyFont="1" applyFill="1" applyBorder="1" applyAlignment="1">
      <alignment horizontal="center" vertical="center"/>
    </xf>
    <xf numFmtId="2" fontId="1" fillId="2" borderId="0" xfId="0" applyNumberFormat="1" applyFont="1" applyFill="1" applyBorder="1" applyAlignment="1">
      <alignment horizontal="center"/>
    </xf>
    <xf numFmtId="0" fontId="18" fillId="0" borderId="0" xfId="0" applyFont="1" applyAlignment="1">
      <alignment horizontal="center"/>
    </xf>
    <xf numFmtId="0" fontId="3" fillId="0" borderId="0" xfId="0" applyFont="1" applyAlignment="1">
      <alignment horizontal="center" vertical="top"/>
    </xf>
    <xf numFmtId="0" fontId="7" fillId="0" borderId="0" xfId="0" applyFont="1" applyBorder="1" applyAlignment="1">
      <alignment horizontal="center" vertical="top"/>
    </xf>
    <xf numFmtId="1" fontId="7" fillId="0" borderId="10" xfId="0" applyNumberFormat="1" applyFont="1" applyBorder="1" applyAlignment="1">
      <alignment horizontal="left" vertical="top"/>
    </xf>
    <xf numFmtId="1" fontId="7" fillId="0" borderId="10" xfId="0" applyNumberFormat="1" applyFont="1" applyBorder="1" applyAlignment="1">
      <alignment horizontal="center" vertical="top"/>
    </xf>
    <xf numFmtId="0" fontId="7" fillId="0" borderId="10" xfId="0" applyFont="1" applyBorder="1" applyAlignment="1">
      <alignment vertical="top"/>
    </xf>
    <xf numFmtId="0" fontId="7" fillId="0" borderId="10" xfId="0" applyFont="1" applyBorder="1" applyAlignment="1">
      <alignment horizontal="center" vertical="top"/>
    </xf>
    <xf numFmtId="0" fontId="3" fillId="3" borderId="1" xfId="0" applyFont="1" applyFill="1" applyBorder="1" applyAlignment="1">
      <alignment horizontal="center" vertical="top" wrapText="1"/>
    </xf>
    <xf numFmtId="17" fontId="46" fillId="0" borderId="5" xfId="0" applyNumberFormat="1" applyFont="1" applyBorder="1" applyAlignment="1">
      <alignment horizontal="center" vertical="center"/>
    </xf>
    <xf numFmtId="1" fontId="46" fillId="0" borderId="1" xfId="0" applyNumberFormat="1" applyFont="1" applyBorder="1" applyAlignment="1" applyProtection="1">
      <alignment horizontal="center" vertical="center"/>
    </xf>
    <xf numFmtId="0" fontId="19" fillId="0" borderId="1" xfId="0" applyFont="1" applyBorder="1" applyAlignment="1">
      <alignment horizontal="center"/>
    </xf>
    <xf numFmtId="1" fontId="46" fillId="0" borderId="1" xfId="0" applyNumberFormat="1" applyFont="1" applyBorder="1" applyAlignment="1">
      <alignment horizontal="center" vertical="center"/>
    </xf>
    <xf numFmtId="0" fontId="46" fillId="0" borderId="1" xfId="0" applyFont="1" applyBorder="1" applyAlignment="1">
      <alignment horizontal="center" vertical="center"/>
    </xf>
    <xf numFmtId="2" fontId="46" fillId="0" borderId="1" xfId="0" applyNumberFormat="1" applyFont="1" applyBorder="1" applyAlignment="1">
      <alignment horizontal="center" vertical="center"/>
    </xf>
    <xf numFmtId="0" fontId="46" fillId="0" borderId="6" xfId="0" applyFont="1" applyBorder="1" applyAlignment="1">
      <alignment horizontal="center" vertical="center"/>
    </xf>
    <xf numFmtId="0" fontId="19" fillId="3" borderId="1" xfId="0" applyFont="1" applyFill="1" applyBorder="1" applyAlignment="1">
      <alignment horizontal="center"/>
    </xf>
    <xf numFmtId="17" fontId="19" fillId="0" borderId="1" xfId="0" applyNumberFormat="1" applyFont="1" applyBorder="1" applyAlignment="1">
      <alignment horizontal="center"/>
    </xf>
    <xf numFmtId="17" fontId="19" fillId="0" borderId="1" xfId="0" applyNumberFormat="1" applyFont="1" applyBorder="1" applyAlignment="1">
      <alignment horizontal="center" vertical="top"/>
    </xf>
    <xf numFmtId="1" fontId="46" fillId="0" borderId="1" xfId="0" applyNumberFormat="1" applyFont="1" applyBorder="1" applyAlignment="1" applyProtection="1">
      <alignment horizontal="center" vertical="top"/>
    </xf>
    <xf numFmtId="0" fontId="19" fillId="0" borderId="1" xfId="0" applyFont="1" applyBorder="1" applyAlignment="1">
      <alignment horizontal="center" vertical="top"/>
    </xf>
    <xf numFmtId="1" fontId="46" fillId="0" borderId="1" xfId="0" applyNumberFormat="1" applyFont="1" applyBorder="1" applyAlignment="1">
      <alignment horizontal="center" vertical="top"/>
    </xf>
    <xf numFmtId="0" fontId="46" fillId="0" borderId="1" xfId="0" applyFont="1" applyBorder="1" applyAlignment="1">
      <alignment horizontal="center" vertical="top"/>
    </xf>
    <xf numFmtId="2" fontId="46" fillId="0" borderId="1" xfId="0" applyNumberFormat="1" applyFont="1" applyBorder="1" applyAlignment="1">
      <alignment horizontal="center" vertical="top"/>
    </xf>
    <xf numFmtId="0" fontId="46" fillId="0" borderId="6" xfId="0" applyFont="1" applyBorder="1" applyAlignment="1">
      <alignment horizontal="center" vertical="top"/>
    </xf>
    <xf numFmtId="0" fontId="19" fillId="3" borderId="1" xfId="0" applyFont="1" applyFill="1" applyBorder="1" applyAlignment="1">
      <alignment horizontal="center" vertical="top" wrapText="1"/>
    </xf>
    <xf numFmtId="0" fontId="19" fillId="0" borderId="1" xfId="0" applyFont="1" applyBorder="1" applyAlignment="1">
      <alignment horizontal="center" vertical="top" wrapText="1"/>
    </xf>
    <xf numFmtId="0" fontId="46" fillId="3" borderId="1" xfId="0" applyFont="1" applyFill="1" applyBorder="1" applyAlignment="1">
      <alignment horizontal="center" vertical="center"/>
    </xf>
    <xf numFmtId="0" fontId="46" fillId="0" borderId="1" xfId="0" applyFont="1" applyBorder="1" applyAlignment="1">
      <alignment horizontal="center"/>
    </xf>
    <xf numFmtId="0" fontId="46" fillId="3" borderId="1" xfId="0" applyFont="1" applyFill="1" applyBorder="1" applyAlignment="1">
      <alignment horizontal="center"/>
    </xf>
    <xf numFmtId="17" fontId="46" fillId="0" borderId="7" xfId="0" applyNumberFormat="1" applyFont="1" applyBorder="1" applyAlignment="1">
      <alignment horizontal="center" vertical="center"/>
    </xf>
    <xf numFmtId="17" fontId="46" fillId="0" borderId="1" xfId="0" applyNumberFormat="1" applyFont="1" applyBorder="1" applyAlignment="1">
      <alignment horizontal="center" vertical="top" wrapText="1"/>
    </xf>
    <xf numFmtId="1" fontId="46" fillId="0" borderId="4" xfId="0" applyNumberFormat="1" applyFont="1" applyBorder="1" applyAlignment="1" applyProtection="1">
      <alignment horizontal="center" vertical="center"/>
    </xf>
    <xf numFmtId="17" fontId="46" fillId="0" borderId="15" xfId="0" applyNumberFormat="1" applyFont="1" applyBorder="1" applyAlignment="1">
      <alignment horizontal="center" vertical="center"/>
    </xf>
    <xf numFmtId="17" fontId="46" fillId="0" borderId="5" xfId="0" applyNumberFormat="1" applyFont="1" applyBorder="1" applyAlignment="1">
      <alignment horizontal="center" vertical="top"/>
    </xf>
    <xf numFmtId="0" fontId="46" fillId="3" borderId="1" xfId="0" applyFont="1" applyFill="1" applyBorder="1" applyAlignment="1">
      <alignment horizontal="center" vertical="top"/>
    </xf>
    <xf numFmtId="0" fontId="19" fillId="0" borderId="2" xfId="0" applyFont="1" applyBorder="1" applyAlignment="1">
      <alignment horizontal="center"/>
    </xf>
    <xf numFmtId="0" fontId="46" fillId="0" borderId="3" xfId="0" applyFont="1" applyBorder="1" applyAlignment="1">
      <alignment horizontal="center"/>
    </xf>
    <xf numFmtId="1" fontId="46" fillId="0" borderId="3" xfId="0" applyNumberFormat="1" applyFont="1" applyBorder="1" applyAlignment="1">
      <alignment horizontal="center" vertical="center"/>
    </xf>
    <xf numFmtId="0" fontId="19" fillId="0" borderId="1" xfId="0" applyFont="1" applyFill="1" applyBorder="1" applyAlignment="1">
      <alignment horizontal="center" vertical="center"/>
    </xf>
    <xf numFmtId="0" fontId="19" fillId="0" borderId="1" xfId="0" applyFont="1" applyFill="1" applyBorder="1" applyAlignment="1">
      <alignment horizontal="center"/>
    </xf>
    <xf numFmtId="0" fontId="19" fillId="0" borderId="1" xfId="0" applyFont="1" applyBorder="1" applyAlignment="1">
      <alignment horizontal="center" vertical="center"/>
    </xf>
    <xf numFmtId="49" fontId="46" fillId="0" borderId="7" xfId="0" applyNumberFormat="1" applyFont="1" applyBorder="1" applyAlignment="1">
      <alignment horizontal="center" vertical="center"/>
    </xf>
    <xf numFmtId="1" fontId="3" fillId="3" borderId="1" xfId="0" applyNumberFormat="1" applyFont="1" applyFill="1" applyBorder="1" applyAlignment="1" applyProtection="1">
      <alignment horizontal="center" vertical="top"/>
    </xf>
    <xf numFmtId="1" fontId="3" fillId="3" borderId="9" xfId="0" applyNumberFormat="1" applyFont="1" applyFill="1" applyBorder="1" applyAlignment="1">
      <alignment horizontal="center" vertical="top"/>
    </xf>
    <xf numFmtId="0" fontId="3" fillId="3" borderId="9" xfId="0" applyFont="1" applyFill="1" applyBorder="1" applyAlignment="1">
      <alignment horizontal="center" vertical="top"/>
    </xf>
    <xf numFmtId="2" fontId="3" fillId="3" borderId="9" xfId="0" applyNumberFormat="1" applyFont="1" applyFill="1" applyBorder="1" applyAlignment="1">
      <alignment horizontal="center" vertical="top"/>
    </xf>
    <xf numFmtId="0" fontId="3" fillId="3" borderId="9" xfId="0" applyFont="1" applyFill="1" applyBorder="1" applyAlignment="1">
      <alignment horizontal="center" vertical="center"/>
    </xf>
    <xf numFmtId="164" fontId="3" fillId="3" borderId="6" xfId="0" applyNumberFormat="1" applyFont="1" applyFill="1" applyBorder="1" applyAlignment="1">
      <alignment horizontal="center" vertical="top"/>
    </xf>
    <xf numFmtId="0" fontId="3" fillId="3" borderId="1" xfId="0" applyFont="1" applyFill="1" applyBorder="1" applyAlignment="1">
      <alignment horizontal="center" vertical="top"/>
    </xf>
    <xf numFmtId="0" fontId="46" fillId="0" borderId="0" xfId="0" applyFont="1" applyBorder="1" applyAlignment="1">
      <alignment horizontal="center"/>
    </xf>
    <xf numFmtId="0" fontId="41" fillId="0" borderId="1" xfId="0" applyFont="1" applyBorder="1" applyAlignment="1">
      <alignment horizontal="center" vertical="top" wrapText="1"/>
    </xf>
    <xf numFmtId="1" fontId="41" fillId="0" borderId="1" xfId="0" applyNumberFormat="1" applyFont="1" applyBorder="1" applyAlignment="1">
      <alignment horizontal="center" vertical="top"/>
    </xf>
    <xf numFmtId="0" fontId="4" fillId="0" borderId="0" xfId="0" applyFont="1" applyBorder="1" applyAlignment="1">
      <alignment horizontal="center"/>
    </xf>
    <xf numFmtId="0" fontId="10" fillId="0" borderId="0" xfId="0" applyFont="1" applyBorder="1" applyAlignment="1">
      <alignment horizontal="center" vertical="top" wrapText="1"/>
    </xf>
    <xf numFmtId="0" fontId="4" fillId="0" borderId="0" xfId="0" applyFont="1" applyBorder="1" applyAlignment="1">
      <alignment horizontal="center" vertical="top" wrapText="1"/>
    </xf>
    <xf numFmtId="0" fontId="33" fillId="0" borderId="0" xfId="0" applyFont="1" applyBorder="1" applyAlignment="1">
      <alignment horizontal="center"/>
    </xf>
    <xf numFmtId="1" fontId="33" fillId="0" borderId="0" xfId="0" applyNumberFormat="1" applyFont="1" applyBorder="1" applyAlignment="1">
      <alignment horizontal="center"/>
    </xf>
    <xf numFmtId="0" fontId="38" fillId="0" borderId="1" xfId="0" applyFont="1" applyBorder="1" applyAlignment="1">
      <alignment horizontal="left" vertical="top"/>
    </xf>
    <xf numFmtId="1" fontId="36" fillId="0" borderId="2" xfId="0" applyNumberFormat="1" applyFont="1" applyBorder="1" applyAlignment="1">
      <alignment horizontal="center" vertical="top"/>
    </xf>
    <xf numFmtId="1" fontId="36" fillId="0" borderId="14" xfId="0" applyNumberFormat="1" applyFont="1" applyBorder="1" applyAlignment="1">
      <alignment horizontal="center" vertical="top"/>
    </xf>
    <xf numFmtId="1" fontId="36" fillId="0" borderId="4" xfId="0" applyNumberFormat="1" applyFont="1" applyBorder="1" applyAlignment="1">
      <alignment horizontal="center" vertical="top"/>
    </xf>
    <xf numFmtId="0" fontId="38" fillId="0" borderId="0" xfId="0" applyFont="1" applyAlignment="1">
      <alignment horizontal="center" vertical="center" wrapText="1"/>
    </xf>
    <xf numFmtId="1" fontId="36" fillId="0" borderId="2" xfId="0" applyNumberFormat="1" applyFont="1" applyBorder="1" applyAlignment="1">
      <alignment horizontal="center" vertical="top" wrapText="1"/>
    </xf>
    <xf numFmtId="1" fontId="36" fillId="0" borderId="14" xfId="0" applyNumberFormat="1" applyFont="1" applyBorder="1" applyAlignment="1">
      <alignment horizontal="center" vertical="top" wrapText="1"/>
    </xf>
    <xf numFmtId="1" fontId="36" fillId="0" borderId="4" xfId="0" applyNumberFormat="1" applyFont="1" applyBorder="1" applyAlignment="1">
      <alignment horizontal="center" vertical="top" wrapText="1"/>
    </xf>
    <xf numFmtId="0" fontId="38" fillId="0" borderId="2" xfId="0" applyFont="1" applyBorder="1" applyAlignment="1">
      <alignment horizontal="left" wrapText="1"/>
    </xf>
    <xf numFmtId="0" fontId="38" fillId="0" borderId="4" xfId="0" applyFont="1" applyBorder="1" applyAlignment="1">
      <alignment horizontal="left" wrapText="1"/>
    </xf>
    <xf numFmtId="17" fontId="36" fillId="0" borderId="2" xfId="0" applyNumberFormat="1" applyFont="1" applyBorder="1" applyAlignment="1">
      <alignment horizontal="center" vertical="center" wrapText="1"/>
    </xf>
    <xf numFmtId="17" fontId="36" fillId="0" borderId="14" xfId="0" applyNumberFormat="1" applyFont="1" applyBorder="1" applyAlignment="1">
      <alignment horizontal="center" vertical="center" wrapText="1"/>
    </xf>
    <xf numFmtId="17" fontId="36" fillId="0" borderId="4" xfId="0" applyNumberFormat="1" applyFont="1" applyBorder="1" applyAlignment="1">
      <alignment horizontal="center" vertical="center" wrapText="1"/>
    </xf>
    <xf numFmtId="1" fontId="36" fillId="0" borderId="2" xfId="0" applyNumberFormat="1" applyFont="1" applyBorder="1" applyAlignment="1">
      <alignment horizontal="left" vertical="top" wrapText="1"/>
    </xf>
    <xf numFmtId="1" fontId="36" fillId="0" borderId="14" xfId="0" applyNumberFormat="1" applyFont="1" applyBorder="1" applyAlignment="1">
      <alignment horizontal="left" vertical="top" wrapText="1"/>
    </xf>
    <xf numFmtId="1" fontId="36" fillId="0" borderId="4" xfId="0" applyNumberFormat="1" applyFont="1" applyBorder="1" applyAlignment="1">
      <alignment horizontal="left" vertical="top" wrapText="1"/>
    </xf>
    <xf numFmtId="0" fontId="38" fillId="0" borderId="1" xfId="0" applyFont="1" applyBorder="1" applyAlignment="1">
      <alignment horizontal="left" vertical="top" wrapText="1"/>
    </xf>
    <xf numFmtId="2" fontId="36" fillId="0" borderId="2" xfId="0" applyNumberFormat="1" applyFont="1" applyBorder="1" applyAlignment="1">
      <alignment horizontal="center" vertical="center"/>
    </xf>
    <xf numFmtId="2" fontId="36" fillId="0" borderId="14" xfId="0" applyNumberFormat="1" applyFont="1" applyBorder="1" applyAlignment="1">
      <alignment horizontal="center" vertical="center"/>
    </xf>
    <xf numFmtId="2" fontId="36" fillId="0" borderId="4" xfId="0" applyNumberFormat="1" applyFont="1" applyBorder="1" applyAlignment="1">
      <alignment horizontal="center" vertical="center"/>
    </xf>
    <xf numFmtId="10" fontId="36" fillId="0" borderId="2" xfId="0" applyNumberFormat="1" applyFont="1" applyBorder="1" applyAlignment="1">
      <alignment horizontal="center" vertical="center"/>
    </xf>
    <xf numFmtId="10" fontId="36" fillId="0" borderId="14" xfId="0" applyNumberFormat="1" applyFont="1" applyBorder="1" applyAlignment="1">
      <alignment horizontal="center" vertical="center"/>
    </xf>
    <xf numFmtId="10" fontId="36" fillId="0" borderId="4" xfId="0" applyNumberFormat="1" applyFont="1" applyBorder="1" applyAlignment="1">
      <alignment horizontal="center" vertical="center"/>
    </xf>
    <xf numFmtId="1" fontId="5" fillId="0" borderId="0" xfId="0" applyNumberFormat="1" applyFont="1" applyBorder="1" applyAlignment="1">
      <alignment horizontal="center"/>
    </xf>
    <xf numFmtId="0" fontId="8" fillId="0" borderId="0" xfId="0" applyFont="1" applyBorder="1" applyAlignment="1">
      <alignment horizontal="center" vertical="top" wrapText="1"/>
    </xf>
    <xf numFmtId="0" fontId="7" fillId="0" borderId="0" xfId="0" applyFont="1" applyBorder="1" applyAlignment="1">
      <alignment horizontal="center" vertical="center" wrapText="1"/>
    </xf>
    <xf numFmtId="0" fontId="3" fillId="0" borderId="0" xfId="0" applyFont="1" applyBorder="1" applyAlignment="1">
      <alignment horizontal="center" vertical="top" wrapText="1"/>
    </xf>
    <xf numFmtId="0" fontId="38" fillId="0" borderId="0" xfId="0" applyFont="1" applyAlignment="1">
      <alignment horizontal="left" vertical="top" wrapText="1"/>
    </xf>
    <xf numFmtId="0" fontId="38" fillId="0" borderId="0" xfId="0" applyFont="1" applyAlignment="1">
      <alignment horizontal="left"/>
    </xf>
    <xf numFmtId="0" fontId="4" fillId="0" borderId="0" xfId="0" applyFont="1" applyBorder="1" applyAlignment="1">
      <alignment horizontal="center"/>
    </xf>
    <xf numFmtId="0" fontId="11" fillId="0" borderId="0" xfId="0" applyFont="1" applyBorder="1" applyAlignment="1">
      <alignment horizontal="center"/>
    </xf>
    <xf numFmtId="1" fontId="45" fillId="0" borderId="0" xfId="0" applyNumberFormat="1" applyFont="1" applyBorder="1" applyAlignment="1">
      <alignment horizontal="center"/>
    </xf>
    <xf numFmtId="0" fontId="10" fillId="0" borderId="0" xfId="0" applyFont="1" applyBorder="1" applyAlignment="1">
      <alignment horizontal="center" vertical="top" wrapText="1"/>
    </xf>
    <xf numFmtId="0" fontId="10" fillId="0" borderId="0" xfId="0" applyFont="1" applyBorder="1" applyAlignment="1">
      <alignment horizontal="center" vertical="center" wrapText="1"/>
    </xf>
    <xf numFmtId="0" fontId="4" fillId="0" borderId="0" xfId="0" applyFont="1" applyBorder="1" applyAlignment="1">
      <alignment horizontal="center" vertical="top" wrapText="1"/>
    </xf>
    <xf numFmtId="10" fontId="36" fillId="0" borderId="1" xfId="0" applyNumberFormat="1" applyFont="1" applyBorder="1" applyAlignment="1">
      <alignment horizontal="center" vertical="top"/>
    </xf>
    <xf numFmtId="1" fontId="36" fillId="0" borderId="1" xfId="0" applyNumberFormat="1" applyFont="1" applyBorder="1" applyAlignment="1">
      <alignment horizontal="center" vertical="top"/>
    </xf>
    <xf numFmtId="1" fontId="36" fillId="0" borderId="1" xfId="0" applyNumberFormat="1" applyFont="1" applyBorder="1" applyAlignment="1">
      <alignment horizontal="center" vertical="top" wrapText="1"/>
    </xf>
    <xf numFmtId="1" fontId="36" fillId="0" borderId="1" xfId="0" applyNumberFormat="1" applyFont="1" applyBorder="1" applyAlignment="1">
      <alignment horizontal="left" vertical="top" wrapText="1"/>
    </xf>
    <xf numFmtId="2" fontId="36" fillId="0" borderId="1" xfId="0" applyNumberFormat="1" applyFont="1" applyBorder="1" applyAlignment="1">
      <alignment horizontal="center" vertical="top"/>
    </xf>
    <xf numFmtId="0" fontId="38" fillId="0" borderId="1" xfId="0" applyFont="1" applyBorder="1" applyAlignment="1">
      <alignment horizontal="center" vertical="center" wrapText="1"/>
    </xf>
    <xf numFmtId="0" fontId="38" fillId="0" borderId="1" xfId="0" applyFont="1" applyBorder="1" applyAlignment="1">
      <alignment horizontal="left" wrapText="1"/>
    </xf>
    <xf numFmtId="17" fontId="36" fillId="0" borderId="1" xfId="0" applyNumberFormat="1" applyFont="1" applyBorder="1" applyAlignment="1">
      <alignment horizontal="center" vertical="top" wrapText="1"/>
    </xf>
    <xf numFmtId="0" fontId="38" fillId="0" borderId="16" xfId="0" applyFont="1" applyBorder="1" applyAlignment="1">
      <alignment horizontal="left" vertical="top"/>
    </xf>
    <xf numFmtId="1" fontId="36" fillId="0" borderId="17" xfId="0" applyNumberFormat="1" applyFont="1" applyBorder="1" applyAlignment="1">
      <alignment horizontal="center" vertical="top" wrapText="1"/>
    </xf>
    <xf numFmtId="1" fontId="36" fillId="0" borderId="18" xfId="0" applyNumberFormat="1" applyFont="1" applyBorder="1" applyAlignment="1">
      <alignment horizontal="center" vertical="top" wrapText="1"/>
    </xf>
    <xf numFmtId="1" fontId="36" fillId="0" borderId="19" xfId="0" applyNumberFormat="1" applyFont="1" applyBorder="1" applyAlignment="1">
      <alignment horizontal="center" vertical="top" wrapText="1"/>
    </xf>
    <xf numFmtId="0" fontId="21" fillId="0" borderId="1" xfId="0" applyFont="1" applyBorder="1" applyAlignment="1">
      <alignment horizontal="left" vertical="top" wrapText="1"/>
    </xf>
    <xf numFmtId="10" fontId="19" fillId="0" borderId="2" xfId="0" applyNumberFormat="1" applyFont="1" applyBorder="1" applyAlignment="1">
      <alignment horizontal="center" vertical="center"/>
    </xf>
    <xf numFmtId="10" fontId="19" fillId="0" borderId="14" xfId="0" applyNumberFormat="1" applyFont="1" applyBorder="1" applyAlignment="1">
      <alignment horizontal="center" vertical="center"/>
    </xf>
    <xf numFmtId="10" fontId="19" fillId="0" borderId="4" xfId="0" applyNumberFormat="1" applyFont="1" applyBorder="1" applyAlignment="1">
      <alignment horizontal="center" vertical="center"/>
    </xf>
    <xf numFmtId="0" fontId="21" fillId="0" borderId="1" xfId="0" applyFont="1" applyBorder="1" applyAlignment="1">
      <alignment horizontal="left" vertical="top"/>
    </xf>
    <xf numFmtId="1" fontId="19" fillId="0" borderId="2" xfId="0" applyNumberFormat="1" applyFont="1" applyBorder="1" applyAlignment="1">
      <alignment horizontal="center" vertical="top"/>
    </xf>
    <xf numFmtId="1" fontId="19" fillId="0" borderId="14" xfId="0" applyNumberFormat="1" applyFont="1" applyBorder="1" applyAlignment="1">
      <alignment horizontal="center" vertical="top"/>
    </xf>
    <xf numFmtId="1" fontId="19" fillId="0" borderId="4" xfId="0" applyNumberFormat="1" applyFont="1" applyBorder="1" applyAlignment="1">
      <alignment horizontal="center" vertical="top"/>
    </xf>
    <xf numFmtId="1" fontId="19" fillId="0" borderId="2" xfId="0" applyNumberFormat="1" applyFont="1" applyBorder="1" applyAlignment="1">
      <alignment horizontal="center" vertical="top" wrapText="1"/>
    </xf>
    <xf numFmtId="1" fontId="19" fillId="0" borderId="14" xfId="0" applyNumberFormat="1" applyFont="1" applyBorder="1" applyAlignment="1">
      <alignment horizontal="center" vertical="top" wrapText="1"/>
    </xf>
    <xf numFmtId="1" fontId="19" fillId="0" borderId="4" xfId="0" applyNumberFormat="1" applyFont="1" applyBorder="1" applyAlignment="1">
      <alignment horizontal="center" vertical="top" wrapText="1"/>
    </xf>
    <xf numFmtId="1" fontId="19" fillId="0" borderId="2" xfId="0" applyNumberFormat="1" applyFont="1" applyBorder="1" applyAlignment="1">
      <alignment horizontal="left" vertical="top" wrapText="1"/>
    </xf>
    <xf numFmtId="1" fontId="19" fillId="0" borderId="14" xfId="0" applyNumberFormat="1" applyFont="1" applyBorder="1" applyAlignment="1">
      <alignment horizontal="left" vertical="top" wrapText="1"/>
    </xf>
    <xf numFmtId="1" fontId="19" fillId="0" borderId="4" xfId="0" applyNumberFormat="1" applyFont="1" applyBorder="1" applyAlignment="1">
      <alignment horizontal="left" vertical="top" wrapText="1"/>
    </xf>
    <xf numFmtId="2" fontId="19" fillId="0" borderId="2" xfId="0" applyNumberFormat="1" applyFont="1" applyBorder="1" applyAlignment="1">
      <alignment horizontal="center" vertical="center"/>
    </xf>
    <xf numFmtId="2" fontId="19" fillId="0" borderId="14" xfId="0" applyNumberFormat="1" applyFont="1" applyBorder="1" applyAlignment="1">
      <alignment horizontal="center" vertical="center"/>
    </xf>
    <xf numFmtId="2" fontId="19" fillId="0" borderId="4" xfId="0" applyNumberFormat="1" applyFont="1" applyBorder="1" applyAlignment="1">
      <alignment horizontal="center" vertical="center"/>
    </xf>
    <xf numFmtId="0" fontId="21" fillId="0" borderId="2" xfId="0" applyFont="1" applyBorder="1" applyAlignment="1">
      <alignment horizontal="left" wrapText="1"/>
    </xf>
    <xf numFmtId="0" fontId="21" fillId="0" borderId="4" xfId="0" applyFont="1" applyBorder="1" applyAlignment="1">
      <alignment horizontal="left" wrapText="1"/>
    </xf>
    <xf numFmtId="17" fontId="19" fillId="0" borderId="2" xfId="0" applyNumberFormat="1" applyFont="1" applyBorder="1" applyAlignment="1">
      <alignment horizontal="center" vertical="center" wrapText="1"/>
    </xf>
    <xf numFmtId="17" fontId="19" fillId="0" borderId="14" xfId="0" applyNumberFormat="1" applyFont="1" applyBorder="1" applyAlignment="1">
      <alignment horizontal="center" vertical="center" wrapText="1"/>
    </xf>
    <xf numFmtId="17" fontId="19" fillId="0" borderId="4" xfId="0" applyNumberFormat="1" applyFont="1" applyBorder="1" applyAlignment="1">
      <alignment horizontal="center" vertical="center" wrapText="1"/>
    </xf>
    <xf numFmtId="0" fontId="15" fillId="0" borderId="1" xfId="0" applyFont="1" applyBorder="1" applyAlignment="1">
      <alignment horizontal="left" vertical="top" wrapText="1"/>
    </xf>
    <xf numFmtId="10" fontId="17" fillId="0" borderId="2" xfId="0" applyNumberFormat="1" applyFont="1" applyBorder="1" applyAlignment="1">
      <alignment horizontal="center" vertical="center"/>
    </xf>
    <xf numFmtId="10" fontId="17" fillId="0" borderId="14" xfId="0" applyNumberFormat="1" applyFont="1" applyBorder="1" applyAlignment="1">
      <alignment horizontal="center" vertical="center"/>
    </xf>
    <xf numFmtId="10" fontId="17" fillId="0" borderId="4" xfId="0" applyNumberFormat="1" applyFont="1" applyBorder="1" applyAlignment="1">
      <alignment horizontal="center" vertical="center"/>
    </xf>
    <xf numFmtId="0" fontId="15" fillId="0" borderId="1" xfId="0" applyFont="1" applyBorder="1" applyAlignment="1">
      <alignment horizontal="left" vertical="top"/>
    </xf>
    <xf numFmtId="1" fontId="17" fillId="0" borderId="2" xfId="0" applyNumberFormat="1" applyFont="1" applyBorder="1" applyAlignment="1">
      <alignment horizontal="center" vertical="top"/>
    </xf>
    <xf numFmtId="1" fontId="17" fillId="0" borderId="14" xfId="0" applyNumberFormat="1" applyFont="1" applyBorder="1" applyAlignment="1">
      <alignment horizontal="center" vertical="top"/>
    </xf>
    <xf numFmtId="1" fontId="17" fillId="0" borderId="4" xfId="0" applyNumberFormat="1" applyFont="1" applyBorder="1" applyAlignment="1">
      <alignment horizontal="center" vertical="top"/>
    </xf>
    <xf numFmtId="1" fontId="17" fillId="0" borderId="2" xfId="0" applyNumberFormat="1" applyFont="1" applyBorder="1" applyAlignment="1">
      <alignment horizontal="center" vertical="top" wrapText="1"/>
    </xf>
    <xf numFmtId="1" fontId="17" fillId="0" borderId="14" xfId="0" applyNumberFormat="1" applyFont="1" applyBorder="1" applyAlignment="1">
      <alignment horizontal="center" vertical="top" wrapText="1"/>
    </xf>
    <xf numFmtId="1" fontId="17" fillId="0" borderId="4" xfId="0" applyNumberFormat="1" applyFont="1" applyBorder="1" applyAlignment="1">
      <alignment horizontal="center" vertical="top" wrapText="1"/>
    </xf>
    <xf numFmtId="1" fontId="17" fillId="0" borderId="2" xfId="0" applyNumberFormat="1" applyFont="1" applyBorder="1" applyAlignment="1">
      <alignment horizontal="left" vertical="top" wrapText="1"/>
    </xf>
    <xf numFmtId="1" fontId="17" fillId="0" borderId="14" xfId="0" applyNumberFormat="1" applyFont="1" applyBorder="1" applyAlignment="1">
      <alignment horizontal="left" vertical="top" wrapText="1"/>
    </xf>
    <xf numFmtId="1" fontId="17" fillId="0" borderId="4" xfId="0" applyNumberFormat="1" applyFont="1" applyBorder="1" applyAlignment="1">
      <alignment horizontal="left" vertical="top" wrapText="1"/>
    </xf>
    <xf numFmtId="2" fontId="17" fillId="0" borderId="2" xfId="0" applyNumberFormat="1" applyFont="1" applyBorder="1" applyAlignment="1">
      <alignment horizontal="center" vertical="center"/>
    </xf>
    <xf numFmtId="2" fontId="17" fillId="0" borderId="14" xfId="0" applyNumberFormat="1" applyFont="1" applyBorder="1" applyAlignment="1">
      <alignment horizontal="center" vertical="center"/>
    </xf>
    <xf numFmtId="2" fontId="17" fillId="0" borderId="4" xfId="0" applyNumberFormat="1" applyFont="1" applyBorder="1" applyAlignment="1">
      <alignment horizontal="center" vertical="center"/>
    </xf>
    <xf numFmtId="0" fontId="15" fillId="0" borderId="1" xfId="0" applyFont="1" applyBorder="1" applyAlignment="1">
      <alignment horizontal="center" vertical="center" wrapText="1"/>
    </xf>
    <xf numFmtId="0" fontId="15" fillId="0" borderId="16" xfId="0" applyFont="1" applyBorder="1" applyAlignment="1">
      <alignment horizontal="left" vertical="top"/>
    </xf>
    <xf numFmtId="1" fontId="17" fillId="0" borderId="17" xfId="0" applyNumberFormat="1" applyFont="1" applyBorder="1" applyAlignment="1">
      <alignment horizontal="center" vertical="top" wrapText="1"/>
    </xf>
    <xf numFmtId="1" fontId="17" fillId="0" borderId="18" xfId="0" applyNumberFormat="1" applyFont="1" applyBorder="1" applyAlignment="1">
      <alignment horizontal="center" vertical="top" wrapText="1"/>
    </xf>
    <xf numFmtId="1" fontId="17" fillId="0" borderId="19" xfId="0" applyNumberFormat="1" applyFont="1" applyBorder="1" applyAlignment="1">
      <alignment horizontal="center" vertical="top" wrapText="1"/>
    </xf>
    <xf numFmtId="0" fontId="15" fillId="0" borderId="2" xfId="0" applyFont="1" applyBorder="1" applyAlignment="1">
      <alignment horizontal="left" wrapText="1"/>
    </xf>
    <xf numFmtId="0" fontId="15" fillId="0" borderId="4" xfId="0" applyFont="1" applyBorder="1" applyAlignment="1">
      <alignment horizontal="left" wrapText="1"/>
    </xf>
    <xf numFmtId="17" fontId="17" fillId="0" borderId="2" xfId="0" applyNumberFormat="1" applyFont="1" applyBorder="1" applyAlignment="1">
      <alignment horizontal="center" vertical="top" wrapText="1"/>
    </xf>
    <xf numFmtId="17" fontId="17" fillId="0" borderId="14" xfId="0" applyNumberFormat="1" applyFont="1" applyBorder="1" applyAlignment="1">
      <alignment horizontal="center" vertical="top" wrapText="1"/>
    </xf>
    <xf numFmtId="17" fontId="17" fillId="0" borderId="4" xfId="0" applyNumberFormat="1" applyFont="1" applyBorder="1" applyAlignment="1">
      <alignment horizontal="center" vertical="top" wrapText="1"/>
    </xf>
    <xf numFmtId="10" fontId="17" fillId="0" borderId="2" xfId="0" applyNumberFormat="1" applyFont="1" applyBorder="1" applyAlignment="1">
      <alignment horizontal="center" vertical="top"/>
    </xf>
    <xf numFmtId="10" fontId="17" fillId="0" borderId="14" xfId="0" applyNumberFormat="1" applyFont="1" applyBorder="1" applyAlignment="1">
      <alignment horizontal="center" vertical="top"/>
    </xf>
    <xf numFmtId="10" fontId="17" fillId="0" borderId="4" xfId="0" applyNumberFormat="1" applyFont="1" applyBorder="1" applyAlignment="1">
      <alignment horizontal="center" vertical="top"/>
    </xf>
    <xf numFmtId="2" fontId="17" fillId="0" borderId="2" xfId="0" applyNumberFormat="1" applyFont="1" applyBorder="1" applyAlignment="1">
      <alignment horizontal="center" vertical="top"/>
    </xf>
    <xf numFmtId="2" fontId="17" fillId="0" borderId="14" xfId="0" applyNumberFormat="1" applyFont="1" applyBorder="1" applyAlignment="1">
      <alignment horizontal="center" vertical="top"/>
    </xf>
    <xf numFmtId="2" fontId="17" fillId="0" borderId="4" xfId="0" applyNumberFormat="1" applyFont="1" applyBorder="1" applyAlignment="1">
      <alignment horizontal="center" vertical="top"/>
    </xf>
    <xf numFmtId="0" fontId="15" fillId="0" borderId="0" xfId="0" applyFont="1" applyAlignment="1">
      <alignment horizontal="center" vertical="center" wrapText="1"/>
    </xf>
    <xf numFmtId="0" fontId="37" fillId="0" borderId="0" xfId="0" applyFont="1" applyAlignment="1">
      <alignment horizontal="center"/>
    </xf>
    <xf numFmtId="1" fontId="42" fillId="0" borderId="1" xfId="0" applyNumberFormat="1" applyFont="1" applyBorder="1" applyAlignment="1">
      <alignment horizontal="center" vertical="center"/>
    </xf>
    <xf numFmtId="0" fontId="38" fillId="0" borderId="1" xfId="0" applyFont="1" applyBorder="1" applyAlignment="1">
      <alignment horizontal="center" vertical="top"/>
    </xf>
    <xf numFmtId="0" fontId="38" fillId="0" borderId="2" xfId="0" applyFont="1" applyBorder="1" applyAlignment="1">
      <alignment horizontal="center" wrapText="1"/>
    </xf>
    <xf numFmtId="0" fontId="38" fillId="0" borderId="4" xfId="0" applyFont="1" applyBorder="1" applyAlignment="1">
      <alignment horizontal="center" wrapText="1"/>
    </xf>
    <xf numFmtId="17" fontId="36" fillId="0" borderId="2" xfId="0" applyNumberFormat="1" applyFont="1" applyBorder="1" applyAlignment="1">
      <alignment horizontal="center" vertical="top" wrapText="1"/>
    </xf>
    <xf numFmtId="17" fontId="36" fillId="0" borderId="14" xfId="0" applyNumberFormat="1" applyFont="1" applyBorder="1" applyAlignment="1">
      <alignment horizontal="center" vertical="top" wrapText="1"/>
    </xf>
    <xf numFmtId="17" fontId="36" fillId="0" borderId="4" xfId="0" applyNumberFormat="1" applyFont="1" applyBorder="1" applyAlignment="1">
      <alignment horizontal="center" vertical="top" wrapText="1"/>
    </xf>
    <xf numFmtId="0" fontId="38" fillId="0" borderId="1" xfId="0" applyFont="1" applyBorder="1" applyAlignment="1">
      <alignment horizontal="center" vertical="top" wrapText="1"/>
    </xf>
    <xf numFmtId="2" fontId="36" fillId="0" borderId="2" xfId="0" applyNumberFormat="1" applyFont="1" applyBorder="1" applyAlignment="1">
      <alignment horizontal="center" vertical="top"/>
    </xf>
    <xf numFmtId="2" fontId="36" fillId="0" borderId="14" xfId="0" applyNumberFormat="1" applyFont="1" applyBorder="1" applyAlignment="1">
      <alignment horizontal="center" vertical="top"/>
    </xf>
    <xf numFmtId="2" fontId="36" fillId="0" borderId="4" xfId="0" applyNumberFormat="1" applyFont="1" applyBorder="1" applyAlignment="1">
      <alignment horizontal="center" vertical="top"/>
    </xf>
    <xf numFmtId="10" fontId="36" fillId="0" borderId="2" xfId="0" applyNumberFormat="1" applyFont="1" applyBorder="1" applyAlignment="1">
      <alignment horizontal="center" vertical="top"/>
    </xf>
    <xf numFmtId="10" fontId="36" fillId="0" borderId="14" xfId="0" applyNumberFormat="1" applyFont="1" applyBorder="1" applyAlignment="1">
      <alignment horizontal="center" vertical="top"/>
    </xf>
    <xf numFmtId="10" fontId="36" fillId="0" borderId="4" xfId="0" applyNumberFormat="1" applyFont="1" applyBorder="1" applyAlignment="1">
      <alignment horizontal="center" vertical="top"/>
    </xf>
    <xf numFmtId="2" fontId="9" fillId="0" borderId="0" xfId="0" applyNumberFormat="1" applyFont="1" applyBorder="1" applyAlignment="1">
      <alignment horizontal="left" vertical="center"/>
    </xf>
    <xf numFmtId="0" fontId="9" fillId="0" borderId="0" xfId="0" applyFont="1" applyBorder="1" applyAlignment="1">
      <alignment horizontal="left" vertical="center"/>
    </xf>
    <xf numFmtId="49" fontId="9" fillId="0" borderId="0" xfId="0" applyNumberFormat="1" applyFont="1" applyFill="1" applyBorder="1" applyAlignment="1">
      <alignment horizontal="center" vertical="center"/>
    </xf>
    <xf numFmtId="1" fontId="9" fillId="0" borderId="0" xfId="0" applyNumberFormat="1" applyFont="1" applyFill="1" applyBorder="1" applyAlignment="1" applyProtection="1">
      <alignment horizontal="center" vertical="center"/>
    </xf>
    <xf numFmtId="1" fontId="9" fillId="0" borderId="0" xfId="0" applyNumberFormat="1" applyFont="1" applyFill="1" applyBorder="1" applyAlignment="1" applyProtection="1">
      <alignment horizontal="left" vertical="center"/>
    </xf>
    <xf numFmtId="1"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2" fontId="9" fillId="0" borderId="0" xfId="0" applyNumberFormat="1" applyFont="1" applyFill="1" applyBorder="1" applyAlignment="1">
      <alignment horizontal="left" vertical="center"/>
    </xf>
    <xf numFmtId="0" fontId="9" fillId="0" borderId="0" xfId="0" applyFont="1" applyFill="1" applyBorder="1" applyAlignment="1">
      <alignment horizontal="center"/>
    </xf>
    <xf numFmtId="0" fontId="9" fillId="0" borderId="0" xfId="0" applyFont="1" applyFill="1" applyBorder="1" applyAlignment="1">
      <alignment horizontal="left" vertical="center"/>
    </xf>
    <xf numFmtId="0" fontId="9" fillId="0" borderId="0" xfId="0" applyFont="1" applyFill="1" applyBorder="1" applyAlignment="1">
      <alignment horizontal="right"/>
    </xf>
    <xf numFmtId="1" fontId="9" fillId="0" borderId="0" xfId="0" applyNumberFormat="1" applyFont="1" applyFill="1" applyBorder="1" applyAlignment="1">
      <alignment horizontal="center"/>
    </xf>
    <xf numFmtId="1" fontId="9" fillId="0" borderId="0" xfId="0" applyNumberFormat="1" applyFont="1" applyFill="1" applyBorder="1" applyAlignment="1">
      <alignment horizontal="left"/>
    </xf>
    <xf numFmtId="0" fontId="9" fillId="0" borderId="0" xfId="0" applyFont="1" applyFill="1" applyBorder="1"/>
    <xf numFmtId="1" fontId="45" fillId="0" borderId="0" xfId="0" applyNumberFormat="1" applyFont="1" applyFill="1" applyBorder="1" applyAlignment="1"/>
    <xf numFmtId="2" fontId="9" fillId="0" borderId="0" xfId="0" applyNumberFormat="1" applyFont="1" applyFill="1" applyBorder="1" applyAlignment="1">
      <alignment horizontal="left"/>
    </xf>
    <xf numFmtId="1" fontId="45" fillId="0" borderId="0" xfId="0" applyNumberFormat="1" applyFont="1" applyFill="1" applyBorder="1" applyAlignment="1">
      <alignment horizontal="left"/>
    </xf>
    <xf numFmtId="1" fontId="45" fillId="0" borderId="0" xfId="0" applyNumberFormat="1" applyFont="1" applyFill="1" applyBorder="1" applyAlignment="1">
      <alignment horizontal="center"/>
    </xf>
    <xf numFmtId="0" fontId="9" fillId="0" borderId="0" xfId="0" applyFont="1" applyFill="1" applyBorder="1" applyAlignment="1">
      <alignment horizontal="left"/>
    </xf>
    <xf numFmtId="0" fontId="10" fillId="0" borderId="0" xfId="0" applyFont="1" applyFill="1" applyBorder="1" applyAlignment="1">
      <alignment vertical="top" wrapText="1"/>
    </xf>
    <xf numFmtId="1" fontId="47" fillId="0" borderId="12" xfId="0" applyNumberFormat="1"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L461"/>
  <sheetViews>
    <sheetView topLeftCell="A219" workbookViewId="0">
      <selection activeCell="C240" sqref="C240"/>
    </sheetView>
  </sheetViews>
  <sheetFormatPr defaultColWidth="10.5703125" defaultRowHeight="16.5"/>
  <cols>
    <col min="1" max="1" width="10.140625" style="145" customWidth="1"/>
    <col min="2" max="2" width="13" style="146" customWidth="1"/>
    <col min="3" max="3" width="13.28515625" style="147" customWidth="1"/>
    <col min="4" max="4" width="10.85546875" style="146" customWidth="1"/>
    <col min="5" max="5" width="10.7109375" style="148" customWidth="1"/>
    <col min="6" max="6" width="13.5703125" style="147" customWidth="1"/>
    <col min="7" max="7" width="10.28515625" style="148" customWidth="1"/>
    <col min="8" max="8" width="21.42578125" style="149" customWidth="1"/>
    <col min="9" max="9" width="18" style="149" customWidth="1"/>
    <col min="10" max="16384" width="10.5703125" style="148"/>
  </cols>
  <sheetData>
    <row r="1" spans="1:9" s="71" customFormat="1" ht="13.5" customHeight="1">
      <c r="A1" s="458" t="s">
        <v>72</v>
      </c>
      <c r="B1" s="458"/>
      <c r="C1" s="458"/>
      <c r="D1" s="458"/>
      <c r="E1" s="458"/>
      <c r="F1" s="458"/>
      <c r="G1" s="458"/>
      <c r="H1" s="458"/>
      <c r="I1" s="458"/>
    </row>
    <row r="2" spans="1:9" s="71" customFormat="1" ht="11.25" customHeight="1">
      <c r="A2" s="458"/>
      <c r="B2" s="458"/>
      <c r="C2" s="458"/>
      <c r="D2" s="458"/>
      <c r="E2" s="458"/>
      <c r="F2" s="458"/>
      <c r="G2" s="458"/>
      <c r="H2" s="458"/>
      <c r="I2" s="458"/>
    </row>
    <row r="3" spans="1:9" s="71" customFormat="1" ht="19.5" customHeight="1">
      <c r="A3" s="237"/>
      <c r="B3" s="454" t="s">
        <v>1</v>
      </c>
      <c r="C3" s="454"/>
      <c r="D3" s="459" t="s">
        <v>73</v>
      </c>
      <c r="E3" s="460"/>
      <c r="F3" s="460"/>
      <c r="G3" s="461"/>
      <c r="H3" s="238"/>
      <c r="I3" s="40"/>
    </row>
    <row r="4" spans="1:9" s="71" customFormat="1" ht="34.5" customHeight="1">
      <c r="A4" s="237"/>
      <c r="B4" s="462" t="s">
        <v>25</v>
      </c>
      <c r="C4" s="463"/>
      <c r="D4" s="464">
        <v>38538</v>
      </c>
      <c r="E4" s="465"/>
      <c r="F4" s="465"/>
      <c r="G4" s="466"/>
      <c r="H4" s="238"/>
      <c r="I4" s="40"/>
    </row>
    <row r="5" spans="1:9" s="71" customFormat="1" ht="20.25" customHeight="1">
      <c r="A5" s="237"/>
      <c r="B5" s="454" t="s">
        <v>26</v>
      </c>
      <c r="C5" s="454"/>
      <c r="D5" s="455">
        <v>521</v>
      </c>
      <c r="E5" s="456"/>
      <c r="F5" s="456"/>
      <c r="G5" s="457"/>
      <c r="H5" s="238"/>
      <c r="I5" s="40"/>
    </row>
    <row r="6" spans="1:9" s="71" customFormat="1" ht="17.25" customHeight="1">
      <c r="A6" s="237"/>
      <c r="B6" s="454" t="s">
        <v>2</v>
      </c>
      <c r="C6" s="454"/>
      <c r="D6" s="455" t="s">
        <v>3</v>
      </c>
      <c r="E6" s="456"/>
      <c r="F6" s="456"/>
      <c r="G6" s="457"/>
      <c r="H6" s="238"/>
      <c r="I6" s="40"/>
    </row>
    <row r="7" spans="1:9" s="71" customFormat="1" ht="37.5" customHeight="1">
      <c r="A7" s="237"/>
      <c r="B7" s="454" t="s">
        <v>0</v>
      </c>
      <c r="C7" s="454"/>
      <c r="D7" s="467" t="s">
        <v>9</v>
      </c>
      <c r="E7" s="468"/>
      <c r="F7" s="468"/>
      <c r="G7" s="469"/>
      <c r="H7" s="238"/>
      <c r="I7" s="40"/>
    </row>
    <row r="8" spans="1:9" s="71" customFormat="1" ht="31.5" customHeight="1">
      <c r="A8" s="237"/>
      <c r="B8" s="470" t="s">
        <v>4</v>
      </c>
      <c r="C8" s="470"/>
      <c r="D8" s="471" t="s">
        <v>27</v>
      </c>
      <c r="E8" s="472"/>
      <c r="F8" s="472"/>
      <c r="G8" s="473"/>
      <c r="H8" s="238"/>
      <c r="I8" s="40"/>
    </row>
    <row r="9" spans="1:9" s="71" customFormat="1" ht="35.25" customHeight="1">
      <c r="A9" s="237"/>
      <c r="B9" s="470" t="s">
        <v>10</v>
      </c>
      <c r="C9" s="470"/>
      <c r="D9" s="474">
        <v>0.05</v>
      </c>
      <c r="E9" s="475"/>
      <c r="F9" s="475"/>
      <c r="G9" s="476"/>
      <c r="H9" s="238"/>
      <c r="I9" s="40"/>
    </row>
    <row r="10" spans="1:9" s="71" customFormat="1" ht="18.75" customHeight="1">
      <c r="A10" s="237"/>
      <c r="B10" s="454" t="s">
        <v>8</v>
      </c>
      <c r="C10" s="454"/>
      <c r="D10" s="455">
        <v>500</v>
      </c>
      <c r="E10" s="456"/>
      <c r="F10" s="456"/>
      <c r="G10" s="457"/>
      <c r="H10" s="238"/>
      <c r="I10" s="40"/>
    </row>
    <row r="11" spans="1:9" s="71" customFormat="1" ht="18.75" customHeight="1">
      <c r="A11" s="237"/>
      <c r="B11" s="454" t="s">
        <v>32</v>
      </c>
      <c r="C11" s="454"/>
      <c r="D11" s="459" t="s">
        <v>7</v>
      </c>
      <c r="E11" s="460"/>
      <c r="F11" s="460"/>
      <c r="G11" s="461"/>
      <c r="H11" s="238"/>
      <c r="I11" s="40"/>
    </row>
    <row r="12" spans="1:9" s="71" customFormat="1" ht="17.25" thickBot="1">
      <c r="A12" s="55"/>
      <c r="B12" s="56"/>
      <c r="C12" s="239"/>
      <c r="D12" s="240"/>
      <c r="E12" s="241"/>
      <c r="F12" s="242"/>
      <c r="G12" s="241"/>
      <c r="H12" s="242"/>
      <c r="I12" s="40"/>
    </row>
    <row r="13" spans="1:9" s="51" customFormat="1" ht="31.5">
      <c r="A13" s="243" t="s">
        <v>13</v>
      </c>
      <c r="B13" s="244" t="s">
        <v>14</v>
      </c>
      <c r="C13" s="244" t="s">
        <v>15</v>
      </c>
      <c r="D13" s="244" t="s">
        <v>16</v>
      </c>
      <c r="E13" s="245" t="s">
        <v>17</v>
      </c>
      <c r="F13" s="244" t="s">
        <v>19</v>
      </c>
      <c r="G13" s="245" t="s">
        <v>11</v>
      </c>
      <c r="H13" s="246" t="s">
        <v>18</v>
      </c>
      <c r="I13" s="247" t="s">
        <v>24</v>
      </c>
    </row>
    <row r="14" spans="1:9" s="2" customFormat="1">
      <c r="A14" s="248">
        <v>38534</v>
      </c>
      <c r="B14" s="249">
        <v>500</v>
      </c>
      <c r="C14" s="250">
        <v>0</v>
      </c>
      <c r="D14" s="251">
        <f>B14-C14</f>
        <v>500</v>
      </c>
      <c r="E14" s="252">
        <f>G202</f>
        <v>5457</v>
      </c>
      <c r="F14" s="253">
        <f>(D14*E14*H14)</f>
        <v>1794.0821917808219</v>
      </c>
      <c r="G14" s="250">
        <v>31</v>
      </c>
      <c r="H14" s="254">
        <f>0.24/365</f>
        <v>6.5753424657534248E-4</v>
      </c>
      <c r="I14" s="255"/>
    </row>
    <row r="15" spans="1:9" s="2" customFormat="1">
      <c r="A15" s="256">
        <v>38565</v>
      </c>
      <c r="B15" s="249">
        <v>500</v>
      </c>
      <c r="C15" s="250">
        <v>0</v>
      </c>
      <c r="D15" s="251">
        <f t="shared" ref="D15:D78" si="0">B15-C15</f>
        <v>500</v>
      </c>
      <c r="E15" s="252">
        <f>E14-G14</f>
        <v>5426</v>
      </c>
      <c r="F15" s="253">
        <f t="shared" ref="F15:F79" si="1">(D15*E15*H15)</f>
        <v>1783.8904109589041</v>
      </c>
      <c r="G15" s="250">
        <v>31</v>
      </c>
      <c r="H15" s="254">
        <f>0.24/365</f>
        <v>6.5753424657534248E-4</v>
      </c>
      <c r="I15" s="255"/>
    </row>
    <row r="16" spans="1:9" s="2" customFormat="1">
      <c r="A16" s="256">
        <v>38596</v>
      </c>
      <c r="B16" s="249">
        <v>500</v>
      </c>
      <c r="C16" s="250">
        <v>1500</v>
      </c>
      <c r="D16" s="251">
        <f t="shared" si="0"/>
        <v>-1000</v>
      </c>
      <c r="E16" s="252">
        <f t="shared" ref="E16:E79" si="2">E15-G15</f>
        <v>5395</v>
      </c>
      <c r="F16" s="253"/>
      <c r="G16" s="250">
        <v>0</v>
      </c>
      <c r="H16" s="254">
        <f t="shared" ref="H16:H79" si="3">0.24/365</f>
        <v>6.5753424657534248E-4</v>
      </c>
      <c r="I16" s="257" t="s">
        <v>74</v>
      </c>
    </row>
    <row r="17" spans="1:9" s="2" customFormat="1">
      <c r="A17" s="256">
        <v>38626</v>
      </c>
      <c r="B17" s="249">
        <v>500</v>
      </c>
      <c r="C17" s="250">
        <v>0</v>
      </c>
      <c r="D17" s="251">
        <f t="shared" si="0"/>
        <v>500</v>
      </c>
      <c r="E17" s="252">
        <f t="shared" si="2"/>
        <v>5395</v>
      </c>
      <c r="F17" s="253">
        <f t="shared" si="1"/>
        <v>1773.6986301369864</v>
      </c>
      <c r="G17" s="250">
        <v>31</v>
      </c>
      <c r="H17" s="254">
        <f t="shared" si="3"/>
        <v>6.5753424657534248E-4</v>
      </c>
      <c r="I17" s="257"/>
    </row>
    <row r="18" spans="1:9" s="2" customFormat="1">
      <c r="A18" s="256">
        <v>38657</v>
      </c>
      <c r="B18" s="249">
        <v>500</v>
      </c>
      <c r="C18" s="250">
        <v>0</v>
      </c>
      <c r="D18" s="251">
        <f t="shared" si="0"/>
        <v>500</v>
      </c>
      <c r="E18" s="252">
        <f t="shared" si="2"/>
        <v>5364</v>
      </c>
      <c r="F18" s="253">
        <f t="shared" si="1"/>
        <v>1763.5068493150686</v>
      </c>
      <c r="G18" s="250">
        <v>30</v>
      </c>
      <c r="H18" s="254">
        <f t="shared" si="3"/>
        <v>6.5753424657534248E-4</v>
      </c>
      <c r="I18" s="257"/>
    </row>
    <row r="19" spans="1:9" s="2" customFormat="1">
      <c r="A19" s="256">
        <v>38687</v>
      </c>
      <c r="B19" s="249">
        <v>500</v>
      </c>
      <c r="C19" s="250">
        <v>0</v>
      </c>
      <c r="D19" s="251">
        <f t="shared" si="0"/>
        <v>500</v>
      </c>
      <c r="E19" s="252">
        <f t="shared" si="2"/>
        <v>5334</v>
      </c>
      <c r="F19" s="253">
        <f t="shared" si="1"/>
        <v>1753.6438356164383</v>
      </c>
      <c r="G19" s="250">
        <v>31</v>
      </c>
      <c r="H19" s="254">
        <f t="shared" si="3"/>
        <v>6.5753424657534248E-4</v>
      </c>
      <c r="I19" s="257"/>
    </row>
    <row r="20" spans="1:9" s="92" customFormat="1">
      <c r="A20" s="258">
        <v>38718</v>
      </c>
      <c r="B20" s="259">
        <v>500</v>
      </c>
      <c r="C20" s="260">
        <v>0</v>
      </c>
      <c r="D20" s="261">
        <f t="shared" si="0"/>
        <v>500</v>
      </c>
      <c r="E20" s="262">
        <f t="shared" si="2"/>
        <v>5303</v>
      </c>
      <c r="F20" s="263">
        <f t="shared" si="1"/>
        <v>1743.4520547945206</v>
      </c>
      <c r="G20" s="260">
        <v>31</v>
      </c>
      <c r="H20" s="264">
        <f t="shared" si="3"/>
        <v>6.5753424657534248E-4</v>
      </c>
      <c r="I20" s="265"/>
    </row>
    <row r="21" spans="1:9" s="2" customFormat="1">
      <c r="A21" s="256">
        <v>38749</v>
      </c>
      <c r="B21" s="249">
        <v>500</v>
      </c>
      <c r="C21" s="250">
        <v>0</v>
      </c>
      <c r="D21" s="251">
        <f t="shared" si="0"/>
        <v>500</v>
      </c>
      <c r="E21" s="252">
        <f t="shared" si="2"/>
        <v>5272</v>
      </c>
      <c r="F21" s="253">
        <f t="shared" si="1"/>
        <v>1733.2602739726028</v>
      </c>
      <c r="G21" s="250">
        <v>28</v>
      </c>
      <c r="H21" s="254">
        <f t="shared" si="3"/>
        <v>6.5753424657534248E-4</v>
      </c>
      <c r="I21" s="257"/>
    </row>
    <row r="22" spans="1:9" s="2" customFormat="1">
      <c r="A22" s="256">
        <v>38777</v>
      </c>
      <c r="B22" s="249">
        <v>500</v>
      </c>
      <c r="C22" s="250">
        <v>0</v>
      </c>
      <c r="D22" s="251">
        <f t="shared" si="0"/>
        <v>500</v>
      </c>
      <c r="E22" s="252">
        <f t="shared" si="2"/>
        <v>5244</v>
      </c>
      <c r="F22" s="253">
        <f t="shared" si="1"/>
        <v>1724.0547945205481</v>
      </c>
      <c r="G22" s="250">
        <v>31</v>
      </c>
      <c r="H22" s="254">
        <f t="shared" si="3"/>
        <v>6.5753424657534248E-4</v>
      </c>
      <c r="I22" s="257"/>
    </row>
    <row r="23" spans="1:9" s="2" customFormat="1">
      <c r="A23" s="256">
        <v>38808</v>
      </c>
      <c r="B23" s="249">
        <v>500</v>
      </c>
      <c r="C23" s="250">
        <v>0</v>
      </c>
      <c r="D23" s="251">
        <f t="shared" si="0"/>
        <v>500</v>
      </c>
      <c r="E23" s="252">
        <f t="shared" si="2"/>
        <v>5213</v>
      </c>
      <c r="F23" s="253">
        <f t="shared" si="1"/>
        <v>1713.8630136986301</v>
      </c>
      <c r="G23" s="250">
        <v>30</v>
      </c>
      <c r="H23" s="254">
        <f t="shared" si="3"/>
        <v>6.5753424657534248E-4</v>
      </c>
      <c r="I23" s="257"/>
    </row>
    <row r="24" spans="1:9" s="2" customFormat="1">
      <c r="A24" s="256">
        <v>38838</v>
      </c>
      <c r="B24" s="249">
        <v>500</v>
      </c>
      <c r="C24" s="250">
        <v>0</v>
      </c>
      <c r="D24" s="251">
        <f t="shared" si="0"/>
        <v>500</v>
      </c>
      <c r="E24" s="252">
        <f t="shared" si="2"/>
        <v>5183</v>
      </c>
      <c r="F24" s="253">
        <f t="shared" si="1"/>
        <v>1704</v>
      </c>
      <c r="G24" s="250">
        <v>31</v>
      </c>
      <c r="H24" s="254">
        <f t="shared" si="3"/>
        <v>6.5753424657534248E-4</v>
      </c>
      <c r="I24" s="257"/>
    </row>
    <row r="25" spans="1:9" s="2" customFormat="1">
      <c r="A25" s="256">
        <v>38869</v>
      </c>
      <c r="B25" s="249">
        <v>500</v>
      </c>
      <c r="C25" s="250">
        <v>0</v>
      </c>
      <c r="D25" s="251">
        <f t="shared" si="0"/>
        <v>500</v>
      </c>
      <c r="E25" s="252">
        <f t="shared" si="2"/>
        <v>5152</v>
      </c>
      <c r="F25" s="253">
        <f t="shared" si="1"/>
        <v>1693.8082191780823</v>
      </c>
      <c r="G25" s="250">
        <v>30</v>
      </c>
      <c r="H25" s="254">
        <f t="shared" si="3"/>
        <v>6.5753424657534248E-4</v>
      </c>
      <c r="I25" s="257"/>
    </row>
    <row r="26" spans="1:9" s="2" customFormat="1">
      <c r="A26" s="256">
        <v>38899</v>
      </c>
      <c r="B26" s="249">
        <v>525</v>
      </c>
      <c r="C26" s="250">
        <v>0</v>
      </c>
      <c r="D26" s="251">
        <f t="shared" si="0"/>
        <v>525</v>
      </c>
      <c r="E26" s="252">
        <f t="shared" si="2"/>
        <v>5122</v>
      </c>
      <c r="F26" s="253">
        <f t="shared" si="1"/>
        <v>1768.1424657534246</v>
      </c>
      <c r="G26" s="250">
        <v>31</v>
      </c>
      <c r="H26" s="254">
        <f t="shared" si="3"/>
        <v>6.5753424657534248E-4</v>
      </c>
      <c r="I26" s="257"/>
    </row>
    <row r="27" spans="1:9" s="95" customFormat="1">
      <c r="A27" s="258">
        <v>38930</v>
      </c>
      <c r="B27" s="259">
        <v>525</v>
      </c>
      <c r="C27" s="260">
        <v>0</v>
      </c>
      <c r="D27" s="261">
        <f t="shared" si="0"/>
        <v>525</v>
      </c>
      <c r="E27" s="262">
        <f t="shared" si="2"/>
        <v>5091</v>
      </c>
      <c r="F27" s="263">
        <f t="shared" si="1"/>
        <v>1757.4410958904109</v>
      </c>
      <c r="G27" s="266">
        <v>31</v>
      </c>
      <c r="H27" s="264">
        <f t="shared" si="3"/>
        <v>6.5753424657534248E-4</v>
      </c>
      <c r="I27" s="265"/>
    </row>
    <row r="28" spans="1:9" s="2" customFormat="1">
      <c r="A28" s="256">
        <v>38961</v>
      </c>
      <c r="B28" s="249">
        <v>525</v>
      </c>
      <c r="C28" s="250">
        <v>5000</v>
      </c>
      <c r="D28" s="251">
        <f t="shared" si="0"/>
        <v>-4475</v>
      </c>
      <c r="E28" s="252">
        <f t="shared" si="2"/>
        <v>5060</v>
      </c>
      <c r="F28" s="253"/>
      <c r="G28" s="250">
        <v>21</v>
      </c>
      <c r="H28" s="254">
        <f t="shared" si="3"/>
        <v>6.5753424657534248E-4</v>
      </c>
      <c r="I28" s="257" t="s">
        <v>142</v>
      </c>
    </row>
    <row r="29" spans="1:9" s="2" customFormat="1">
      <c r="A29" s="256">
        <v>38991</v>
      </c>
      <c r="B29" s="249">
        <v>525</v>
      </c>
      <c r="C29" s="250">
        <v>0</v>
      </c>
      <c r="D29" s="251">
        <f t="shared" si="0"/>
        <v>525</v>
      </c>
      <c r="E29" s="252">
        <f t="shared" si="2"/>
        <v>5039</v>
      </c>
      <c r="F29" s="253">
        <f t="shared" si="1"/>
        <v>1739.4904109589042</v>
      </c>
      <c r="G29" s="250">
        <v>31</v>
      </c>
      <c r="H29" s="254">
        <f t="shared" si="3"/>
        <v>6.5753424657534248E-4</v>
      </c>
      <c r="I29" s="267"/>
    </row>
    <row r="30" spans="1:9" s="2" customFormat="1">
      <c r="A30" s="256">
        <v>39022</v>
      </c>
      <c r="B30" s="249">
        <v>525</v>
      </c>
      <c r="C30" s="250">
        <v>0</v>
      </c>
      <c r="D30" s="251">
        <f t="shared" si="0"/>
        <v>525</v>
      </c>
      <c r="E30" s="252">
        <f t="shared" si="2"/>
        <v>5008</v>
      </c>
      <c r="F30" s="253">
        <f t="shared" si="1"/>
        <v>1728.7890410958905</v>
      </c>
      <c r="G30" s="250">
        <v>30</v>
      </c>
      <c r="H30" s="254">
        <f t="shared" si="3"/>
        <v>6.5753424657534248E-4</v>
      </c>
      <c r="I30" s="267"/>
    </row>
    <row r="31" spans="1:9" s="2" customFormat="1">
      <c r="A31" s="256">
        <v>39052</v>
      </c>
      <c r="B31" s="249">
        <v>525</v>
      </c>
      <c r="C31" s="250">
        <v>0</v>
      </c>
      <c r="D31" s="251">
        <f t="shared" si="0"/>
        <v>525</v>
      </c>
      <c r="E31" s="252">
        <f t="shared" si="2"/>
        <v>4978</v>
      </c>
      <c r="F31" s="253">
        <f t="shared" si="1"/>
        <v>1718.4328767123288</v>
      </c>
      <c r="G31" s="250">
        <v>31</v>
      </c>
      <c r="H31" s="254">
        <f t="shared" si="3"/>
        <v>6.5753424657534248E-4</v>
      </c>
      <c r="I31" s="267"/>
    </row>
    <row r="32" spans="1:9" s="2" customFormat="1">
      <c r="A32" s="256">
        <v>39083</v>
      </c>
      <c r="B32" s="249">
        <v>525</v>
      </c>
      <c r="C32" s="250">
        <v>0</v>
      </c>
      <c r="D32" s="251">
        <f t="shared" si="0"/>
        <v>525</v>
      </c>
      <c r="E32" s="252">
        <f t="shared" si="2"/>
        <v>4947</v>
      </c>
      <c r="F32" s="253">
        <f t="shared" si="1"/>
        <v>1707.7315068493151</v>
      </c>
      <c r="G32" s="250">
        <v>31</v>
      </c>
      <c r="H32" s="254">
        <f t="shared" si="3"/>
        <v>6.5753424657534248E-4</v>
      </c>
      <c r="I32" s="267"/>
    </row>
    <row r="33" spans="1:9" s="2" customFormat="1">
      <c r="A33" s="256">
        <v>39114</v>
      </c>
      <c r="B33" s="249">
        <v>525</v>
      </c>
      <c r="C33" s="250">
        <v>0</v>
      </c>
      <c r="D33" s="251">
        <f t="shared" si="0"/>
        <v>525</v>
      </c>
      <c r="E33" s="252">
        <f t="shared" si="2"/>
        <v>4916</v>
      </c>
      <c r="F33" s="253">
        <f t="shared" si="1"/>
        <v>1697.0301369863014</v>
      </c>
      <c r="G33" s="250">
        <v>28</v>
      </c>
      <c r="H33" s="254">
        <f t="shared" si="3"/>
        <v>6.5753424657534248E-4</v>
      </c>
      <c r="I33" s="267"/>
    </row>
    <row r="34" spans="1:9" s="2" customFormat="1">
      <c r="A34" s="256">
        <v>39142</v>
      </c>
      <c r="B34" s="249">
        <v>525</v>
      </c>
      <c r="C34" s="250">
        <v>0</v>
      </c>
      <c r="D34" s="251">
        <f t="shared" si="0"/>
        <v>525</v>
      </c>
      <c r="E34" s="252">
        <f t="shared" si="2"/>
        <v>4888</v>
      </c>
      <c r="F34" s="253">
        <f t="shared" si="1"/>
        <v>1687.364383561644</v>
      </c>
      <c r="G34" s="250">
        <v>31</v>
      </c>
      <c r="H34" s="254">
        <f t="shared" si="3"/>
        <v>6.5753424657534248E-4</v>
      </c>
      <c r="I34" s="267"/>
    </row>
    <row r="35" spans="1:9" s="2" customFormat="1">
      <c r="A35" s="256">
        <v>39173</v>
      </c>
      <c r="B35" s="249">
        <v>525</v>
      </c>
      <c r="C35" s="250">
        <v>0</v>
      </c>
      <c r="D35" s="251">
        <f t="shared" si="0"/>
        <v>525</v>
      </c>
      <c r="E35" s="252">
        <f t="shared" si="2"/>
        <v>4857</v>
      </c>
      <c r="F35" s="253">
        <f t="shared" si="1"/>
        <v>1676.6630136986303</v>
      </c>
      <c r="G35" s="250">
        <v>30</v>
      </c>
      <c r="H35" s="254">
        <f t="shared" si="3"/>
        <v>6.5753424657534248E-4</v>
      </c>
      <c r="I35" s="267"/>
    </row>
    <row r="36" spans="1:9" s="2" customFormat="1">
      <c r="A36" s="256">
        <v>39203</v>
      </c>
      <c r="B36" s="249">
        <v>525</v>
      </c>
      <c r="C36" s="250">
        <v>0</v>
      </c>
      <c r="D36" s="251">
        <f>B36-C36</f>
        <v>525</v>
      </c>
      <c r="E36" s="252">
        <f t="shared" si="2"/>
        <v>4827</v>
      </c>
      <c r="F36" s="253">
        <f t="shared" si="1"/>
        <v>1666.3068493150686</v>
      </c>
      <c r="G36" s="250">
        <v>31</v>
      </c>
      <c r="H36" s="254">
        <f t="shared" si="3"/>
        <v>6.5753424657534248E-4</v>
      </c>
      <c r="I36" s="267"/>
    </row>
    <row r="37" spans="1:9" s="2" customFormat="1">
      <c r="A37" s="256">
        <v>39234</v>
      </c>
      <c r="B37" s="249">
        <v>525</v>
      </c>
      <c r="C37" s="250">
        <v>0</v>
      </c>
      <c r="D37" s="251">
        <f t="shared" si="0"/>
        <v>525</v>
      </c>
      <c r="E37" s="252">
        <f t="shared" si="2"/>
        <v>4796</v>
      </c>
      <c r="F37" s="253">
        <f t="shared" si="1"/>
        <v>1655.6054794520549</v>
      </c>
      <c r="G37" s="250">
        <v>30</v>
      </c>
      <c r="H37" s="254">
        <f t="shared" si="3"/>
        <v>6.5753424657534248E-4</v>
      </c>
      <c r="I37" s="267"/>
    </row>
    <row r="38" spans="1:9" s="2" customFormat="1">
      <c r="A38" s="256">
        <v>39264</v>
      </c>
      <c r="B38" s="249">
        <v>551.25</v>
      </c>
      <c r="C38" s="250">
        <v>0</v>
      </c>
      <c r="D38" s="251">
        <f t="shared" si="0"/>
        <v>551.25</v>
      </c>
      <c r="E38" s="252">
        <f t="shared" si="2"/>
        <v>4766</v>
      </c>
      <c r="F38" s="253">
        <f t="shared" si="1"/>
        <v>1727.5117808219179</v>
      </c>
      <c r="G38" s="250">
        <v>31</v>
      </c>
      <c r="H38" s="254">
        <f t="shared" si="3"/>
        <v>6.5753424657534248E-4</v>
      </c>
      <c r="I38" s="267"/>
    </row>
    <row r="39" spans="1:9" s="2" customFormat="1">
      <c r="A39" s="256">
        <v>39295</v>
      </c>
      <c r="B39" s="249">
        <v>551.25</v>
      </c>
      <c r="C39" s="250">
        <v>0</v>
      </c>
      <c r="D39" s="251">
        <f t="shared" si="0"/>
        <v>551.25</v>
      </c>
      <c r="E39" s="252">
        <f t="shared" si="2"/>
        <v>4735</v>
      </c>
      <c r="F39" s="253">
        <f t="shared" si="1"/>
        <v>1716.2753424657535</v>
      </c>
      <c r="G39" s="250">
        <v>31</v>
      </c>
      <c r="H39" s="254">
        <f t="shared" si="3"/>
        <v>6.5753424657534248E-4</v>
      </c>
      <c r="I39" s="267"/>
    </row>
    <row r="40" spans="1:9" s="2" customFormat="1">
      <c r="A40" s="256">
        <v>39326</v>
      </c>
      <c r="B40" s="249">
        <v>551.25</v>
      </c>
      <c r="C40" s="250">
        <v>0</v>
      </c>
      <c r="D40" s="251">
        <f t="shared" si="0"/>
        <v>551.25</v>
      </c>
      <c r="E40" s="252">
        <f t="shared" si="2"/>
        <v>4704</v>
      </c>
      <c r="F40" s="253">
        <f t="shared" si="1"/>
        <v>1705.0389041095891</v>
      </c>
      <c r="G40" s="250">
        <v>30</v>
      </c>
      <c r="H40" s="254">
        <f t="shared" si="3"/>
        <v>6.5753424657534248E-4</v>
      </c>
      <c r="I40" s="267"/>
    </row>
    <row r="41" spans="1:9" s="2" customFormat="1">
      <c r="A41" s="256">
        <v>39356</v>
      </c>
      <c r="B41" s="249">
        <v>551.25</v>
      </c>
      <c r="C41" s="250">
        <v>0</v>
      </c>
      <c r="D41" s="251">
        <f t="shared" si="0"/>
        <v>551.25</v>
      </c>
      <c r="E41" s="252">
        <f t="shared" si="2"/>
        <v>4674</v>
      </c>
      <c r="F41" s="253">
        <f t="shared" si="1"/>
        <v>1694.1649315068494</v>
      </c>
      <c r="G41" s="250">
        <v>31</v>
      </c>
      <c r="H41" s="254">
        <f t="shared" si="3"/>
        <v>6.5753424657534248E-4</v>
      </c>
      <c r="I41" s="267"/>
    </row>
    <row r="42" spans="1:9" s="2" customFormat="1">
      <c r="A42" s="256">
        <v>39387</v>
      </c>
      <c r="B42" s="249">
        <v>551.25</v>
      </c>
      <c r="C42" s="250">
        <v>0</v>
      </c>
      <c r="D42" s="251">
        <f t="shared" si="0"/>
        <v>551.25</v>
      </c>
      <c r="E42" s="252">
        <f t="shared" si="2"/>
        <v>4643</v>
      </c>
      <c r="F42" s="253">
        <f t="shared" si="1"/>
        <v>1682.928493150685</v>
      </c>
      <c r="G42" s="250">
        <v>30</v>
      </c>
      <c r="H42" s="254">
        <f t="shared" si="3"/>
        <v>6.5753424657534248E-4</v>
      </c>
      <c r="I42" s="267"/>
    </row>
    <row r="43" spans="1:9" s="2" customFormat="1">
      <c r="A43" s="256">
        <v>39417</v>
      </c>
      <c r="B43" s="249">
        <v>551.25</v>
      </c>
      <c r="C43" s="250">
        <v>0</v>
      </c>
      <c r="D43" s="251">
        <f t="shared" si="0"/>
        <v>551.25</v>
      </c>
      <c r="E43" s="252">
        <f t="shared" si="2"/>
        <v>4613</v>
      </c>
      <c r="F43" s="253">
        <f t="shared" si="1"/>
        <v>1672.0545205479452</v>
      </c>
      <c r="G43" s="250">
        <v>31</v>
      </c>
      <c r="H43" s="254">
        <f t="shared" si="3"/>
        <v>6.5753424657534248E-4</v>
      </c>
      <c r="I43" s="267"/>
    </row>
    <row r="44" spans="1:9" s="2" customFormat="1">
      <c r="A44" s="256">
        <v>39448</v>
      </c>
      <c r="B44" s="249">
        <v>551.25</v>
      </c>
      <c r="C44" s="250">
        <v>0</v>
      </c>
      <c r="D44" s="251">
        <f t="shared" si="0"/>
        <v>551.25</v>
      </c>
      <c r="E44" s="252">
        <f t="shared" si="2"/>
        <v>4582</v>
      </c>
      <c r="F44" s="253">
        <f t="shared" si="1"/>
        <v>1660.8180821917808</v>
      </c>
      <c r="G44" s="250">
        <v>31</v>
      </c>
      <c r="H44" s="254">
        <f t="shared" si="3"/>
        <v>6.5753424657534248E-4</v>
      </c>
      <c r="I44" s="267"/>
    </row>
    <row r="45" spans="1:9" s="2" customFormat="1">
      <c r="A45" s="256">
        <v>39479</v>
      </c>
      <c r="B45" s="249">
        <v>551.25</v>
      </c>
      <c r="C45" s="250">
        <v>0</v>
      </c>
      <c r="D45" s="251">
        <f t="shared" si="0"/>
        <v>551.25</v>
      </c>
      <c r="E45" s="252">
        <f t="shared" si="2"/>
        <v>4551</v>
      </c>
      <c r="F45" s="253">
        <f t="shared" si="1"/>
        <v>1649.5816438356164</v>
      </c>
      <c r="G45" s="250">
        <v>29</v>
      </c>
      <c r="H45" s="254">
        <f t="shared" si="3"/>
        <v>6.5753424657534248E-4</v>
      </c>
      <c r="I45" s="267"/>
    </row>
    <row r="46" spans="1:9" s="2" customFormat="1">
      <c r="A46" s="256">
        <v>39508</v>
      </c>
      <c r="B46" s="249">
        <v>551.25</v>
      </c>
      <c r="C46" s="250">
        <v>0</v>
      </c>
      <c r="D46" s="251">
        <f t="shared" si="0"/>
        <v>551.25</v>
      </c>
      <c r="E46" s="252">
        <f t="shared" si="2"/>
        <v>4522</v>
      </c>
      <c r="F46" s="253">
        <f t="shared" si="1"/>
        <v>1639.0701369863013</v>
      </c>
      <c r="G46" s="250">
        <v>31</v>
      </c>
      <c r="H46" s="254">
        <f t="shared" si="3"/>
        <v>6.5753424657534248E-4</v>
      </c>
      <c r="I46" s="267"/>
    </row>
    <row r="47" spans="1:9" s="2" customFormat="1">
      <c r="A47" s="256">
        <v>39539</v>
      </c>
      <c r="B47" s="249">
        <v>551.25</v>
      </c>
      <c r="C47" s="250">
        <v>0</v>
      </c>
      <c r="D47" s="251">
        <f t="shared" si="0"/>
        <v>551.25</v>
      </c>
      <c r="E47" s="252">
        <f t="shared" si="2"/>
        <v>4491</v>
      </c>
      <c r="F47" s="253">
        <f t="shared" si="1"/>
        <v>1627.833698630137</v>
      </c>
      <c r="G47" s="250">
        <v>30</v>
      </c>
      <c r="H47" s="254">
        <f t="shared" si="3"/>
        <v>6.5753424657534248E-4</v>
      </c>
      <c r="I47" s="267"/>
    </row>
    <row r="48" spans="1:9" s="2" customFormat="1">
      <c r="A48" s="256">
        <v>39569</v>
      </c>
      <c r="B48" s="249">
        <v>551.25</v>
      </c>
      <c r="C48" s="250">
        <v>0</v>
      </c>
      <c r="D48" s="251">
        <f t="shared" si="0"/>
        <v>551.25</v>
      </c>
      <c r="E48" s="252">
        <f t="shared" si="2"/>
        <v>4461</v>
      </c>
      <c r="F48" s="253">
        <f t="shared" si="1"/>
        <v>1616.9597260273972</v>
      </c>
      <c r="G48" s="250">
        <v>31</v>
      </c>
      <c r="H48" s="254">
        <f t="shared" si="3"/>
        <v>6.5753424657534248E-4</v>
      </c>
      <c r="I48" s="267"/>
    </row>
    <row r="49" spans="1:10" s="2" customFormat="1">
      <c r="A49" s="256">
        <v>39600</v>
      </c>
      <c r="B49" s="249">
        <v>551.25</v>
      </c>
      <c r="C49" s="250">
        <v>0</v>
      </c>
      <c r="D49" s="251">
        <f t="shared" si="0"/>
        <v>551.25</v>
      </c>
      <c r="E49" s="252">
        <f t="shared" si="2"/>
        <v>4430</v>
      </c>
      <c r="F49" s="253">
        <f t="shared" si="1"/>
        <v>1605.7232876712328</v>
      </c>
      <c r="G49" s="250">
        <v>30</v>
      </c>
      <c r="H49" s="254">
        <f t="shared" si="3"/>
        <v>6.5753424657534248E-4</v>
      </c>
      <c r="I49" s="267"/>
    </row>
    <row r="50" spans="1:10" s="2" customFormat="1">
      <c r="A50" s="256">
        <v>39630</v>
      </c>
      <c r="B50" s="249">
        <v>578.8125</v>
      </c>
      <c r="C50" s="250">
        <v>0</v>
      </c>
      <c r="D50" s="251">
        <f t="shared" si="0"/>
        <v>578.8125</v>
      </c>
      <c r="E50" s="252">
        <f t="shared" si="2"/>
        <v>4400</v>
      </c>
      <c r="F50" s="253">
        <f t="shared" si="1"/>
        <v>1674.5917808219178</v>
      </c>
      <c r="G50" s="250">
        <v>31</v>
      </c>
      <c r="H50" s="254">
        <f t="shared" si="3"/>
        <v>6.5753424657534248E-4</v>
      </c>
      <c r="I50" s="267"/>
    </row>
    <row r="51" spans="1:10" s="2" customFormat="1">
      <c r="A51" s="256">
        <v>39661</v>
      </c>
      <c r="B51" s="249">
        <v>578.8125</v>
      </c>
      <c r="C51" s="250">
        <v>0</v>
      </c>
      <c r="D51" s="251">
        <f t="shared" si="0"/>
        <v>578.8125</v>
      </c>
      <c r="E51" s="252">
        <f t="shared" si="2"/>
        <v>4369</v>
      </c>
      <c r="F51" s="253">
        <f t="shared" si="1"/>
        <v>1662.7935205479453</v>
      </c>
      <c r="G51" s="250">
        <v>31</v>
      </c>
      <c r="H51" s="254">
        <f t="shared" si="3"/>
        <v>6.5753424657534248E-4</v>
      </c>
      <c r="I51" s="267"/>
    </row>
    <row r="52" spans="1:10" s="2" customFormat="1">
      <c r="A52" s="256">
        <v>39692</v>
      </c>
      <c r="B52" s="249">
        <v>578.8125</v>
      </c>
      <c r="C52" s="250">
        <v>0</v>
      </c>
      <c r="D52" s="251">
        <f t="shared" si="0"/>
        <v>578.8125</v>
      </c>
      <c r="E52" s="252">
        <f t="shared" si="2"/>
        <v>4338</v>
      </c>
      <c r="F52" s="253">
        <f t="shared" si="1"/>
        <v>1650.9952602739727</v>
      </c>
      <c r="G52" s="250">
        <v>30</v>
      </c>
      <c r="H52" s="254">
        <f t="shared" si="3"/>
        <v>6.5753424657534248E-4</v>
      </c>
      <c r="I52" s="267"/>
    </row>
    <row r="53" spans="1:10" s="2" customFormat="1">
      <c r="A53" s="256">
        <v>39722</v>
      </c>
      <c r="B53" s="249">
        <v>578.8125</v>
      </c>
      <c r="C53" s="250">
        <v>0</v>
      </c>
      <c r="D53" s="251">
        <f t="shared" si="0"/>
        <v>578.8125</v>
      </c>
      <c r="E53" s="252">
        <f t="shared" si="2"/>
        <v>4308</v>
      </c>
      <c r="F53" s="253">
        <f t="shared" si="1"/>
        <v>1639.577589041096</v>
      </c>
      <c r="G53" s="250">
        <v>31</v>
      </c>
      <c r="H53" s="254">
        <f t="shared" si="3"/>
        <v>6.5753424657534248E-4</v>
      </c>
      <c r="I53" s="267"/>
    </row>
    <row r="54" spans="1:10" s="2" customFormat="1">
      <c r="A54" s="256">
        <v>39753</v>
      </c>
      <c r="B54" s="249">
        <v>578.8125</v>
      </c>
      <c r="C54" s="250">
        <v>0</v>
      </c>
      <c r="D54" s="251">
        <f t="shared" si="0"/>
        <v>578.8125</v>
      </c>
      <c r="E54" s="252">
        <f t="shared" si="2"/>
        <v>4277</v>
      </c>
      <c r="F54" s="253">
        <f t="shared" si="1"/>
        <v>1627.7793287671234</v>
      </c>
      <c r="G54" s="250">
        <v>30</v>
      </c>
      <c r="H54" s="254">
        <f t="shared" si="3"/>
        <v>6.5753424657534248E-4</v>
      </c>
      <c r="I54" s="267"/>
    </row>
    <row r="55" spans="1:10" s="2" customFormat="1">
      <c r="A55" s="256">
        <v>39783</v>
      </c>
      <c r="B55" s="249">
        <v>578.8125</v>
      </c>
      <c r="C55" s="250">
        <v>0</v>
      </c>
      <c r="D55" s="251">
        <f t="shared" si="0"/>
        <v>578.8125</v>
      </c>
      <c r="E55" s="252">
        <f t="shared" si="2"/>
        <v>4247</v>
      </c>
      <c r="F55" s="253">
        <f t="shared" si="1"/>
        <v>1616.3616575342467</v>
      </c>
      <c r="G55" s="250">
        <v>31</v>
      </c>
      <c r="H55" s="254">
        <f t="shared" si="3"/>
        <v>6.5753424657534248E-4</v>
      </c>
      <c r="I55" s="267"/>
    </row>
    <row r="56" spans="1:10" s="2" customFormat="1">
      <c r="A56" s="256">
        <v>39814</v>
      </c>
      <c r="B56" s="249">
        <v>578.8125</v>
      </c>
      <c r="C56" s="250">
        <v>0</v>
      </c>
      <c r="D56" s="251">
        <f t="shared" si="0"/>
        <v>578.8125</v>
      </c>
      <c r="E56" s="252">
        <f t="shared" si="2"/>
        <v>4216</v>
      </c>
      <c r="F56" s="253">
        <f t="shared" si="1"/>
        <v>1604.5633972602741</v>
      </c>
      <c r="G56" s="250">
        <v>31</v>
      </c>
      <c r="H56" s="254">
        <f t="shared" si="3"/>
        <v>6.5753424657534248E-4</v>
      </c>
      <c r="I56" s="267"/>
    </row>
    <row r="57" spans="1:10" s="2" customFormat="1">
      <c r="A57" s="248">
        <v>39845</v>
      </c>
      <c r="B57" s="249">
        <v>578.8125</v>
      </c>
      <c r="C57" s="250">
        <v>0</v>
      </c>
      <c r="D57" s="251">
        <f t="shared" si="0"/>
        <v>578.8125</v>
      </c>
      <c r="E57" s="252">
        <f t="shared" si="2"/>
        <v>4185</v>
      </c>
      <c r="F57" s="253">
        <f t="shared" si="1"/>
        <v>1592.7651369863015</v>
      </c>
      <c r="G57" s="252">
        <v>28</v>
      </c>
      <c r="H57" s="254">
        <f t="shared" si="3"/>
        <v>6.5753424657534248E-4</v>
      </c>
      <c r="I57" s="267"/>
    </row>
    <row r="58" spans="1:10" s="2" customFormat="1">
      <c r="A58" s="248">
        <v>39873</v>
      </c>
      <c r="B58" s="249">
        <v>578.8125</v>
      </c>
      <c r="C58" s="250">
        <v>0</v>
      </c>
      <c r="D58" s="251">
        <f t="shared" si="0"/>
        <v>578.8125</v>
      </c>
      <c r="E58" s="252">
        <f t="shared" si="2"/>
        <v>4157</v>
      </c>
      <c r="F58" s="253">
        <f t="shared" si="1"/>
        <v>1582.1086438356165</v>
      </c>
      <c r="G58" s="268">
        <v>31</v>
      </c>
      <c r="H58" s="254">
        <f t="shared" si="3"/>
        <v>6.5753424657534248E-4</v>
      </c>
      <c r="I58" s="269"/>
      <c r="J58" s="99"/>
    </row>
    <row r="59" spans="1:10" s="2" customFormat="1">
      <c r="A59" s="248">
        <v>39904</v>
      </c>
      <c r="B59" s="249">
        <v>578.8125</v>
      </c>
      <c r="C59" s="250">
        <v>0</v>
      </c>
      <c r="D59" s="251">
        <f t="shared" si="0"/>
        <v>578.8125</v>
      </c>
      <c r="E59" s="252">
        <f t="shared" si="2"/>
        <v>4126</v>
      </c>
      <c r="F59" s="253">
        <f t="shared" si="1"/>
        <v>1570.3103835616439</v>
      </c>
      <c r="G59" s="268">
        <v>30</v>
      </c>
      <c r="H59" s="254">
        <f t="shared" si="3"/>
        <v>6.5753424657534248E-4</v>
      </c>
      <c r="I59" s="269"/>
    </row>
    <row r="60" spans="1:10" s="2" customFormat="1">
      <c r="A60" s="248">
        <v>39934</v>
      </c>
      <c r="B60" s="249">
        <v>578.8125</v>
      </c>
      <c r="C60" s="250">
        <v>0</v>
      </c>
      <c r="D60" s="251">
        <f t="shared" si="0"/>
        <v>578.8125</v>
      </c>
      <c r="E60" s="252">
        <f t="shared" si="2"/>
        <v>4096</v>
      </c>
      <c r="F60" s="253">
        <f t="shared" si="1"/>
        <v>1558.8927123287672</v>
      </c>
      <c r="G60" s="268">
        <v>31</v>
      </c>
      <c r="H60" s="254">
        <f t="shared" si="3"/>
        <v>6.5753424657534248E-4</v>
      </c>
      <c r="I60" s="269"/>
    </row>
    <row r="61" spans="1:10" s="2" customFormat="1">
      <c r="A61" s="248">
        <v>39965</v>
      </c>
      <c r="B61" s="249">
        <v>578.8125</v>
      </c>
      <c r="C61" s="250">
        <v>0</v>
      </c>
      <c r="D61" s="251">
        <f t="shared" si="0"/>
        <v>578.8125</v>
      </c>
      <c r="E61" s="252">
        <f t="shared" si="2"/>
        <v>4065</v>
      </c>
      <c r="F61" s="253">
        <f t="shared" si="1"/>
        <v>1547.0944520547946</v>
      </c>
      <c r="G61" s="268">
        <v>30</v>
      </c>
      <c r="H61" s="254">
        <f t="shared" si="3"/>
        <v>6.5753424657534248E-4</v>
      </c>
      <c r="I61" s="269"/>
    </row>
    <row r="62" spans="1:10" s="2" customFormat="1">
      <c r="A62" s="248">
        <v>39995</v>
      </c>
      <c r="B62" s="249">
        <v>607.75312499999995</v>
      </c>
      <c r="C62" s="250">
        <v>0</v>
      </c>
      <c r="D62" s="251">
        <f t="shared" si="0"/>
        <v>607.75312499999995</v>
      </c>
      <c r="E62" s="252">
        <f t="shared" si="2"/>
        <v>4035</v>
      </c>
      <c r="F62" s="253">
        <f t="shared" si="1"/>
        <v>1612.4606198630138</v>
      </c>
      <c r="G62" s="268">
        <v>31</v>
      </c>
      <c r="H62" s="254">
        <f t="shared" si="3"/>
        <v>6.5753424657534248E-4</v>
      </c>
      <c r="I62" s="269"/>
    </row>
    <row r="63" spans="1:10" s="2" customFormat="1">
      <c r="A63" s="248">
        <v>40026</v>
      </c>
      <c r="B63" s="249">
        <v>607.75312499999995</v>
      </c>
      <c r="C63" s="250">
        <v>0</v>
      </c>
      <c r="D63" s="251">
        <f t="shared" si="0"/>
        <v>607.75312499999995</v>
      </c>
      <c r="E63" s="252">
        <f t="shared" si="2"/>
        <v>4004</v>
      </c>
      <c r="F63" s="253">
        <f t="shared" si="1"/>
        <v>1600.0724465753424</v>
      </c>
      <c r="G63" s="268">
        <v>31</v>
      </c>
      <c r="H63" s="254">
        <f t="shared" si="3"/>
        <v>6.5753424657534248E-4</v>
      </c>
      <c r="I63" s="269"/>
    </row>
    <row r="64" spans="1:10" s="2" customFormat="1">
      <c r="A64" s="270">
        <v>40057</v>
      </c>
      <c r="B64" s="249">
        <v>607.75312499999995</v>
      </c>
      <c r="C64" s="250">
        <v>0</v>
      </c>
      <c r="D64" s="251">
        <f t="shared" si="0"/>
        <v>607.75312499999995</v>
      </c>
      <c r="E64" s="252">
        <f t="shared" si="2"/>
        <v>3973</v>
      </c>
      <c r="F64" s="253">
        <f t="shared" si="1"/>
        <v>1587.6842732876712</v>
      </c>
      <c r="G64" s="268">
        <v>30</v>
      </c>
      <c r="H64" s="254">
        <f t="shared" si="3"/>
        <v>6.5753424657534248E-4</v>
      </c>
      <c r="I64" s="269"/>
    </row>
    <row r="65" spans="1:12" s="2" customFormat="1">
      <c r="A65" s="271">
        <v>40087</v>
      </c>
      <c r="B65" s="272">
        <v>607.75312499999995</v>
      </c>
      <c r="C65" s="250">
        <v>0</v>
      </c>
      <c r="D65" s="251">
        <f t="shared" si="0"/>
        <v>607.75312499999995</v>
      </c>
      <c r="E65" s="252">
        <f t="shared" si="2"/>
        <v>3943</v>
      </c>
      <c r="F65" s="253">
        <f t="shared" si="1"/>
        <v>1575.6957184931507</v>
      </c>
      <c r="G65" s="268">
        <v>31</v>
      </c>
      <c r="H65" s="254">
        <f t="shared" si="3"/>
        <v>6.5753424657534248E-4</v>
      </c>
      <c r="I65" s="269"/>
    </row>
    <row r="66" spans="1:12" s="2" customFormat="1">
      <c r="A66" s="273">
        <v>40118</v>
      </c>
      <c r="B66" s="249">
        <v>607.75312499999995</v>
      </c>
      <c r="C66" s="250">
        <v>0</v>
      </c>
      <c r="D66" s="251">
        <f t="shared" si="0"/>
        <v>607.75312499999995</v>
      </c>
      <c r="E66" s="252">
        <f t="shared" si="2"/>
        <v>3912</v>
      </c>
      <c r="F66" s="253">
        <f t="shared" si="1"/>
        <v>1563.3075452054793</v>
      </c>
      <c r="G66" s="268">
        <v>30</v>
      </c>
      <c r="H66" s="254">
        <f t="shared" si="3"/>
        <v>6.5753424657534248E-4</v>
      </c>
      <c r="I66" s="269"/>
    </row>
    <row r="67" spans="1:12" s="2" customFormat="1">
      <c r="A67" s="248">
        <v>40148</v>
      </c>
      <c r="B67" s="249">
        <v>607.75312499999995</v>
      </c>
      <c r="C67" s="250">
        <v>0</v>
      </c>
      <c r="D67" s="251">
        <f t="shared" si="0"/>
        <v>607.75312499999995</v>
      </c>
      <c r="E67" s="252">
        <f t="shared" si="2"/>
        <v>3882</v>
      </c>
      <c r="F67" s="253">
        <f t="shared" si="1"/>
        <v>1551.3189904109588</v>
      </c>
      <c r="G67" s="268">
        <v>31</v>
      </c>
      <c r="H67" s="254">
        <f t="shared" si="3"/>
        <v>6.5753424657534248E-4</v>
      </c>
      <c r="I67" s="269"/>
    </row>
    <row r="68" spans="1:12" s="2" customFormat="1" ht="17.25" thickBot="1">
      <c r="A68" s="248">
        <v>40179</v>
      </c>
      <c r="B68" s="249">
        <v>607.75312499999995</v>
      </c>
      <c r="C68" s="250">
        <v>0</v>
      </c>
      <c r="D68" s="251">
        <f t="shared" si="0"/>
        <v>607.75312499999995</v>
      </c>
      <c r="E68" s="252">
        <f t="shared" si="2"/>
        <v>3851</v>
      </c>
      <c r="F68" s="253">
        <f t="shared" si="1"/>
        <v>1538.9308171232876</v>
      </c>
      <c r="G68" s="268">
        <v>31</v>
      </c>
      <c r="H68" s="254">
        <f t="shared" si="3"/>
        <v>6.5753424657534248E-4</v>
      </c>
      <c r="I68" s="269"/>
    </row>
    <row r="69" spans="1:12" s="92" customFormat="1" ht="31.5">
      <c r="A69" s="244" t="s">
        <v>13</v>
      </c>
      <c r="B69" s="244" t="s">
        <v>14</v>
      </c>
      <c r="C69" s="244" t="s">
        <v>15</v>
      </c>
      <c r="D69" s="244" t="s">
        <v>16</v>
      </c>
      <c r="E69" s="245" t="s">
        <v>17</v>
      </c>
      <c r="F69" s="244" t="s">
        <v>19</v>
      </c>
      <c r="G69" s="245" t="s">
        <v>11</v>
      </c>
      <c r="H69" s="246" t="s">
        <v>18</v>
      </c>
      <c r="I69" s="247" t="s">
        <v>24</v>
      </c>
    </row>
    <row r="70" spans="1:12" s="2" customFormat="1">
      <c r="A70" s="248">
        <v>40210</v>
      </c>
      <c r="B70" s="249">
        <v>607.75312499999995</v>
      </c>
      <c r="C70" s="250">
        <v>0</v>
      </c>
      <c r="D70" s="251">
        <f t="shared" si="0"/>
        <v>607.75312499999995</v>
      </c>
      <c r="E70" s="252">
        <f>E68-G68</f>
        <v>3820</v>
      </c>
      <c r="F70" s="253">
        <f t="shared" si="1"/>
        <v>1526.5426438356164</v>
      </c>
      <c r="G70" s="268">
        <v>28</v>
      </c>
      <c r="H70" s="254">
        <f t="shared" si="3"/>
        <v>6.5753424657534248E-4</v>
      </c>
      <c r="I70" s="269"/>
    </row>
    <row r="71" spans="1:12" s="2" customFormat="1">
      <c r="A71" s="248">
        <v>40238</v>
      </c>
      <c r="B71" s="249">
        <v>607.75312499999995</v>
      </c>
      <c r="C71" s="250">
        <v>0</v>
      </c>
      <c r="D71" s="251">
        <f t="shared" si="0"/>
        <v>607.75312499999995</v>
      </c>
      <c r="E71" s="252">
        <f t="shared" si="2"/>
        <v>3792</v>
      </c>
      <c r="F71" s="253">
        <f t="shared" si="1"/>
        <v>1515.3533260273971</v>
      </c>
      <c r="G71" s="268">
        <v>31</v>
      </c>
      <c r="H71" s="254">
        <f t="shared" si="3"/>
        <v>6.5753424657534248E-4</v>
      </c>
      <c r="I71" s="269"/>
    </row>
    <row r="72" spans="1:12" s="2" customFormat="1">
      <c r="A72" s="248">
        <v>40269</v>
      </c>
      <c r="B72" s="249">
        <v>607.75312499999995</v>
      </c>
      <c r="C72" s="250">
        <v>0</v>
      </c>
      <c r="D72" s="251">
        <f t="shared" si="0"/>
        <v>607.75312499999995</v>
      </c>
      <c r="E72" s="252">
        <f>E71-G71</f>
        <v>3761</v>
      </c>
      <c r="F72" s="253">
        <f t="shared" si="1"/>
        <v>1502.9651527397259</v>
      </c>
      <c r="G72" s="268">
        <v>30</v>
      </c>
      <c r="H72" s="254">
        <f t="shared" si="3"/>
        <v>6.5753424657534248E-4</v>
      </c>
      <c r="I72" s="269"/>
    </row>
    <row r="73" spans="1:12" s="2" customFormat="1">
      <c r="A73" s="248">
        <v>40299</v>
      </c>
      <c r="B73" s="249">
        <v>607.75312499999995</v>
      </c>
      <c r="C73" s="250">
        <v>0</v>
      </c>
      <c r="D73" s="251">
        <f t="shared" si="0"/>
        <v>607.75312499999995</v>
      </c>
      <c r="E73" s="252">
        <f t="shared" si="2"/>
        <v>3731</v>
      </c>
      <c r="F73" s="253">
        <f t="shared" si="1"/>
        <v>1490.9765979452054</v>
      </c>
      <c r="G73" s="268">
        <v>31</v>
      </c>
      <c r="H73" s="254">
        <f t="shared" si="3"/>
        <v>6.5753424657534248E-4</v>
      </c>
      <c r="I73" s="269"/>
    </row>
    <row r="74" spans="1:12" s="2" customFormat="1">
      <c r="A74" s="248">
        <v>40330</v>
      </c>
      <c r="B74" s="249">
        <v>607.75312499999995</v>
      </c>
      <c r="C74" s="250">
        <v>0</v>
      </c>
      <c r="D74" s="251">
        <f t="shared" si="0"/>
        <v>607.75312499999995</v>
      </c>
      <c r="E74" s="252">
        <f>E73-G73</f>
        <v>3700</v>
      </c>
      <c r="F74" s="253">
        <f t="shared" si="1"/>
        <v>1478.5884246575342</v>
      </c>
      <c r="G74" s="268">
        <v>30</v>
      </c>
      <c r="H74" s="254">
        <f t="shared" si="3"/>
        <v>6.5753424657534248E-4</v>
      </c>
      <c r="I74" s="269"/>
    </row>
    <row r="75" spans="1:12" s="2" customFormat="1">
      <c r="A75" s="248">
        <v>40360</v>
      </c>
      <c r="B75" s="249">
        <v>638.14078124999992</v>
      </c>
      <c r="C75" s="250">
        <v>0</v>
      </c>
      <c r="D75" s="251">
        <f t="shared" si="0"/>
        <v>638.14078124999992</v>
      </c>
      <c r="E75" s="252">
        <f t="shared" si="2"/>
        <v>3670</v>
      </c>
      <c r="F75" s="253">
        <f t="shared" si="1"/>
        <v>1539.9298633561643</v>
      </c>
      <c r="G75" s="268">
        <v>31</v>
      </c>
      <c r="H75" s="254">
        <f t="shared" si="3"/>
        <v>6.5753424657534248E-4</v>
      </c>
      <c r="I75" s="269"/>
      <c r="L75" s="107"/>
    </row>
    <row r="76" spans="1:12" s="2" customFormat="1">
      <c r="A76" s="248">
        <v>40391</v>
      </c>
      <c r="B76" s="249">
        <v>638.14078124999992</v>
      </c>
      <c r="C76" s="250">
        <v>0</v>
      </c>
      <c r="D76" s="251">
        <f t="shared" si="0"/>
        <v>638.14078124999992</v>
      </c>
      <c r="E76" s="252">
        <f t="shared" si="2"/>
        <v>3639</v>
      </c>
      <c r="F76" s="253">
        <f t="shared" si="1"/>
        <v>1526.9222814041095</v>
      </c>
      <c r="G76" s="268">
        <v>31</v>
      </c>
      <c r="H76" s="254">
        <f t="shared" si="3"/>
        <v>6.5753424657534248E-4</v>
      </c>
      <c r="I76" s="269"/>
    </row>
    <row r="77" spans="1:12" s="2" customFormat="1">
      <c r="A77" s="248">
        <v>40422</v>
      </c>
      <c r="B77" s="249">
        <v>638.14078124999992</v>
      </c>
      <c r="C77" s="250">
        <v>0</v>
      </c>
      <c r="D77" s="251">
        <f t="shared" si="0"/>
        <v>638.14078124999992</v>
      </c>
      <c r="E77" s="252">
        <f t="shared" si="2"/>
        <v>3608</v>
      </c>
      <c r="F77" s="253">
        <f t="shared" si="1"/>
        <v>1513.9146994520547</v>
      </c>
      <c r="G77" s="268">
        <v>30</v>
      </c>
      <c r="H77" s="254">
        <f t="shared" si="3"/>
        <v>6.5753424657534248E-4</v>
      </c>
      <c r="I77" s="269"/>
    </row>
    <row r="78" spans="1:12" s="2" customFormat="1">
      <c r="A78" s="274">
        <v>40452</v>
      </c>
      <c r="B78" s="249">
        <v>638.14078124999992</v>
      </c>
      <c r="C78" s="250">
        <v>0</v>
      </c>
      <c r="D78" s="251">
        <f t="shared" si="0"/>
        <v>638.14078124999992</v>
      </c>
      <c r="E78" s="252">
        <f t="shared" si="2"/>
        <v>3578</v>
      </c>
      <c r="F78" s="253">
        <f t="shared" si="1"/>
        <v>1501.326716917808</v>
      </c>
      <c r="G78" s="262">
        <v>31</v>
      </c>
      <c r="H78" s="254">
        <f t="shared" si="3"/>
        <v>6.5753424657534248E-4</v>
      </c>
      <c r="I78" s="275"/>
    </row>
    <row r="79" spans="1:12" s="2" customFormat="1">
      <c r="A79" s="248">
        <v>40483</v>
      </c>
      <c r="B79" s="249">
        <v>638.14078124999992</v>
      </c>
      <c r="C79" s="250">
        <v>0</v>
      </c>
      <c r="D79" s="251">
        <f t="shared" ref="D79:D143" si="4">B79-C79</f>
        <v>638.14078124999992</v>
      </c>
      <c r="E79" s="252">
        <f t="shared" si="2"/>
        <v>3547</v>
      </c>
      <c r="F79" s="253">
        <f t="shared" si="1"/>
        <v>1488.3191349657532</v>
      </c>
      <c r="G79" s="268">
        <v>30</v>
      </c>
      <c r="H79" s="254">
        <f t="shared" si="3"/>
        <v>6.5753424657534248E-4</v>
      </c>
      <c r="I79" s="269"/>
    </row>
    <row r="80" spans="1:12" s="2" customFormat="1">
      <c r="A80" s="248">
        <v>40513</v>
      </c>
      <c r="B80" s="249">
        <v>638.14078124999992</v>
      </c>
      <c r="C80" s="250">
        <v>0</v>
      </c>
      <c r="D80" s="251">
        <f t="shared" si="4"/>
        <v>638.14078124999992</v>
      </c>
      <c r="E80" s="252">
        <f t="shared" ref="E80:E142" si="5">E79-G79</f>
        <v>3517</v>
      </c>
      <c r="F80" s="253">
        <f t="shared" ref="F80:F144" si="6">(D80*E80*H80)</f>
        <v>1475.7311524315066</v>
      </c>
      <c r="G80" s="268">
        <v>31</v>
      </c>
      <c r="H80" s="254">
        <f t="shared" ref="H80:H143" si="7">0.24/365</f>
        <v>6.5753424657534248E-4</v>
      </c>
      <c r="I80" s="269"/>
    </row>
    <row r="81" spans="1:9" s="2" customFormat="1">
      <c r="A81" s="248">
        <v>40544</v>
      </c>
      <c r="B81" s="249">
        <v>638.14078124999992</v>
      </c>
      <c r="C81" s="276">
        <v>0</v>
      </c>
      <c r="D81" s="251">
        <f t="shared" si="4"/>
        <v>638.14078124999992</v>
      </c>
      <c r="E81" s="252">
        <f t="shared" si="5"/>
        <v>3486</v>
      </c>
      <c r="F81" s="253">
        <f t="shared" si="6"/>
        <v>1462.7235704794518</v>
      </c>
      <c r="G81" s="268">
        <v>31</v>
      </c>
      <c r="H81" s="254">
        <f t="shared" si="7"/>
        <v>6.5753424657534248E-4</v>
      </c>
      <c r="I81" s="269"/>
    </row>
    <row r="82" spans="1:9" s="2" customFormat="1">
      <c r="A82" s="248">
        <v>40575</v>
      </c>
      <c r="B82" s="249">
        <v>638.14078124999992</v>
      </c>
      <c r="C82" s="276">
        <v>0</v>
      </c>
      <c r="D82" s="251">
        <f t="shared" si="4"/>
        <v>638.14078124999992</v>
      </c>
      <c r="E82" s="252">
        <f t="shared" si="5"/>
        <v>3455</v>
      </c>
      <c r="F82" s="253">
        <f t="shared" si="6"/>
        <v>1449.715988527397</v>
      </c>
      <c r="G82" s="268">
        <v>28</v>
      </c>
      <c r="H82" s="254">
        <f t="shared" si="7"/>
        <v>6.5753424657534248E-4</v>
      </c>
      <c r="I82" s="269"/>
    </row>
    <row r="83" spans="1:9" s="2" customFormat="1">
      <c r="A83" s="248">
        <v>40603</v>
      </c>
      <c r="B83" s="249">
        <v>638.14078124999992</v>
      </c>
      <c r="C83" s="276">
        <v>0</v>
      </c>
      <c r="D83" s="251">
        <f t="shared" si="4"/>
        <v>638.14078124999992</v>
      </c>
      <c r="E83" s="252">
        <f t="shared" si="5"/>
        <v>3427</v>
      </c>
      <c r="F83" s="253">
        <f t="shared" si="6"/>
        <v>1437.9672048287671</v>
      </c>
      <c r="G83" s="268">
        <v>31</v>
      </c>
      <c r="H83" s="254">
        <f t="shared" si="7"/>
        <v>6.5753424657534248E-4</v>
      </c>
      <c r="I83" s="269"/>
    </row>
    <row r="84" spans="1:9" s="2" customFormat="1">
      <c r="A84" s="248">
        <v>40634</v>
      </c>
      <c r="B84" s="249">
        <v>638.14078124999992</v>
      </c>
      <c r="C84" s="276">
        <v>0</v>
      </c>
      <c r="D84" s="251">
        <f t="shared" si="4"/>
        <v>638.14078124999992</v>
      </c>
      <c r="E84" s="252">
        <f t="shared" si="5"/>
        <v>3396</v>
      </c>
      <c r="F84" s="253">
        <f t="shared" si="6"/>
        <v>1424.959622876712</v>
      </c>
      <c r="G84" s="268">
        <v>30</v>
      </c>
      <c r="H84" s="254">
        <f t="shared" si="7"/>
        <v>6.5753424657534248E-4</v>
      </c>
      <c r="I84" s="269"/>
    </row>
    <row r="85" spans="1:9" s="2" customFormat="1">
      <c r="A85" s="248">
        <v>40664</v>
      </c>
      <c r="B85" s="249">
        <v>638.14078124999992</v>
      </c>
      <c r="C85" s="276">
        <v>0</v>
      </c>
      <c r="D85" s="251">
        <f t="shared" si="4"/>
        <v>638.14078124999992</v>
      </c>
      <c r="E85" s="252">
        <f t="shared" si="5"/>
        <v>3366</v>
      </c>
      <c r="F85" s="253">
        <f t="shared" si="6"/>
        <v>1412.3716403424658</v>
      </c>
      <c r="G85" s="268">
        <v>31</v>
      </c>
      <c r="H85" s="254">
        <f t="shared" si="7"/>
        <v>6.5753424657534248E-4</v>
      </c>
      <c r="I85" s="269"/>
    </row>
    <row r="86" spans="1:9" s="2" customFormat="1">
      <c r="A86" s="248">
        <v>40695</v>
      </c>
      <c r="B86" s="249">
        <v>638.14078124999992</v>
      </c>
      <c r="C86" s="276">
        <v>0</v>
      </c>
      <c r="D86" s="251">
        <f t="shared" si="4"/>
        <v>638.14078124999992</v>
      </c>
      <c r="E86" s="252">
        <f>E85-G85</f>
        <v>3335</v>
      </c>
      <c r="F86" s="253">
        <f t="shared" si="6"/>
        <v>1399.3640583904109</v>
      </c>
      <c r="G86" s="268">
        <v>30</v>
      </c>
      <c r="H86" s="254">
        <f t="shared" si="7"/>
        <v>6.5753424657534248E-4</v>
      </c>
      <c r="I86" s="269"/>
    </row>
    <row r="87" spans="1:9" s="2" customFormat="1">
      <c r="A87" s="248">
        <v>40725</v>
      </c>
      <c r="B87" s="249">
        <v>670.04782031249988</v>
      </c>
      <c r="C87" s="276">
        <v>0</v>
      </c>
      <c r="D87" s="251">
        <f t="shared" si="4"/>
        <v>670.04782031249988</v>
      </c>
      <c r="E87" s="252">
        <f t="shared" si="5"/>
        <v>3305</v>
      </c>
      <c r="F87" s="253">
        <f t="shared" si="6"/>
        <v>1456.1148796489724</v>
      </c>
      <c r="G87" s="268">
        <v>31</v>
      </c>
      <c r="H87" s="254">
        <f t="shared" si="7"/>
        <v>6.5753424657534248E-4</v>
      </c>
      <c r="I87" s="269"/>
    </row>
    <row r="88" spans="1:9" s="2" customFormat="1">
      <c r="A88" s="248">
        <v>40756</v>
      </c>
      <c r="B88" s="249">
        <v>670.04782031249988</v>
      </c>
      <c r="C88" s="276">
        <v>0</v>
      </c>
      <c r="D88" s="251">
        <f t="shared" si="4"/>
        <v>670.04782031249988</v>
      </c>
      <c r="E88" s="252">
        <f t="shared" si="5"/>
        <v>3274</v>
      </c>
      <c r="F88" s="253">
        <f t="shared" si="6"/>
        <v>1442.4569185993148</v>
      </c>
      <c r="G88" s="268">
        <v>31</v>
      </c>
      <c r="H88" s="254">
        <f t="shared" si="7"/>
        <v>6.5753424657534248E-4</v>
      </c>
      <c r="I88" s="269"/>
    </row>
    <row r="89" spans="1:9" s="2" customFormat="1">
      <c r="A89" s="248">
        <v>40787</v>
      </c>
      <c r="B89" s="249">
        <v>670.04782031249988</v>
      </c>
      <c r="C89" s="276">
        <v>0</v>
      </c>
      <c r="D89" s="251">
        <f t="shared" si="4"/>
        <v>670.04782031249988</v>
      </c>
      <c r="E89" s="252">
        <f t="shared" si="5"/>
        <v>3243</v>
      </c>
      <c r="F89" s="253">
        <f t="shared" si="6"/>
        <v>1428.7989575496572</v>
      </c>
      <c r="G89" s="268">
        <v>30</v>
      </c>
      <c r="H89" s="254">
        <f t="shared" si="7"/>
        <v>6.5753424657534248E-4</v>
      </c>
      <c r="I89" s="269"/>
    </row>
    <row r="90" spans="1:9" s="2" customFormat="1">
      <c r="A90" s="248">
        <v>40817</v>
      </c>
      <c r="B90" s="249">
        <v>670.04782031249988</v>
      </c>
      <c r="C90" s="276">
        <v>0</v>
      </c>
      <c r="D90" s="251">
        <f t="shared" si="4"/>
        <v>670.04782031249988</v>
      </c>
      <c r="E90" s="252">
        <f t="shared" si="5"/>
        <v>3213</v>
      </c>
      <c r="F90" s="253">
        <f t="shared" si="6"/>
        <v>1415.5815758886984</v>
      </c>
      <c r="G90" s="268">
        <v>31</v>
      </c>
      <c r="H90" s="254">
        <f t="shared" si="7"/>
        <v>6.5753424657534248E-4</v>
      </c>
      <c r="I90" s="269"/>
    </row>
    <row r="91" spans="1:9" s="2" customFormat="1">
      <c r="A91" s="248">
        <v>40848</v>
      </c>
      <c r="B91" s="249">
        <v>670.04782031249988</v>
      </c>
      <c r="C91" s="276">
        <v>0</v>
      </c>
      <c r="D91" s="251">
        <f t="shared" si="4"/>
        <v>670.04782031249988</v>
      </c>
      <c r="E91" s="252">
        <f t="shared" si="5"/>
        <v>3182</v>
      </c>
      <c r="F91" s="253">
        <f t="shared" si="6"/>
        <v>1401.923614839041</v>
      </c>
      <c r="G91" s="268">
        <v>30</v>
      </c>
      <c r="H91" s="254">
        <f t="shared" si="7"/>
        <v>6.5753424657534248E-4</v>
      </c>
      <c r="I91" s="269"/>
    </row>
    <row r="92" spans="1:9" s="2" customFormat="1">
      <c r="A92" s="248">
        <v>40878</v>
      </c>
      <c r="B92" s="249">
        <v>670.04782031249988</v>
      </c>
      <c r="C92" s="276">
        <v>0</v>
      </c>
      <c r="D92" s="251">
        <f t="shared" si="4"/>
        <v>670.04782031249988</v>
      </c>
      <c r="E92" s="252">
        <f t="shared" si="5"/>
        <v>3152</v>
      </c>
      <c r="F92" s="253">
        <f t="shared" si="6"/>
        <v>1388.7062331780821</v>
      </c>
      <c r="G92" s="268">
        <v>31</v>
      </c>
      <c r="H92" s="254">
        <f t="shared" si="7"/>
        <v>6.5753424657534248E-4</v>
      </c>
      <c r="I92" s="269"/>
    </row>
    <row r="93" spans="1:9" s="2" customFormat="1">
      <c r="A93" s="248">
        <v>40909</v>
      </c>
      <c r="B93" s="249">
        <v>670.04782031249988</v>
      </c>
      <c r="C93" s="276">
        <v>0</v>
      </c>
      <c r="D93" s="251">
        <f t="shared" si="4"/>
        <v>670.04782031249988</v>
      </c>
      <c r="E93" s="252">
        <f t="shared" si="5"/>
        <v>3121</v>
      </c>
      <c r="F93" s="253">
        <f t="shared" si="6"/>
        <v>1375.0482721284245</v>
      </c>
      <c r="G93" s="268">
        <v>31</v>
      </c>
      <c r="H93" s="254">
        <f t="shared" si="7"/>
        <v>6.5753424657534248E-4</v>
      </c>
      <c r="I93" s="269"/>
    </row>
    <row r="94" spans="1:9" s="2" customFormat="1">
      <c r="A94" s="248">
        <v>40940</v>
      </c>
      <c r="B94" s="249">
        <v>670.04782031249988</v>
      </c>
      <c r="C94" s="276">
        <v>0</v>
      </c>
      <c r="D94" s="251">
        <f t="shared" si="4"/>
        <v>670.04782031249988</v>
      </c>
      <c r="E94" s="252">
        <f t="shared" si="5"/>
        <v>3090</v>
      </c>
      <c r="F94" s="253">
        <f t="shared" si="6"/>
        <v>1361.3903110787669</v>
      </c>
      <c r="G94" s="268">
        <v>29</v>
      </c>
      <c r="H94" s="254">
        <f t="shared" si="7"/>
        <v>6.5753424657534248E-4</v>
      </c>
      <c r="I94" s="269"/>
    </row>
    <row r="95" spans="1:9" s="2" customFormat="1">
      <c r="A95" s="248">
        <v>40969</v>
      </c>
      <c r="B95" s="249">
        <v>670.04782031249988</v>
      </c>
      <c r="C95" s="276">
        <v>0</v>
      </c>
      <c r="D95" s="251">
        <f t="shared" si="4"/>
        <v>670.04782031249988</v>
      </c>
      <c r="E95" s="252">
        <f t="shared" si="5"/>
        <v>3061</v>
      </c>
      <c r="F95" s="253">
        <f t="shared" si="6"/>
        <v>1348.6135088065066</v>
      </c>
      <c r="G95" s="268">
        <v>31</v>
      </c>
      <c r="H95" s="254">
        <f t="shared" si="7"/>
        <v>6.5753424657534248E-4</v>
      </c>
      <c r="I95" s="269"/>
    </row>
    <row r="96" spans="1:9" s="2" customFormat="1">
      <c r="A96" s="248">
        <v>41000</v>
      </c>
      <c r="B96" s="249">
        <v>670.04782031249988</v>
      </c>
      <c r="C96" s="276">
        <v>0</v>
      </c>
      <c r="D96" s="251">
        <f t="shared" si="4"/>
        <v>670.04782031249988</v>
      </c>
      <c r="E96" s="252">
        <f t="shared" si="5"/>
        <v>3030</v>
      </c>
      <c r="F96" s="253">
        <f t="shared" si="6"/>
        <v>1334.9555477568492</v>
      </c>
      <c r="G96" s="268">
        <v>30</v>
      </c>
      <c r="H96" s="254">
        <f t="shared" si="7"/>
        <v>6.5753424657534248E-4</v>
      </c>
      <c r="I96" s="269"/>
    </row>
    <row r="97" spans="1:9" s="2" customFormat="1">
      <c r="A97" s="248">
        <v>41030</v>
      </c>
      <c r="B97" s="249">
        <v>670.04782031249988</v>
      </c>
      <c r="C97" s="276">
        <v>0</v>
      </c>
      <c r="D97" s="251">
        <f t="shared" si="4"/>
        <v>670.04782031249988</v>
      </c>
      <c r="E97" s="252">
        <f t="shared" si="5"/>
        <v>3000</v>
      </c>
      <c r="F97" s="253">
        <f t="shared" si="6"/>
        <v>1321.7381660958902</v>
      </c>
      <c r="G97" s="268">
        <v>31</v>
      </c>
      <c r="H97" s="254">
        <f t="shared" si="7"/>
        <v>6.5753424657534248E-4</v>
      </c>
      <c r="I97" s="269"/>
    </row>
    <row r="98" spans="1:9" s="2" customFormat="1">
      <c r="A98" s="248">
        <v>41061</v>
      </c>
      <c r="B98" s="249">
        <v>670.04782031249988</v>
      </c>
      <c r="C98" s="276">
        <v>0</v>
      </c>
      <c r="D98" s="251">
        <f t="shared" si="4"/>
        <v>670.04782031249988</v>
      </c>
      <c r="E98" s="252">
        <f t="shared" si="5"/>
        <v>2969</v>
      </c>
      <c r="F98" s="253">
        <f t="shared" si="6"/>
        <v>1308.0802050462328</v>
      </c>
      <c r="G98" s="268">
        <v>30</v>
      </c>
      <c r="H98" s="254">
        <f t="shared" si="7"/>
        <v>6.5753424657534248E-4</v>
      </c>
      <c r="I98" s="269"/>
    </row>
    <row r="99" spans="1:9" s="2" customFormat="1">
      <c r="A99" s="248">
        <v>41091</v>
      </c>
      <c r="B99" s="249">
        <v>703.55021132812487</v>
      </c>
      <c r="C99" s="276">
        <v>0</v>
      </c>
      <c r="D99" s="251">
        <f t="shared" si="4"/>
        <v>703.55021132812487</v>
      </c>
      <c r="E99" s="252">
        <f t="shared" si="5"/>
        <v>2939</v>
      </c>
      <c r="F99" s="253">
        <f t="shared" si="6"/>
        <v>1359.6059645545374</v>
      </c>
      <c r="G99" s="268">
        <v>31</v>
      </c>
      <c r="H99" s="254">
        <f t="shared" si="7"/>
        <v>6.5753424657534248E-4</v>
      </c>
      <c r="I99" s="269"/>
    </row>
    <row r="100" spans="1:9" s="2" customFormat="1">
      <c r="A100" s="248">
        <v>41122</v>
      </c>
      <c r="B100" s="249">
        <v>703.55021132812487</v>
      </c>
      <c r="C100" s="276">
        <v>0</v>
      </c>
      <c r="D100" s="251">
        <f t="shared" si="4"/>
        <v>703.55021132812487</v>
      </c>
      <c r="E100" s="252">
        <f t="shared" si="5"/>
        <v>2908</v>
      </c>
      <c r="F100" s="253">
        <f t="shared" si="6"/>
        <v>1345.2651054523969</v>
      </c>
      <c r="G100" s="268">
        <v>31</v>
      </c>
      <c r="H100" s="254">
        <f t="shared" si="7"/>
        <v>6.5753424657534248E-4</v>
      </c>
      <c r="I100" s="269"/>
    </row>
    <row r="101" spans="1:9" s="2" customFormat="1">
      <c r="A101" s="248">
        <v>41153</v>
      </c>
      <c r="B101" s="249">
        <v>703.55021132812487</v>
      </c>
      <c r="C101" s="276">
        <v>0</v>
      </c>
      <c r="D101" s="251">
        <f t="shared" si="4"/>
        <v>703.55021132812487</v>
      </c>
      <c r="E101" s="252">
        <f t="shared" si="5"/>
        <v>2877</v>
      </c>
      <c r="F101" s="253">
        <f t="shared" si="6"/>
        <v>1330.9242463502567</v>
      </c>
      <c r="G101" s="268">
        <v>30</v>
      </c>
      <c r="H101" s="254">
        <f t="shared" si="7"/>
        <v>6.5753424657534248E-4</v>
      </c>
      <c r="I101" s="269"/>
    </row>
    <row r="102" spans="1:9" s="2" customFormat="1">
      <c r="A102" s="248">
        <v>41183</v>
      </c>
      <c r="B102" s="249">
        <v>703.55021132812487</v>
      </c>
      <c r="C102" s="276">
        <v>0</v>
      </c>
      <c r="D102" s="251">
        <f t="shared" si="4"/>
        <v>703.55021132812487</v>
      </c>
      <c r="E102" s="252">
        <f t="shared" si="5"/>
        <v>2847</v>
      </c>
      <c r="F102" s="253">
        <f t="shared" si="6"/>
        <v>1317.0459956062498</v>
      </c>
      <c r="G102" s="268">
        <v>31</v>
      </c>
      <c r="H102" s="254">
        <f t="shared" si="7"/>
        <v>6.5753424657534248E-4</v>
      </c>
      <c r="I102" s="269"/>
    </row>
    <row r="103" spans="1:9" s="2" customFormat="1">
      <c r="A103" s="248">
        <v>41214</v>
      </c>
      <c r="B103" s="249">
        <v>703.55021132812487</v>
      </c>
      <c r="C103" s="276">
        <v>0</v>
      </c>
      <c r="D103" s="251">
        <f t="shared" si="4"/>
        <v>703.55021132812487</v>
      </c>
      <c r="E103" s="252">
        <f t="shared" si="5"/>
        <v>2816</v>
      </c>
      <c r="F103" s="253">
        <f t="shared" si="6"/>
        <v>1302.7051365041093</v>
      </c>
      <c r="G103" s="268">
        <v>30</v>
      </c>
      <c r="H103" s="254">
        <f t="shared" si="7"/>
        <v>6.5753424657534248E-4</v>
      </c>
      <c r="I103" s="269"/>
    </row>
    <row r="104" spans="1:9" s="2" customFormat="1">
      <c r="A104" s="248">
        <v>41244</v>
      </c>
      <c r="B104" s="249">
        <v>703.55021132812487</v>
      </c>
      <c r="C104" s="276">
        <v>0</v>
      </c>
      <c r="D104" s="251">
        <f t="shared" si="4"/>
        <v>703.55021132812487</v>
      </c>
      <c r="E104" s="252">
        <f t="shared" si="5"/>
        <v>2786</v>
      </c>
      <c r="F104" s="253">
        <f t="shared" si="6"/>
        <v>1288.8268857601026</v>
      </c>
      <c r="G104" s="268">
        <v>31</v>
      </c>
      <c r="H104" s="254">
        <f t="shared" si="7"/>
        <v>6.5753424657534248E-4</v>
      </c>
      <c r="I104" s="269"/>
    </row>
    <row r="105" spans="1:9" s="2" customFormat="1">
      <c r="A105" s="270">
        <v>41275</v>
      </c>
      <c r="B105" s="249">
        <v>703.55021132812487</v>
      </c>
      <c r="C105" s="276">
        <v>0</v>
      </c>
      <c r="D105" s="251">
        <f t="shared" si="4"/>
        <v>703.55021132812487</v>
      </c>
      <c r="E105" s="252">
        <f t="shared" si="5"/>
        <v>2755</v>
      </c>
      <c r="F105" s="253">
        <f t="shared" si="6"/>
        <v>1274.4860266579622</v>
      </c>
      <c r="G105" s="268">
        <v>31</v>
      </c>
      <c r="H105" s="254">
        <f t="shared" si="7"/>
        <v>6.5753424657534248E-4</v>
      </c>
      <c r="I105" s="269"/>
    </row>
    <row r="106" spans="1:9" s="2" customFormat="1">
      <c r="A106" s="270">
        <v>41306</v>
      </c>
      <c r="B106" s="249">
        <v>703.55021132812487</v>
      </c>
      <c r="C106" s="276">
        <v>0</v>
      </c>
      <c r="D106" s="251">
        <f t="shared" si="4"/>
        <v>703.55021132812487</v>
      </c>
      <c r="E106" s="252">
        <f t="shared" si="5"/>
        <v>2724</v>
      </c>
      <c r="F106" s="253">
        <f t="shared" si="6"/>
        <v>1260.1451675558217</v>
      </c>
      <c r="G106" s="268">
        <v>28</v>
      </c>
      <c r="H106" s="254">
        <f t="shared" si="7"/>
        <v>6.5753424657534248E-4</v>
      </c>
      <c r="I106" s="269"/>
    </row>
    <row r="107" spans="1:9" s="2" customFormat="1">
      <c r="A107" s="270">
        <v>41334</v>
      </c>
      <c r="B107" s="249">
        <v>703.55021132812487</v>
      </c>
      <c r="C107" s="276">
        <v>0</v>
      </c>
      <c r="D107" s="251">
        <f t="shared" si="4"/>
        <v>703.55021132812487</v>
      </c>
      <c r="E107" s="252">
        <f t="shared" si="5"/>
        <v>2696</v>
      </c>
      <c r="F107" s="253">
        <f t="shared" si="6"/>
        <v>1247.192133528082</v>
      </c>
      <c r="G107" s="268">
        <v>31</v>
      </c>
      <c r="H107" s="254">
        <f t="shared" si="7"/>
        <v>6.5753424657534248E-4</v>
      </c>
      <c r="I107" s="269"/>
    </row>
    <row r="108" spans="1:9" s="2" customFormat="1">
      <c r="A108" s="270">
        <v>41365</v>
      </c>
      <c r="B108" s="249">
        <v>703.55021132812487</v>
      </c>
      <c r="C108" s="276">
        <v>0</v>
      </c>
      <c r="D108" s="251">
        <f t="shared" si="4"/>
        <v>703.55021132812487</v>
      </c>
      <c r="E108" s="252">
        <f t="shared" si="5"/>
        <v>2665</v>
      </c>
      <c r="F108" s="253">
        <f t="shared" si="6"/>
        <v>1232.8512744259415</v>
      </c>
      <c r="G108" s="268">
        <v>30</v>
      </c>
      <c r="H108" s="254">
        <f t="shared" si="7"/>
        <v>6.5753424657534248E-4</v>
      </c>
      <c r="I108" s="269"/>
    </row>
    <row r="109" spans="1:9" s="2" customFormat="1">
      <c r="A109" s="270">
        <v>41395</v>
      </c>
      <c r="B109" s="249">
        <v>703.55021132812487</v>
      </c>
      <c r="C109" s="276">
        <v>0</v>
      </c>
      <c r="D109" s="251">
        <f t="shared" si="4"/>
        <v>703.55021132812487</v>
      </c>
      <c r="E109" s="252">
        <f t="shared" si="5"/>
        <v>2635</v>
      </c>
      <c r="F109" s="253">
        <f t="shared" si="6"/>
        <v>1218.9730236819348</v>
      </c>
      <c r="G109" s="268">
        <v>31</v>
      </c>
      <c r="H109" s="254">
        <f t="shared" si="7"/>
        <v>6.5753424657534248E-4</v>
      </c>
      <c r="I109" s="269"/>
    </row>
    <row r="110" spans="1:9" s="2" customFormat="1">
      <c r="A110" s="270">
        <v>41426</v>
      </c>
      <c r="B110" s="249">
        <v>703.55021132812487</v>
      </c>
      <c r="C110" s="276">
        <v>0</v>
      </c>
      <c r="D110" s="251">
        <f t="shared" si="4"/>
        <v>703.55021132812487</v>
      </c>
      <c r="E110" s="252">
        <f t="shared" si="5"/>
        <v>2604</v>
      </c>
      <c r="F110" s="253">
        <f t="shared" si="6"/>
        <v>1204.6321645797943</v>
      </c>
      <c r="G110" s="268">
        <v>30</v>
      </c>
      <c r="H110" s="254">
        <f t="shared" si="7"/>
        <v>6.5753424657534248E-4</v>
      </c>
      <c r="I110" s="269"/>
    </row>
    <row r="111" spans="1:9" s="2" customFormat="1">
      <c r="A111" s="270">
        <v>41456</v>
      </c>
      <c r="B111" s="249">
        <v>738.7277218945311</v>
      </c>
      <c r="C111" s="276">
        <v>0</v>
      </c>
      <c r="D111" s="251">
        <f t="shared" si="4"/>
        <v>738.7277218945311</v>
      </c>
      <c r="E111" s="252">
        <f t="shared" si="5"/>
        <v>2574</v>
      </c>
      <c r="F111" s="253">
        <f t="shared" si="6"/>
        <v>1250.2916095275768</v>
      </c>
      <c r="G111" s="268">
        <v>31</v>
      </c>
      <c r="H111" s="254">
        <f t="shared" si="7"/>
        <v>6.5753424657534248E-4</v>
      </c>
      <c r="I111" s="269"/>
    </row>
    <row r="112" spans="1:9" s="2" customFormat="1">
      <c r="A112" s="270">
        <v>41487</v>
      </c>
      <c r="B112" s="249">
        <v>738.7277218945311</v>
      </c>
      <c r="C112" s="276">
        <v>0</v>
      </c>
      <c r="D112" s="251">
        <f t="shared" si="4"/>
        <v>738.7277218945311</v>
      </c>
      <c r="E112" s="252">
        <f t="shared" si="5"/>
        <v>2543</v>
      </c>
      <c r="F112" s="253">
        <f t="shared" si="6"/>
        <v>1235.2337074703294</v>
      </c>
      <c r="G112" s="268">
        <v>31</v>
      </c>
      <c r="H112" s="254">
        <f t="shared" si="7"/>
        <v>6.5753424657534248E-4</v>
      </c>
      <c r="I112" s="269"/>
    </row>
    <row r="113" spans="1:9" s="2" customFormat="1">
      <c r="A113" s="270">
        <v>41518</v>
      </c>
      <c r="B113" s="249">
        <v>738.7277218945311</v>
      </c>
      <c r="C113" s="276">
        <v>0</v>
      </c>
      <c r="D113" s="251">
        <f t="shared" si="4"/>
        <v>738.7277218945311</v>
      </c>
      <c r="E113" s="252">
        <f t="shared" si="5"/>
        <v>2512</v>
      </c>
      <c r="F113" s="253">
        <f t="shared" si="6"/>
        <v>1220.1758054130821</v>
      </c>
      <c r="G113" s="268">
        <v>30</v>
      </c>
      <c r="H113" s="254">
        <f t="shared" si="7"/>
        <v>6.5753424657534248E-4</v>
      </c>
      <c r="I113" s="269"/>
    </row>
    <row r="114" spans="1:9" s="2" customFormat="1">
      <c r="A114" s="270">
        <v>41548</v>
      </c>
      <c r="B114" s="249">
        <v>738.7277218945311</v>
      </c>
      <c r="C114" s="276">
        <v>0</v>
      </c>
      <c r="D114" s="251">
        <f t="shared" si="4"/>
        <v>738.7277218945311</v>
      </c>
      <c r="E114" s="252">
        <f t="shared" si="5"/>
        <v>2482</v>
      </c>
      <c r="F114" s="253">
        <f t="shared" si="6"/>
        <v>1205.6036421318747</v>
      </c>
      <c r="G114" s="268">
        <v>31</v>
      </c>
      <c r="H114" s="254">
        <f t="shared" si="7"/>
        <v>6.5753424657534248E-4</v>
      </c>
      <c r="I114" s="269"/>
    </row>
    <row r="115" spans="1:9" s="2" customFormat="1">
      <c r="A115" s="270">
        <v>41579</v>
      </c>
      <c r="B115" s="249">
        <v>738.7277218945311</v>
      </c>
      <c r="C115" s="276">
        <v>0</v>
      </c>
      <c r="D115" s="251">
        <f t="shared" si="4"/>
        <v>738.7277218945311</v>
      </c>
      <c r="E115" s="252">
        <f t="shared" si="5"/>
        <v>2451</v>
      </c>
      <c r="F115" s="253">
        <f t="shared" si="6"/>
        <v>1190.5457400746272</v>
      </c>
      <c r="G115" s="277">
        <v>30</v>
      </c>
      <c r="H115" s="254">
        <f t="shared" si="7"/>
        <v>6.5753424657534248E-4</v>
      </c>
      <c r="I115" s="269"/>
    </row>
    <row r="116" spans="1:9" s="2" customFormat="1">
      <c r="A116" s="270">
        <v>41609</v>
      </c>
      <c r="B116" s="249">
        <v>738.7277218945311</v>
      </c>
      <c r="C116" s="276">
        <v>0</v>
      </c>
      <c r="D116" s="251">
        <f t="shared" si="4"/>
        <v>738.7277218945311</v>
      </c>
      <c r="E116" s="252">
        <f t="shared" si="5"/>
        <v>2421</v>
      </c>
      <c r="F116" s="253">
        <f t="shared" si="6"/>
        <v>1175.9735767934203</v>
      </c>
      <c r="G116" s="268">
        <v>31</v>
      </c>
      <c r="H116" s="254">
        <f t="shared" si="7"/>
        <v>6.5753424657534248E-4</v>
      </c>
      <c r="I116" s="269"/>
    </row>
    <row r="117" spans="1:9" s="2" customFormat="1">
      <c r="A117" s="270">
        <v>41640</v>
      </c>
      <c r="B117" s="249">
        <v>738.7277218945311</v>
      </c>
      <c r="C117" s="276">
        <v>0</v>
      </c>
      <c r="D117" s="251">
        <f t="shared" si="4"/>
        <v>738.7277218945311</v>
      </c>
      <c r="E117" s="252">
        <f t="shared" si="5"/>
        <v>2390</v>
      </c>
      <c r="F117" s="253">
        <f t="shared" si="6"/>
        <v>1160.9156747361726</v>
      </c>
      <c r="G117" s="268">
        <v>31</v>
      </c>
      <c r="H117" s="254">
        <f t="shared" si="7"/>
        <v>6.5753424657534248E-4</v>
      </c>
      <c r="I117" s="269"/>
    </row>
    <row r="118" spans="1:9" s="2" customFormat="1">
      <c r="A118" s="270">
        <v>41671</v>
      </c>
      <c r="B118" s="249">
        <v>738.7277218945311</v>
      </c>
      <c r="C118" s="276">
        <v>0</v>
      </c>
      <c r="D118" s="251">
        <f t="shared" si="4"/>
        <v>738.7277218945311</v>
      </c>
      <c r="E118" s="252">
        <f t="shared" si="5"/>
        <v>2359</v>
      </c>
      <c r="F118" s="253">
        <f t="shared" si="6"/>
        <v>1145.8577726789254</v>
      </c>
      <c r="G118" s="268">
        <v>28</v>
      </c>
      <c r="H118" s="254">
        <f t="shared" si="7"/>
        <v>6.5753424657534248E-4</v>
      </c>
      <c r="I118" s="269"/>
    </row>
    <row r="119" spans="1:9" s="2" customFormat="1">
      <c r="A119" s="270">
        <v>41699</v>
      </c>
      <c r="B119" s="249">
        <v>738.7277218945311</v>
      </c>
      <c r="C119" s="276">
        <v>0</v>
      </c>
      <c r="D119" s="251">
        <f t="shared" si="4"/>
        <v>738.7277218945311</v>
      </c>
      <c r="E119" s="252">
        <f t="shared" si="5"/>
        <v>2331</v>
      </c>
      <c r="F119" s="253">
        <f t="shared" si="6"/>
        <v>1132.2570869497986</v>
      </c>
      <c r="G119" s="268">
        <v>31</v>
      </c>
      <c r="H119" s="254">
        <f t="shared" si="7"/>
        <v>6.5753424657534248E-4</v>
      </c>
      <c r="I119" s="269"/>
    </row>
    <row r="120" spans="1:9" s="2" customFormat="1">
      <c r="A120" s="270">
        <v>41730</v>
      </c>
      <c r="B120" s="249">
        <v>738.7277218945311</v>
      </c>
      <c r="C120" s="276">
        <v>0</v>
      </c>
      <c r="D120" s="251">
        <f t="shared" si="4"/>
        <v>738.7277218945311</v>
      </c>
      <c r="E120" s="252">
        <f t="shared" si="5"/>
        <v>2300</v>
      </c>
      <c r="F120" s="253">
        <f t="shared" si="6"/>
        <v>1117.1991848925511</v>
      </c>
      <c r="G120" s="268">
        <v>30</v>
      </c>
      <c r="H120" s="254">
        <f t="shared" si="7"/>
        <v>6.5753424657534248E-4</v>
      </c>
      <c r="I120" s="269"/>
    </row>
    <row r="121" spans="1:9" s="2" customFormat="1">
      <c r="A121" s="270">
        <v>41760</v>
      </c>
      <c r="B121" s="249">
        <v>738.7277218945311</v>
      </c>
      <c r="C121" s="276">
        <v>0</v>
      </c>
      <c r="D121" s="251">
        <f t="shared" si="4"/>
        <v>738.7277218945311</v>
      </c>
      <c r="E121" s="252">
        <f t="shared" si="5"/>
        <v>2270</v>
      </c>
      <c r="F121" s="253">
        <f t="shared" si="6"/>
        <v>1102.6270216113439</v>
      </c>
      <c r="G121" s="268">
        <v>31</v>
      </c>
      <c r="H121" s="254">
        <f t="shared" si="7"/>
        <v>6.5753424657534248E-4</v>
      </c>
      <c r="I121" s="269"/>
    </row>
    <row r="122" spans="1:9" s="2" customFormat="1">
      <c r="A122" s="270">
        <v>41791</v>
      </c>
      <c r="B122" s="249">
        <v>738.7277218945311</v>
      </c>
      <c r="C122" s="276">
        <v>0</v>
      </c>
      <c r="D122" s="251">
        <f t="shared" si="4"/>
        <v>738.7277218945311</v>
      </c>
      <c r="E122" s="252">
        <f t="shared" si="5"/>
        <v>2239</v>
      </c>
      <c r="F122" s="253">
        <f t="shared" si="6"/>
        <v>1087.5691195540965</v>
      </c>
      <c r="G122" s="268">
        <v>30</v>
      </c>
      <c r="H122" s="254">
        <f t="shared" si="7"/>
        <v>6.5753424657534248E-4</v>
      </c>
      <c r="I122" s="269"/>
    </row>
    <row r="123" spans="1:9" s="2" customFormat="1">
      <c r="A123" s="270">
        <v>41821</v>
      </c>
      <c r="B123" s="249">
        <v>775.66410798925767</v>
      </c>
      <c r="C123" s="276">
        <v>0</v>
      </c>
      <c r="D123" s="251">
        <f t="shared" si="4"/>
        <v>775.66410798925767</v>
      </c>
      <c r="E123" s="252">
        <f t="shared" si="5"/>
        <v>2209</v>
      </c>
      <c r="F123" s="253">
        <f t="shared" si="6"/>
        <v>1126.6468040865338</v>
      </c>
      <c r="G123" s="268">
        <v>31</v>
      </c>
      <c r="H123" s="254">
        <f t="shared" si="7"/>
        <v>6.5753424657534248E-4</v>
      </c>
      <c r="I123" s="269"/>
    </row>
    <row r="124" spans="1:9" s="2" customFormat="1">
      <c r="A124" s="270">
        <v>41852</v>
      </c>
      <c r="B124" s="249">
        <v>775.66410798925767</v>
      </c>
      <c r="C124" s="276">
        <v>0</v>
      </c>
      <c r="D124" s="251">
        <f t="shared" si="4"/>
        <v>775.66410798925767</v>
      </c>
      <c r="E124" s="252">
        <f t="shared" si="5"/>
        <v>2178</v>
      </c>
      <c r="F124" s="253">
        <f t="shared" si="6"/>
        <v>1110.836006926424</v>
      </c>
      <c r="G124" s="268">
        <v>31</v>
      </c>
      <c r="H124" s="254">
        <f t="shared" si="7"/>
        <v>6.5753424657534248E-4</v>
      </c>
      <c r="I124" s="269"/>
    </row>
    <row r="125" spans="1:9" s="2" customFormat="1">
      <c r="A125" s="270">
        <v>41883</v>
      </c>
      <c r="B125" s="249">
        <v>775.66410798925767</v>
      </c>
      <c r="C125" s="276">
        <v>0</v>
      </c>
      <c r="D125" s="251">
        <f t="shared" si="4"/>
        <v>775.66410798925767</v>
      </c>
      <c r="E125" s="252">
        <f t="shared" si="5"/>
        <v>2147</v>
      </c>
      <c r="F125" s="253">
        <f t="shared" si="6"/>
        <v>1095.0252097663142</v>
      </c>
      <c r="G125" s="268">
        <v>30</v>
      </c>
      <c r="H125" s="254">
        <f t="shared" si="7"/>
        <v>6.5753424657534248E-4</v>
      </c>
      <c r="I125" s="269"/>
    </row>
    <row r="126" spans="1:9" s="2" customFormat="1">
      <c r="A126" s="270">
        <v>41913</v>
      </c>
      <c r="B126" s="249">
        <v>775.66410798925767</v>
      </c>
      <c r="C126" s="276">
        <v>0</v>
      </c>
      <c r="D126" s="251">
        <f t="shared" si="4"/>
        <v>775.66410798925767</v>
      </c>
      <c r="E126" s="252">
        <f t="shared" si="5"/>
        <v>2117</v>
      </c>
      <c r="F126" s="253">
        <f t="shared" si="6"/>
        <v>1079.7244383210466</v>
      </c>
      <c r="G126" s="268">
        <v>31</v>
      </c>
      <c r="H126" s="254">
        <f t="shared" si="7"/>
        <v>6.5753424657534248E-4</v>
      </c>
      <c r="I126" s="269"/>
    </row>
    <row r="127" spans="1:9" s="2" customFormat="1">
      <c r="A127" s="270">
        <v>41944</v>
      </c>
      <c r="B127" s="249">
        <v>775.66410798925767</v>
      </c>
      <c r="C127" s="276">
        <v>0</v>
      </c>
      <c r="D127" s="251">
        <f t="shared" si="4"/>
        <v>775.66410798925767</v>
      </c>
      <c r="E127" s="252">
        <f t="shared" si="5"/>
        <v>2086</v>
      </c>
      <c r="F127" s="253">
        <f t="shared" si="6"/>
        <v>1063.9136411609368</v>
      </c>
      <c r="G127" s="268">
        <v>30</v>
      </c>
      <c r="H127" s="254">
        <f t="shared" si="7"/>
        <v>6.5753424657534248E-4</v>
      </c>
      <c r="I127" s="269"/>
    </row>
    <row r="128" spans="1:9" s="2" customFormat="1">
      <c r="A128" s="270">
        <v>41974</v>
      </c>
      <c r="B128" s="249">
        <v>775.66410798925767</v>
      </c>
      <c r="C128" s="276">
        <v>0</v>
      </c>
      <c r="D128" s="251">
        <f t="shared" si="4"/>
        <v>775.66410798925767</v>
      </c>
      <c r="E128" s="252">
        <f t="shared" si="5"/>
        <v>2056</v>
      </c>
      <c r="F128" s="253">
        <f t="shared" si="6"/>
        <v>1048.6128697156694</v>
      </c>
      <c r="G128" s="268">
        <v>31</v>
      </c>
      <c r="H128" s="254">
        <f t="shared" si="7"/>
        <v>6.5753424657534248E-4</v>
      </c>
      <c r="I128" s="269"/>
    </row>
    <row r="129" spans="1:9" s="2" customFormat="1">
      <c r="A129" s="270">
        <v>42005</v>
      </c>
      <c r="B129" s="249">
        <v>775.66410798925767</v>
      </c>
      <c r="C129" s="276">
        <v>0</v>
      </c>
      <c r="D129" s="251">
        <f t="shared" si="4"/>
        <v>775.66410798925767</v>
      </c>
      <c r="E129" s="252">
        <f t="shared" si="5"/>
        <v>2025</v>
      </c>
      <c r="F129" s="253">
        <f t="shared" si="6"/>
        <v>1032.8020725555596</v>
      </c>
      <c r="G129" s="268">
        <v>31</v>
      </c>
      <c r="H129" s="254">
        <f t="shared" si="7"/>
        <v>6.5753424657534248E-4</v>
      </c>
      <c r="I129" s="269"/>
    </row>
    <row r="130" spans="1:9" s="2" customFormat="1">
      <c r="A130" s="270">
        <v>42036</v>
      </c>
      <c r="B130" s="249">
        <v>775.66410798925767</v>
      </c>
      <c r="C130" s="276">
        <v>0</v>
      </c>
      <c r="D130" s="251">
        <f t="shared" si="4"/>
        <v>775.66410798925767</v>
      </c>
      <c r="E130" s="252">
        <f t="shared" si="5"/>
        <v>1994</v>
      </c>
      <c r="F130" s="253">
        <f t="shared" si="6"/>
        <v>1016.9912753954497</v>
      </c>
      <c r="G130" s="268">
        <v>28</v>
      </c>
      <c r="H130" s="254">
        <f t="shared" si="7"/>
        <v>6.5753424657534248E-4</v>
      </c>
      <c r="I130" s="269"/>
    </row>
    <row r="131" spans="1:9" s="2" customFormat="1">
      <c r="A131" s="270">
        <v>42064</v>
      </c>
      <c r="B131" s="249">
        <v>775.66410798925767</v>
      </c>
      <c r="C131" s="276">
        <v>0</v>
      </c>
      <c r="D131" s="251">
        <f t="shared" si="4"/>
        <v>775.66410798925767</v>
      </c>
      <c r="E131" s="252">
        <f t="shared" si="5"/>
        <v>1966</v>
      </c>
      <c r="F131" s="253">
        <f t="shared" si="6"/>
        <v>1002.7105553798667</v>
      </c>
      <c r="G131" s="268">
        <v>31</v>
      </c>
      <c r="H131" s="254">
        <f t="shared" si="7"/>
        <v>6.5753424657534248E-4</v>
      </c>
      <c r="I131" s="269"/>
    </row>
    <row r="132" spans="1:9" s="2" customFormat="1">
      <c r="A132" s="270">
        <v>42095</v>
      </c>
      <c r="B132" s="249">
        <v>775.66410798925767</v>
      </c>
      <c r="C132" s="276">
        <v>0</v>
      </c>
      <c r="D132" s="251">
        <f t="shared" si="4"/>
        <v>775.66410798925767</v>
      </c>
      <c r="E132" s="252">
        <f t="shared" si="5"/>
        <v>1935</v>
      </c>
      <c r="F132" s="253">
        <f t="shared" si="6"/>
        <v>986.8997582197569</v>
      </c>
      <c r="G132" s="268">
        <v>30</v>
      </c>
      <c r="H132" s="254">
        <f t="shared" si="7"/>
        <v>6.5753424657534248E-4</v>
      </c>
      <c r="I132" s="269"/>
    </row>
    <row r="133" spans="1:9" s="2" customFormat="1">
      <c r="A133" s="270">
        <v>42125</v>
      </c>
      <c r="B133" s="249">
        <v>775.66410798925767</v>
      </c>
      <c r="C133" s="276">
        <v>0</v>
      </c>
      <c r="D133" s="251">
        <f t="shared" si="4"/>
        <v>775.66410798925767</v>
      </c>
      <c r="E133" s="252">
        <f t="shared" si="5"/>
        <v>1905</v>
      </c>
      <c r="F133" s="253">
        <f t="shared" si="6"/>
        <v>971.59898677448939</v>
      </c>
      <c r="G133" s="268">
        <v>31</v>
      </c>
      <c r="H133" s="254">
        <f t="shared" si="7"/>
        <v>6.5753424657534248E-4</v>
      </c>
      <c r="I133" s="269"/>
    </row>
    <row r="134" spans="1:9" s="2" customFormat="1">
      <c r="A134" s="270">
        <v>42156</v>
      </c>
      <c r="B134" s="249">
        <v>775.66410798925767</v>
      </c>
      <c r="C134" s="276">
        <v>0</v>
      </c>
      <c r="D134" s="251">
        <f t="shared" si="4"/>
        <v>775.66410798925767</v>
      </c>
      <c r="E134" s="252">
        <f t="shared" si="5"/>
        <v>1874</v>
      </c>
      <c r="F134" s="253">
        <f t="shared" si="6"/>
        <v>955.78818961437958</v>
      </c>
      <c r="G134" s="268">
        <v>30</v>
      </c>
      <c r="H134" s="254">
        <f t="shared" si="7"/>
        <v>6.5753424657534248E-4</v>
      </c>
      <c r="I134" s="269"/>
    </row>
    <row r="135" spans="1:9" s="2" customFormat="1">
      <c r="A135" s="270">
        <v>42186</v>
      </c>
      <c r="B135" s="249">
        <v>814.44731338872054</v>
      </c>
      <c r="C135" s="276">
        <v>0</v>
      </c>
      <c r="D135" s="251">
        <f t="shared" si="4"/>
        <v>814.44731338872054</v>
      </c>
      <c r="E135" s="252">
        <f t="shared" si="5"/>
        <v>1844</v>
      </c>
      <c r="F135" s="253">
        <f t="shared" si="6"/>
        <v>987.51178907756764</v>
      </c>
      <c r="G135" s="268">
        <v>31</v>
      </c>
      <c r="H135" s="254">
        <f t="shared" si="7"/>
        <v>6.5753424657534248E-4</v>
      </c>
      <c r="I135" s="269"/>
    </row>
    <row r="136" spans="1:9" s="2" customFormat="1">
      <c r="A136" s="270">
        <v>42217</v>
      </c>
      <c r="B136" s="249">
        <v>814.44731338872054</v>
      </c>
      <c r="C136" s="276">
        <v>0</v>
      </c>
      <c r="D136" s="251">
        <f t="shared" si="4"/>
        <v>814.44731338872054</v>
      </c>
      <c r="E136" s="252">
        <f t="shared" si="5"/>
        <v>1813</v>
      </c>
      <c r="F136" s="253">
        <f t="shared" si="6"/>
        <v>970.91045205945238</v>
      </c>
      <c r="G136" s="268">
        <v>31</v>
      </c>
      <c r="H136" s="254">
        <f t="shared" si="7"/>
        <v>6.5753424657534248E-4</v>
      </c>
      <c r="I136" s="269"/>
    </row>
    <row r="137" spans="1:9" s="2" customFormat="1">
      <c r="A137" s="270">
        <v>42248</v>
      </c>
      <c r="B137" s="249">
        <v>814.44731338872054</v>
      </c>
      <c r="C137" s="276">
        <v>0</v>
      </c>
      <c r="D137" s="251">
        <f t="shared" si="4"/>
        <v>814.44731338872054</v>
      </c>
      <c r="E137" s="252">
        <f t="shared" si="5"/>
        <v>1782</v>
      </c>
      <c r="F137" s="253">
        <f t="shared" si="6"/>
        <v>954.30911504133712</v>
      </c>
      <c r="G137" s="268">
        <v>30</v>
      </c>
      <c r="H137" s="254">
        <f t="shared" si="7"/>
        <v>6.5753424657534248E-4</v>
      </c>
      <c r="I137" s="269"/>
    </row>
    <row r="138" spans="1:9" s="2" customFormat="1" ht="17.25" thickBot="1">
      <c r="A138" s="270">
        <v>42278</v>
      </c>
      <c r="B138" s="249">
        <v>814.44731338872054</v>
      </c>
      <c r="C138" s="276">
        <v>0</v>
      </c>
      <c r="D138" s="251">
        <f t="shared" si="4"/>
        <v>814.44731338872054</v>
      </c>
      <c r="E138" s="252">
        <f t="shared" si="5"/>
        <v>1752</v>
      </c>
      <c r="F138" s="253">
        <f t="shared" si="6"/>
        <v>938.2433050238061</v>
      </c>
      <c r="G138" s="268">
        <v>31</v>
      </c>
      <c r="H138" s="254">
        <f t="shared" si="7"/>
        <v>6.5753424657534248E-4</v>
      </c>
      <c r="I138" s="269"/>
    </row>
    <row r="139" spans="1:9" s="2" customFormat="1" ht="31.5">
      <c r="A139" s="244" t="s">
        <v>13</v>
      </c>
      <c r="B139" s="244" t="s">
        <v>14</v>
      </c>
      <c r="C139" s="244" t="s">
        <v>15</v>
      </c>
      <c r="D139" s="244" t="s">
        <v>16</v>
      </c>
      <c r="E139" s="245" t="s">
        <v>17</v>
      </c>
      <c r="F139" s="244" t="s">
        <v>19</v>
      </c>
      <c r="G139" s="245" t="s">
        <v>11</v>
      </c>
      <c r="H139" s="246" t="s">
        <v>18</v>
      </c>
      <c r="I139" s="247" t="s">
        <v>24</v>
      </c>
    </row>
    <row r="140" spans="1:9" s="2" customFormat="1">
      <c r="A140" s="270">
        <v>42309</v>
      </c>
      <c r="B140" s="249">
        <v>814.44731338872054</v>
      </c>
      <c r="C140" s="276">
        <v>0</v>
      </c>
      <c r="D140" s="251">
        <f t="shared" si="4"/>
        <v>814.44731338872054</v>
      </c>
      <c r="E140" s="252">
        <f>E138-G138</f>
        <v>1721</v>
      </c>
      <c r="F140" s="253">
        <f t="shared" si="6"/>
        <v>921.64196800569084</v>
      </c>
      <c r="G140" s="268">
        <v>30</v>
      </c>
      <c r="H140" s="254">
        <f t="shared" si="7"/>
        <v>6.5753424657534248E-4</v>
      </c>
      <c r="I140" s="269"/>
    </row>
    <row r="141" spans="1:9" s="2" customFormat="1">
      <c r="A141" s="270">
        <v>42339</v>
      </c>
      <c r="B141" s="249">
        <v>814.44731338872054</v>
      </c>
      <c r="C141" s="276">
        <v>0</v>
      </c>
      <c r="D141" s="251">
        <f t="shared" si="4"/>
        <v>814.44731338872054</v>
      </c>
      <c r="E141" s="252">
        <f>E140-G140</f>
        <v>1691</v>
      </c>
      <c r="F141" s="253">
        <f t="shared" si="6"/>
        <v>905.57615798815982</v>
      </c>
      <c r="G141" s="268">
        <v>31</v>
      </c>
      <c r="H141" s="254">
        <f t="shared" si="7"/>
        <v>6.5753424657534248E-4</v>
      </c>
      <c r="I141" s="269"/>
    </row>
    <row r="142" spans="1:9" s="2" customFormat="1">
      <c r="A142" s="270">
        <v>42370</v>
      </c>
      <c r="B142" s="249">
        <v>814.44731338872054</v>
      </c>
      <c r="C142" s="276">
        <v>0</v>
      </c>
      <c r="D142" s="251">
        <f t="shared" si="4"/>
        <v>814.44731338872054</v>
      </c>
      <c r="E142" s="252">
        <f t="shared" si="5"/>
        <v>1660</v>
      </c>
      <c r="F142" s="253">
        <f t="shared" si="6"/>
        <v>888.97482097004456</v>
      </c>
      <c r="G142" s="268">
        <v>31</v>
      </c>
      <c r="H142" s="254">
        <f t="shared" si="7"/>
        <v>6.5753424657534248E-4</v>
      </c>
      <c r="I142" s="269"/>
    </row>
    <row r="143" spans="1:9" s="2" customFormat="1">
      <c r="A143" s="270">
        <v>42401</v>
      </c>
      <c r="B143" s="249">
        <v>814.44731338872054</v>
      </c>
      <c r="C143" s="276">
        <v>0</v>
      </c>
      <c r="D143" s="251">
        <f t="shared" si="4"/>
        <v>814.44731338872054</v>
      </c>
      <c r="E143" s="252">
        <f>E142-G142</f>
        <v>1629</v>
      </c>
      <c r="F143" s="253">
        <f t="shared" si="6"/>
        <v>872.3734839519293</v>
      </c>
      <c r="G143" s="268">
        <v>29</v>
      </c>
      <c r="H143" s="254">
        <f t="shared" si="7"/>
        <v>6.5753424657534248E-4</v>
      </c>
      <c r="I143" s="269"/>
    </row>
    <row r="144" spans="1:9" s="2" customFormat="1">
      <c r="A144" s="270">
        <v>42430</v>
      </c>
      <c r="B144" s="249">
        <v>814.44731338872054</v>
      </c>
      <c r="C144" s="276">
        <v>0</v>
      </c>
      <c r="D144" s="251">
        <f t="shared" ref="D144:D159" si="8">B144-C144</f>
        <v>814.44731338872054</v>
      </c>
      <c r="E144" s="252">
        <f t="shared" ref="E144:E201" si="9">E143-G143</f>
        <v>1600</v>
      </c>
      <c r="F144" s="253">
        <f t="shared" si="6"/>
        <v>856.84320093498275</v>
      </c>
      <c r="G144" s="268">
        <v>31</v>
      </c>
      <c r="H144" s="254">
        <f t="shared" ref="H144:H201" si="10">0.24/365</f>
        <v>6.5753424657534248E-4</v>
      </c>
      <c r="I144" s="269"/>
    </row>
    <row r="145" spans="1:9" s="2" customFormat="1">
      <c r="A145" s="270">
        <v>42461</v>
      </c>
      <c r="B145" s="249">
        <v>814.44731338872054</v>
      </c>
      <c r="C145" s="276">
        <v>0</v>
      </c>
      <c r="D145" s="251">
        <f t="shared" si="8"/>
        <v>814.44731338872054</v>
      </c>
      <c r="E145" s="252">
        <f t="shared" si="9"/>
        <v>1569</v>
      </c>
      <c r="F145" s="253">
        <f t="shared" ref="F145:F201" si="11">(D145*E145*H145)</f>
        <v>840.24186391686737</v>
      </c>
      <c r="G145" s="268">
        <v>30</v>
      </c>
      <c r="H145" s="254">
        <f t="shared" si="10"/>
        <v>6.5753424657534248E-4</v>
      </c>
      <c r="I145" s="269"/>
    </row>
    <row r="146" spans="1:9" s="2" customFormat="1">
      <c r="A146" s="270">
        <v>42491</v>
      </c>
      <c r="B146" s="249">
        <v>814.44731338872054</v>
      </c>
      <c r="C146" s="276">
        <v>0</v>
      </c>
      <c r="D146" s="251">
        <f t="shared" si="8"/>
        <v>814.44731338872054</v>
      </c>
      <c r="E146" s="252">
        <f t="shared" si="9"/>
        <v>1539</v>
      </c>
      <c r="F146" s="253">
        <f t="shared" si="11"/>
        <v>824.17605389933658</v>
      </c>
      <c r="G146" s="268">
        <v>31</v>
      </c>
      <c r="H146" s="254">
        <f t="shared" si="10"/>
        <v>6.5753424657534248E-4</v>
      </c>
      <c r="I146" s="269"/>
    </row>
    <row r="147" spans="1:9" s="2" customFormat="1">
      <c r="A147" s="270">
        <v>42522</v>
      </c>
      <c r="B147" s="249">
        <v>814.44731338872054</v>
      </c>
      <c r="C147" s="276">
        <v>0</v>
      </c>
      <c r="D147" s="251">
        <f t="shared" si="8"/>
        <v>814.44731338872054</v>
      </c>
      <c r="E147" s="252">
        <f t="shared" si="9"/>
        <v>1508</v>
      </c>
      <c r="F147" s="253">
        <f t="shared" si="11"/>
        <v>807.57471688122121</v>
      </c>
      <c r="G147" s="268">
        <v>30</v>
      </c>
      <c r="H147" s="254">
        <f t="shared" si="10"/>
        <v>6.5753424657534248E-4</v>
      </c>
      <c r="I147" s="269"/>
    </row>
    <row r="148" spans="1:9" s="2" customFormat="1">
      <c r="A148" s="270">
        <v>42552</v>
      </c>
      <c r="B148" s="249">
        <v>855.16967905815659</v>
      </c>
      <c r="C148" s="276">
        <v>0</v>
      </c>
      <c r="D148" s="251">
        <f t="shared" si="8"/>
        <v>855.16967905815659</v>
      </c>
      <c r="E148" s="252">
        <f>E147-G147</f>
        <v>1478</v>
      </c>
      <c r="F148" s="253">
        <f t="shared" si="11"/>
        <v>831.08435220687488</v>
      </c>
      <c r="G148" s="268">
        <v>31</v>
      </c>
      <c r="H148" s="254">
        <f t="shared" si="10"/>
        <v>6.5753424657534248E-4</v>
      </c>
      <c r="I148" s="269"/>
    </row>
    <row r="149" spans="1:9" s="2" customFormat="1">
      <c r="A149" s="270">
        <v>42583</v>
      </c>
      <c r="B149" s="249">
        <v>855.16967905815659</v>
      </c>
      <c r="C149" s="276">
        <v>0</v>
      </c>
      <c r="D149" s="251">
        <f t="shared" si="8"/>
        <v>855.16967905815659</v>
      </c>
      <c r="E149" s="252">
        <f t="shared" si="9"/>
        <v>1447</v>
      </c>
      <c r="F149" s="253">
        <f t="shared" si="11"/>
        <v>813.65294833785379</v>
      </c>
      <c r="G149" s="268">
        <v>31</v>
      </c>
      <c r="H149" s="254">
        <f t="shared" si="10"/>
        <v>6.5753424657534248E-4</v>
      </c>
      <c r="I149" s="269"/>
    </row>
    <row r="150" spans="1:9" s="2" customFormat="1">
      <c r="A150" s="270">
        <v>42614</v>
      </c>
      <c r="B150" s="249">
        <v>855.16967905815659</v>
      </c>
      <c r="C150" s="276">
        <v>0</v>
      </c>
      <c r="D150" s="251">
        <f t="shared" si="8"/>
        <v>855.16967905815659</v>
      </c>
      <c r="E150" s="252">
        <f t="shared" si="9"/>
        <v>1416</v>
      </c>
      <c r="F150" s="253">
        <f t="shared" si="11"/>
        <v>796.2215444688328</v>
      </c>
      <c r="G150" s="268">
        <v>30</v>
      </c>
      <c r="H150" s="254">
        <f t="shared" si="10"/>
        <v>6.5753424657534248E-4</v>
      </c>
      <c r="I150" s="269"/>
    </row>
    <row r="151" spans="1:9" s="2" customFormat="1">
      <c r="A151" s="270">
        <v>42644</v>
      </c>
      <c r="B151" s="249">
        <v>855.16967905815659</v>
      </c>
      <c r="C151" s="276">
        <v>0</v>
      </c>
      <c r="D151" s="251">
        <f t="shared" si="8"/>
        <v>855.16967905815659</v>
      </c>
      <c r="E151" s="252">
        <f t="shared" si="9"/>
        <v>1386</v>
      </c>
      <c r="F151" s="253">
        <f t="shared" si="11"/>
        <v>779.35244395042525</v>
      </c>
      <c r="G151" s="268">
        <v>31</v>
      </c>
      <c r="H151" s="254">
        <f t="shared" si="10"/>
        <v>6.5753424657534248E-4</v>
      </c>
      <c r="I151" s="269"/>
    </row>
    <row r="152" spans="1:9" s="2" customFormat="1">
      <c r="A152" s="270">
        <v>42675</v>
      </c>
      <c r="B152" s="249">
        <v>855.16967905815659</v>
      </c>
      <c r="C152" s="276">
        <v>0</v>
      </c>
      <c r="D152" s="251">
        <f t="shared" si="8"/>
        <v>855.16967905815659</v>
      </c>
      <c r="E152" s="252">
        <f t="shared" si="9"/>
        <v>1355</v>
      </c>
      <c r="F152" s="253">
        <f t="shared" si="11"/>
        <v>761.92104008140416</v>
      </c>
      <c r="G152" s="268">
        <v>30</v>
      </c>
      <c r="H152" s="254">
        <f t="shared" si="10"/>
        <v>6.5753424657534248E-4</v>
      </c>
      <c r="I152" s="269"/>
    </row>
    <row r="153" spans="1:9" s="2" customFormat="1">
      <c r="A153" s="270">
        <v>42705</v>
      </c>
      <c r="B153" s="249">
        <v>855.16967905815659</v>
      </c>
      <c r="C153" s="276">
        <v>0</v>
      </c>
      <c r="D153" s="278">
        <f t="shared" si="8"/>
        <v>855.16967905815659</v>
      </c>
      <c r="E153" s="252">
        <f t="shared" si="9"/>
        <v>1325</v>
      </c>
      <c r="F153" s="253">
        <f t="shared" si="11"/>
        <v>745.05193956299672</v>
      </c>
      <c r="G153" s="268">
        <v>31</v>
      </c>
      <c r="H153" s="254">
        <f t="shared" si="10"/>
        <v>6.5753424657534248E-4</v>
      </c>
      <c r="I153" s="269"/>
    </row>
    <row r="154" spans="1:9" s="2" customFormat="1">
      <c r="A154" s="270">
        <v>42736</v>
      </c>
      <c r="B154" s="249">
        <v>855.16967905815659</v>
      </c>
      <c r="C154" s="276">
        <v>0</v>
      </c>
      <c r="D154" s="278">
        <f t="shared" si="8"/>
        <v>855.16967905815659</v>
      </c>
      <c r="E154" s="252">
        <f t="shared" si="9"/>
        <v>1294</v>
      </c>
      <c r="F154" s="253">
        <f t="shared" si="11"/>
        <v>727.62053569397574</v>
      </c>
      <c r="G154" s="268">
        <v>31</v>
      </c>
      <c r="H154" s="254">
        <f t="shared" si="10"/>
        <v>6.5753424657534248E-4</v>
      </c>
      <c r="I154" s="269"/>
    </row>
    <row r="155" spans="1:9" s="2" customFormat="1">
      <c r="A155" s="270">
        <v>42767</v>
      </c>
      <c r="B155" s="249">
        <v>855.16967905815659</v>
      </c>
      <c r="C155" s="276">
        <v>0</v>
      </c>
      <c r="D155" s="251">
        <f t="shared" si="8"/>
        <v>855.16967905815659</v>
      </c>
      <c r="E155" s="252">
        <f t="shared" si="9"/>
        <v>1263</v>
      </c>
      <c r="F155" s="253">
        <f t="shared" si="11"/>
        <v>710.18913182495464</v>
      </c>
      <c r="G155" s="268">
        <v>28</v>
      </c>
      <c r="H155" s="254">
        <f t="shared" si="10"/>
        <v>6.5753424657534248E-4</v>
      </c>
      <c r="I155" s="269"/>
    </row>
    <row r="156" spans="1:9" s="2" customFormat="1">
      <c r="A156" s="270">
        <v>42795</v>
      </c>
      <c r="B156" s="249">
        <v>855.16967905815659</v>
      </c>
      <c r="C156" s="276">
        <v>0</v>
      </c>
      <c r="D156" s="251">
        <f t="shared" si="8"/>
        <v>855.16967905815659</v>
      </c>
      <c r="E156" s="252">
        <f t="shared" si="9"/>
        <v>1235</v>
      </c>
      <c r="F156" s="253">
        <f t="shared" si="11"/>
        <v>694.4446380077743</v>
      </c>
      <c r="G156" s="268">
        <v>31</v>
      </c>
      <c r="H156" s="254">
        <f t="shared" si="10"/>
        <v>6.5753424657534248E-4</v>
      </c>
      <c r="I156" s="269"/>
    </row>
    <row r="157" spans="1:9" s="2" customFormat="1">
      <c r="A157" s="270">
        <v>42826</v>
      </c>
      <c r="B157" s="249">
        <v>855.16967905815659</v>
      </c>
      <c r="C157" s="276">
        <v>0</v>
      </c>
      <c r="D157" s="278">
        <f t="shared" si="8"/>
        <v>855.16967905815659</v>
      </c>
      <c r="E157" s="252">
        <f t="shared" si="9"/>
        <v>1204</v>
      </c>
      <c r="F157" s="253">
        <f t="shared" si="11"/>
        <v>677.01323413875332</v>
      </c>
      <c r="G157" s="268">
        <v>30</v>
      </c>
      <c r="H157" s="254">
        <f t="shared" si="10"/>
        <v>6.5753424657534248E-4</v>
      </c>
      <c r="I157" s="269"/>
    </row>
    <row r="158" spans="1:9" s="2" customFormat="1">
      <c r="A158" s="270">
        <v>42856</v>
      </c>
      <c r="B158" s="249">
        <v>855.16967905815659</v>
      </c>
      <c r="C158" s="276">
        <v>0</v>
      </c>
      <c r="D158" s="278">
        <f t="shared" si="8"/>
        <v>855.16967905815659</v>
      </c>
      <c r="E158" s="252">
        <f t="shared" si="9"/>
        <v>1174</v>
      </c>
      <c r="F158" s="253">
        <f t="shared" si="11"/>
        <v>660.14413362034577</v>
      </c>
      <c r="G158" s="268">
        <v>31</v>
      </c>
      <c r="H158" s="254">
        <f t="shared" si="10"/>
        <v>6.5753424657534248E-4</v>
      </c>
      <c r="I158" s="269"/>
    </row>
    <row r="159" spans="1:9" s="2" customFormat="1">
      <c r="A159" s="270">
        <v>42887</v>
      </c>
      <c r="B159" s="249">
        <v>855.16967905815659</v>
      </c>
      <c r="C159" s="276">
        <v>0</v>
      </c>
      <c r="D159" s="278">
        <f t="shared" si="8"/>
        <v>855.16967905815659</v>
      </c>
      <c r="E159" s="252">
        <f t="shared" si="9"/>
        <v>1143</v>
      </c>
      <c r="F159" s="253">
        <f t="shared" si="11"/>
        <v>642.71272975132467</v>
      </c>
      <c r="G159" s="268">
        <v>30</v>
      </c>
      <c r="H159" s="254">
        <f t="shared" si="10"/>
        <v>6.5753424657534248E-4</v>
      </c>
      <c r="I159" s="269"/>
    </row>
    <row r="160" spans="1:9" s="2" customFormat="1">
      <c r="A160" s="270">
        <v>42917</v>
      </c>
      <c r="B160" s="249">
        <v>897.92816301106438</v>
      </c>
      <c r="C160" s="276">
        <v>0</v>
      </c>
      <c r="D160" s="278">
        <f>B160-C160</f>
        <v>897.92816301106438</v>
      </c>
      <c r="E160" s="252">
        <f t="shared" si="9"/>
        <v>1113</v>
      </c>
      <c r="F160" s="253">
        <f t="shared" si="11"/>
        <v>657.13581069456302</v>
      </c>
      <c r="G160" s="268">
        <v>31</v>
      </c>
      <c r="H160" s="254">
        <f t="shared" si="10"/>
        <v>6.5753424657534248E-4</v>
      </c>
      <c r="I160" s="269"/>
    </row>
    <row r="161" spans="1:9" s="2" customFormat="1">
      <c r="A161" s="270">
        <v>42948</v>
      </c>
      <c r="B161" s="249">
        <v>897.92816301106438</v>
      </c>
      <c r="C161" s="276">
        <v>0</v>
      </c>
      <c r="D161" s="278">
        <f>B161-C161</f>
        <v>897.92816301106438</v>
      </c>
      <c r="E161" s="252">
        <f t="shared" si="9"/>
        <v>1082</v>
      </c>
      <c r="F161" s="253">
        <f t="shared" si="11"/>
        <v>638.83283663209102</v>
      </c>
      <c r="G161" s="268">
        <v>31</v>
      </c>
      <c r="H161" s="254">
        <f t="shared" si="10"/>
        <v>6.5753424657534248E-4</v>
      </c>
      <c r="I161" s="269"/>
    </row>
    <row r="162" spans="1:9" s="2" customFormat="1">
      <c r="A162" s="270">
        <v>42979</v>
      </c>
      <c r="B162" s="249">
        <v>897.92816301106438</v>
      </c>
      <c r="C162" s="276">
        <v>0</v>
      </c>
      <c r="D162" s="278">
        <f t="shared" ref="D162:D165" si="12">B162-C162</f>
        <v>897.92816301106438</v>
      </c>
      <c r="E162" s="252">
        <f t="shared" si="9"/>
        <v>1051</v>
      </c>
      <c r="F162" s="253">
        <f t="shared" si="11"/>
        <v>620.52986256961879</v>
      </c>
      <c r="G162" s="268">
        <v>30</v>
      </c>
      <c r="H162" s="254">
        <f t="shared" si="10"/>
        <v>6.5753424657534248E-4</v>
      </c>
      <c r="I162" s="269"/>
    </row>
    <row r="163" spans="1:9" s="2" customFormat="1">
      <c r="A163" s="270">
        <v>43009</v>
      </c>
      <c r="B163" s="249">
        <v>897.92816301106438</v>
      </c>
      <c r="C163" s="276">
        <v>0</v>
      </c>
      <c r="D163" s="278">
        <f t="shared" si="12"/>
        <v>897.92816301106438</v>
      </c>
      <c r="E163" s="252">
        <f t="shared" si="9"/>
        <v>1021</v>
      </c>
      <c r="F163" s="253">
        <f t="shared" si="11"/>
        <v>602.81730702529103</v>
      </c>
      <c r="G163" s="268">
        <v>31</v>
      </c>
      <c r="H163" s="254">
        <f t="shared" si="10"/>
        <v>6.5753424657534248E-4</v>
      </c>
      <c r="I163" s="269"/>
    </row>
    <row r="164" spans="1:9" s="2" customFormat="1">
      <c r="A164" s="270">
        <v>43040</v>
      </c>
      <c r="B164" s="249">
        <v>897.92816301106438</v>
      </c>
      <c r="C164" s="276">
        <v>0</v>
      </c>
      <c r="D164" s="278">
        <f t="shared" si="12"/>
        <v>897.92816301106438</v>
      </c>
      <c r="E164" s="252">
        <f t="shared" si="9"/>
        <v>990</v>
      </c>
      <c r="F164" s="253">
        <f t="shared" si="11"/>
        <v>584.51433296281891</v>
      </c>
      <c r="G164" s="268">
        <v>30</v>
      </c>
      <c r="H164" s="254">
        <f t="shared" si="10"/>
        <v>6.5753424657534248E-4</v>
      </c>
      <c r="I164" s="269"/>
    </row>
    <row r="165" spans="1:9" s="2" customFormat="1">
      <c r="A165" s="270">
        <v>43070</v>
      </c>
      <c r="B165" s="249">
        <v>897.92816301106438</v>
      </c>
      <c r="C165" s="276">
        <v>0</v>
      </c>
      <c r="D165" s="278">
        <f t="shared" si="12"/>
        <v>897.92816301106438</v>
      </c>
      <c r="E165" s="252">
        <f t="shared" si="9"/>
        <v>960</v>
      </c>
      <c r="F165" s="253">
        <f t="shared" si="11"/>
        <v>566.80177741849116</v>
      </c>
      <c r="G165" s="268">
        <v>31</v>
      </c>
      <c r="H165" s="254">
        <f t="shared" si="10"/>
        <v>6.5753424657534248E-4</v>
      </c>
      <c r="I165" s="269"/>
    </row>
    <row r="166" spans="1:9" s="2" customFormat="1">
      <c r="A166" s="270">
        <v>43101</v>
      </c>
      <c r="B166" s="249">
        <v>897.92816301106438</v>
      </c>
      <c r="C166" s="276">
        <v>0</v>
      </c>
      <c r="D166" s="278">
        <f>B166-C166</f>
        <v>897.92816301106438</v>
      </c>
      <c r="E166" s="252">
        <f t="shared" si="9"/>
        <v>929</v>
      </c>
      <c r="F166" s="253">
        <f t="shared" si="11"/>
        <v>548.49880335601893</v>
      </c>
      <c r="G166" s="268">
        <v>31</v>
      </c>
      <c r="H166" s="254">
        <f t="shared" si="10"/>
        <v>6.5753424657534248E-4</v>
      </c>
      <c r="I166" s="269"/>
    </row>
    <row r="167" spans="1:9" s="2" customFormat="1">
      <c r="A167" s="270">
        <v>43132</v>
      </c>
      <c r="B167" s="249">
        <v>897.92816301106438</v>
      </c>
      <c r="C167" s="276">
        <v>0</v>
      </c>
      <c r="D167" s="278">
        <f>B167-C167</f>
        <v>897.92816301106438</v>
      </c>
      <c r="E167" s="252">
        <f t="shared" si="9"/>
        <v>898</v>
      </c>
      <c r="F167" s="253">
        <f t="shared" si="11"/>
        <v>530.19582929354692</v>
      </c>
      <c r="G167" s="268">
        <v>28</v>
      </c>
      <c r="H167" s="254">
        <f t="shared" si="10"/>
        <v>6.5753424657534248E-4</v>
      </c>
      <c r="I167" s="269"/>
    </row>
    <row r="168" spans="1:9" s="2" customFormat="1">
      <c r="A168" s="270">
        <v>43160</v>
      </c>
      <c r="B168" s="249">
        <v>897.92816301106438</v>
      </c>
      <c r="C168" s="276">
        <v>0</v>
      </c>
      <c r="D168" s="278">
        <f t="shared" ref="D168:D196" si="13">B168-C168</f>
        <v>897.92816301106438</v>
      </c>
      <c r="E168" s="252">
        <f t="shared" si="9"/>
        <v>870</v>
      </c>
      <c r="F168" s="253">
        <f t="shared" si="11"/>
        <v>513.66411078550755</v>
      </c>
      <c r="G168" s="268">
        <v>31</v>
      </c>
      <c r="H168" s="254">
        <f t="shared" si="10"/>
        <v>6.5753424657534248E-4</v>
      </c>
      <c r="I168" s="269"/>
    </row>
    <row r="169" spans="1:9" s="2" customFormat="1">
      <c r="A169" s="270">
        <v>43191</v>
      </c>
      <c r="B169" s="249">
        <v>897.92816301106438</v>
      </c>
      <c r="C169" s="276">
        <v>0</v>
      </c>
      <c r="D169" s="278">
        <f t="shared" si="13"/>
        <v>897.92816301106438</v>
      </c>
      <c r="E169" s="252">
        <f t="shared" si="9"/>
        <v>839</v>
      </c>
      <c r="F169" s="253">
        <f t="shared" si="11"/>
        <v>495.36113672303543</v>
      </c>
      <c r="G169" s="268">
        <v>30</v>
      </c>
      <c r="H169" s="254">
        <f t="shared" si="10"/>
        <v>6.5753424657534248E-4</v>
      </c>
      <c r="I169" s="269"/>
    </row>
    <row r="170" spans="1:9" s="2" customFormat="1" ht="18" customHeight="1">
      <c r="A170" s="270">
        <v>43221</v>
      </c>
      <c r="B170" s="249">
        <v>897.92816301106438</v>
      </c>
      <c r="C170" s="279">
        <v>13978</v>
      </c>
      <c r="D170" s="278">
        <f>B170-C170</f>
        <v>-13080.071836988936</v>
      </c>
      <c r="E170" s="252">
        <f t="shared" si="9"/>
        <v>809</v>
      </c>
      <c r="F170" s="253"/>
      <c r="G170" s="280">
        <v>17</v>
      </c>
      <c r="H170" s="254">
        <f t="shared" si="10"/>
        <v>6.5753424657534248E-4</v>
      </c>
      <c r="I170" s="301" t="s">
        <v>143</v>
      </c>
    </row>
    <row r="171" spans="1:9" s="2" customFormat="1">
      <c r="A171" s="270">
        <v>43252</v>
      </c>
      <c r="B171" s="249">
        <v>897.92816301106438</v>
      </c>
      <c r="C171" s="282">
        <v>0</v>
      </c>
      <c r="D171" s="278">
        <f t="shared" si="13"/>
        <v>897.92816301106438</v>
      </c>
      <c r="E171" s="252">
        <f t="shared" si="9"/>
        <v>792</v>
      </c>
      <c r="F171" s="253">
        <f t="shared" si="11"/>
        <v>467.61146637025507</v>
      </c>
      <c r="G171" s="250">
        <v>30</v>
      </c>
      <c r="H171" s="254">
        <f t="shared" si="10"/>
        <v>6.5753424657534248E-4</v>
      </c>
      <c r="I171" s="255"/>
    </row>
    <row r="172" spans="1:9" s="2" customFormat="1">
      <c r="A172" s="270">
        <v>43282</v>
      </c>
      <c r="B172" s="249">
        <v>942.82457116161765</v>
      </c>
      <c r="C172" s="282">
        <v>0</v>
      </c>
      <c r="D172" s="278">
        <f t="shared" si="13"/>
        <v>942.82457116161765</v>
      </c>
      <c r="E172" s="252">
        <f t="shared" si="9"/>
        <v>762</v>
      </c>
      <c r="F172" s="253">
        <f t="shared" si="11"/>
        <v>472.39385636722369</v>
      </c>
      <c r="G172" s="250">
        <v>31</v>
      </c>
      <c r="H172" s="254">
        <f t="shared" si="10"/>
        <v>6.5753424657534248E-4</v>
      </c>
      <c r="I172" s="281"/>
    </row>
    <row r="173" spans="1:9" s="2" customFormat="1">
      <c r="A173" s="270">
        <v>43313</v>
      </c>
      <c r="B173" s="249">
        <v>942.82457116161765</v>
      </c>
      <c r="C173" s="282">
        <v>0</v>
      </c>
      <c r="D173" s="278">
        <f t="shared" si="13"/>
        <v>942.82457116161765</v>
      </c>
      <c r="E173" s="252">
        <f t="shared" si="9"/>
        <v>731</v>
      </c>
      <c r="F173" s="253">
        <f t="shared" si="11"/>
        <v>453.175733601628</v>
      </c>
      <c r="G173" s="250">
        <v>31</v>
      </c>
      <c r="H173" s="254">
        <f t="shared" si="10"/>
        <v>6.5753424657534248E-4</v>
      </c>
      <c r="I173" s="281"/>
    </row>
    <row r="174" spans="1:9" s="2" customFormat="1">
      <c r="A174" s="270">
        <v>43344</v>
      </c>
      <c r="B174" s="249">
        <v>942.82457116161765</v>
      </c>
      <c r="C174" s="279">
        <v>0</v>
      </c>
      <c r="D174" s="278">
        <f t="shared" si="13"/>
        <v>942.82457116161765</v>
      </c>
      <c r="E174" s="252">
        <f>E173-G173</f>
        <v>700</v>
      </c>
      <c r="F174" s="253">
        <f t="shared" si="11"/>
        <v>433.9576108360323</v>
      </c>
      <c r="G174" s="280">
        <v>30</v>
      </c>
      <c r="H174" s="254">
        <f t="shared" si="10"/>
        <v>6.5753424657534248E-4</v>
      </c>
      <c r="I174" s="281"/>
    </row>
    <row r="175" spans="1:9" s="2" customFormat="1">
      <c r="A175" s="270">
        <v>43374</v>
      </c>
      <c r="B175" s="249">
        <v>942.82457116161765</v>
      </c>
      <c r="C175" s="282">
        <v>0</v>
      </c>
      <c r="D175" s="278">
        <f t="shared" si="13"/>
        <v>942.82457116161765</v>
      </c>
      <c r="E175" s="252">
        <f t="shared" si="9"/>
        <v>670</v>
      </c>
      <c r="F175" s="253">
        <f t="shared" si="11"/>
        <v>415.359427514488</v>
      </c>
      <c r="G175" s="250">
        <v>31</v>
      </c>
      <c r="H175" s="254">
        <f t="shared" si="10"/>
        <v>6.5753424657534248E-4</v>
      </c>
      <c r="I175" s="255"/>
    </row>
    <row r="176" spans="1:9" s="2" customFormat="1">
      <c r="A176" s="270">
        <v>43405</v>
      </c>
      <c r="B176" s="249">
        <v>942.82457116161765</v>
      </c>
      <c r="C176" s="282">
        <v>0</v>
      </c>
      <c r="D176" s="278">
        <f t="shared" si="13"/>
        <v>942.82457116161765</v>
      </c>
      <c r="E176" s="252">
        <f t="shared" si="9"/>
        <v>639</v>
      </c>
      <c r="F176" s="253">
        <f t="shared" si="11"/>
        <v>396.14130474889231</v>
      </c>
      <c r="G176" s="250">
        <v>30</v>
      </c>
      <c r="H176" s="254">
        <f t="shared" si="10"/>
        <v>6.5753424657534248E-4</v>
      </c>
      <c r="I176" s="255"/>
    </row>
    <row r="177" spans="1:9" s="2" customFormat="1">
      <c r="A177" s="270">
        <v>43435</v>
      </c>
      <c r="B177" s="249">
        <v>942.82457116161765</v>
      </c>
      <c r="C177" s="282">
        <v>0</v>
      </c>
      <c r="D177" s="278">
        <f t="shared" si="13"/>
        <v>942.82457116161765</v>
      </c>
      <c r="E177" s="252">
        <f t="shared" si="9"/>
        <v>609</v>
      </c>
      <c r="F177" s="253">
        <f t="shared" si="11"/>
        <v>377.54312142734807</v>
      </c>
      <c r="G177" s="250">
        <v>31</v>
      </c>
      <c r="H177" s="254">
        <f t="shared" si="10"/>
        <v>6.5753424657534248E-4</v>
      </c>
      <c r="I177" s="255"/>
    </row>
    <row r="178" spans="1:9" s="2" customFormat="1">
      <c r="A178" s="270">
        <v>43466</v>
      </c>
      <c r="B178" s="249">
        <v>942.82457116161765</v>
      </c>
      <c r="C178" s="282">
        <v>0</v>
      </c>
      <c r="D178" s="278">
        <f t="shared" si="13"/>
        <v>942.82457116161765</v>
      </c>
      <c r="E178" s="252">
        <f t="shared" si="9"/>
        <v>578</v>
      </c>
      <c r="F178" s="253">
        <f t="shared" si="11"/>
        <v>358.32499866175237</v>
      </c>
      <c r="G178" s="250">
        <v>31</v>
      </c>
      <c r="H178" s="254">
        <f>0.24/365</f>
        <v>6.5753424657534248E-4</v>
      </c>
      <c r="I178" s="255"/>
    </row>
    <row r="179" spans="1:9" s="2" customFormat="1">
      <c r="A179" s="270">
        <v>43497</v>
      </c>
      <c r="B179" s="249">
        <v>942.82457116161765</v>
      </c>
      <c r="C179" s="282">
        <v>0</v>
      </c>
      <c r="D179" s="278">
        <f t="shared" si="13"/>
        <v>942.82457116161765</v>
      </c>
      <c r="E179" s="252">
        <f t="shared" si="9"/>
        <v>547</v>
      </c>
      <c r="F179" s="253">
        <f t="shared" si="11"/>
        <v>339.10687589615662</v>
      </c>
      <c r="G179" s="250">
        <v>28</v>
      </c>
      <c r="H179" s="254">
        <f t="shared" si="10"/>
        <v>6.5753424657534248E-4</v>
      </c>
      <c r="I179" s="255"/>
    </row>
    <row r="180" spans="1:9" s="2" customFormat="1">
      <c r="A180" s="270">
        <v>43525</v>
      </c>
      <c r="B180" s="249">
        <v>942.82457116161765</v>
      </c>
      <c r="C180" s="282">
        <v>0</v>
      </c>
      <c r="D180" s="278">
        <f t="shared" si="13"/>
        <v>942.82457116161765</v>
      </c>
      <c r="E180" s="252">
        <f t="shared" si="9"/>
        <v>519</v>
      </c>
      <c r="F180" s="253">
        <f t="shared" si="11"/>
        <v>321.74857146271535</v>
      </c>
      <c r="G180" s="250">
        <v>31</v>
      </c>
      <c r="H180" s="254">
        <f t="shared" si="10"/>
        <v>6.5753424657534248E-4</v>
      </c>
      <c r="I180" s="255"/>
    </row>
    <row r="181" spans="1:9" s="2" customFormat="1">
      <c r="A181" s="270">
        <v>43556</v>
      </c>
      <c r="B181" s="249">
        <v>942.82457116161765</v>
      </c>
      <c r="C181" s="282">
        <v>0</v>
      </c>
      <c r="D181" s="278">
        <f t="shared" si="13"/>
        <v>942.82457116161765</v>
      </c>
      <c r="E181" s="252">
        <f t="shared" si="9"/>
        <v>488</v>
      </c>
      <c r="F181" s="253">
        <f t="shared" si="11"/>
        <v>302.5304486971196</v>
      </c>
      <c r="G181" s="250">
        <v>30</v>
      </c>
      <c r="H181" s="254">
        <f t="shared" si="10"/>
        <v>6.5753424657534248E-4</v>
      </c>
      <c r="I181" s="281"/>
    </row>
    <row r="182" spans="1:9" s="2" customFormat="1">
      <c r="A182" s="270">
        <v>43586</v>
      </c>
      <c r="B182" s="249">
        <v>942.82457116161765</v>
      </c>
      <c r="C182" s="282">
        <v>0</v>
      </c>
      <c r="D182" s="278">
        <f t="shared" si="13"/>
        <v>942.82457116161765</v>
      </c>
      <c r="E182" s="252">
        <f t="shared" si="9"/>
        <v>458</v>
      </c>
      <c r="F182" s="253">
        <f t="shared" si="11"/>
        <v>283.93226537557541</v>
      </c>
      <c r="G182" s="250">
        <v>31</v>
      </c>
      <c r="H182" s="254">
        <f t="shared" si="10"/>
        <v>6.5753424657534248E-4</v>
      </c>
      <c r="I182" s="255"/>
    </row>
    <row r="183" spans="1:9" s="2" customFormat="1">
      <c r="A183" s="270">
        <v>43617</v>
      </c>
      <c r="B183" s="249">
        <v>942.82457116161765</v>
      </c>
      <c r="C183" s="282">
        <v>0</v>
      </c>
      <c r="D183" s="278">
        <f t="shared" si="13"/>
        <v>942.82457116161765</v>
      </c>
      <c r="E183" s="252">
        <f t="shared" si="9"/>
        <v>427</v>
      </c>
      <c r="F183" s="253">
        <f t="shared" si="11"/>
        <v>264.71414260997966</v>
      </c>
      <c r="G183" s="250">
        <v>30</v>
      </c>
      <c r="H183" s="254">
        <f t="shared" si="10"/>
        <v>6.5753424657534248E-4</v>
      </c>
      <c r="I183" s="255"/>
    </row>
    <row r="184" spans="1:9" s="2" customFormat="1">
      <c r="A184" s="270">
        <v>43647</v>
      </c>
      <c r="B184" s="249">
        <v>989.96579971969857</v>
      </c>
      <c r="C184" s="282">
        <v>0</v>
      </c>
      <c r="D184" s="278">
        <f t="shared" si="13"/>
        <v>989.96579971969857</v>
      </c>
      <c r="E184" s="252">
        <f t="shared" si="9"/>
        <v>397</v>
      </c>
      <c r="F184" s="253">
        <f t="shared" si="11"/>
        <v>258.42175725285722</v>
      </c>
      <c r="G184" s="250">
        <v>31</v>
      </c>
      <c r="H184" s="254">
        <f t="shared" si="10"/>
        <v>6.5753424657534248E-4</v>
      </c>
      <c r="I184" s="255"/>
    </row>
    <row r="185" spans="1:9" s="2" customFormat="1">
      <c r="A185" s="270">
        <v>43678</v>
      </c>
      <c r="B185" s="249">
        <v>989.96579971969857</v>
      </c>
      <c r="C185" s="282">
        <v>0</v>
      </c>
      <c r="D185" s="278">
        <f t="shared" si="13"/>
        <v>989.96579971969857</v>
      </c>
      <c r="E185" s="252">
        <f t="shared" si="9"/>
        <v>366</v>
      </c>
      <c r="F185" s="253">
        <f t="shared" si="11"/>
        <v>238.24272834898173</v>
      </c>
      <c r="G185" s="250">
        <v>31</v>
      </c>
      <c r="H185" s="254">
        <f t="shared" si="10"/>
        <v>6.5753424657534248E-4</v>
      </c>
      <c r="I185" s="255"/>
    </row>
    <row r="186" spans="1:9" s="2" customFormat="1">
      <c r="A186" s="270">
        <v>43709</v>
      </c>
      <c r="B186" s="249">
        <v>989.96579971969857</v>
      </c>
      <c r="C186" s="282">
        <v>0</v>
      </c>
      <c r="D186" s="278">
        <f t="shared" si="13"/>
        <v>989.96579971969857</v>
      </c>
      <c r="E186" s="252">
        <f t="shared" si="9"/>
        <v>335</v>
      </c>
      <c r="F186" s="253">
        <f t="shared" si="11"/>
        <v>218.06369944510621</v>
      </c>
      <c r="G186" s="250">
        <v>30</v>
      </c>
      <c r="H186" s="254">
        <f t="shared" si="10"/>
        <v>6.5753424657534248E-4</v>
      </c>
      <c r="I186" s="269"/>
    </row>
    <row r="187" spans="1:9" s="2" customFormat="1">
      <c r="A187" s="270">
        <v>43739</v>
      </c>
      <c r="B187" s="249">
        <v>989.96579971969857</v>
      </c>
      <c r="C187" s="282">
        <v>0</v>
      </c>
      <c r="D187" s="278">
        <f t="shared" si="13"/>
        <v>989.96579971969857</v>
      </c>
      <c r="E187" s="252">
        <f t="shared" si="9"/>
        <v>305</v>
      </c>
      <c r="F187" s="253">
        <f t="shared" si="11"/>
        <v>198.53560695748473</v>
      </c>
      <c r="G187" s="250">
        <v>31</v>
      </c>
      <c r="H187" s="254">
        <f t="shared" si="10"/>
        <v>6.5753424657534248E-4</v>
      </c>
      <c r="I187" s="269"/>
    </row>
    <row r="188" spans="1:9" s="2" customFormat="1">
      <c r="A188" s="270">
        <v>43770</v>
      </c>
      <c r="B188" s="249">
        <v>989.96579971969857</v>
      </c>
      <c r="C188" s="282">
        <v>0</v>
      </c>
      <c r="D188" s="278">
        <f t="shared" si="13"/>
        <v>989.96579971969857</v>
      </c>
      <c r="E188" s="252">
        <f t="shared" si="9"/>
        <v>274</v>
      </c>
      <c r="F188" s="253">
        <f t="shared" si="11"/>
        <v>178.35657805360927</v>
      </c>
      <c r="G188" s="250">
        <v>30</v>
      </c>
      <c r="H188" s="254">
        <f t="shared" si="10"/>
        <v>6.5753424657534248E-4</v>
      </c>
      <c r="I188" s="269"/>
    </row>
    <row r="189" spans="1:9" s="2" customFormat="1">
      <c r="A189" s="270">
        <v>43800</v>
      </c>
      <c r="B189" s="249">
        <v>989.96579971969857</v>
      </c>
      <c r="C189" s="282">
        <v>0</v>
      </c>
      <c r="D189" s="278">
        <f t="shared" si="13"/>
        <v>989.96579971969857</v>
      </c>
      <c r="E189" s="252">
        <f t="shared" si="9"/>
        <v>244</v>
      </c>
      <c r="F189" s="253">
        <f t="shared" si="11"/>
        <v>158.82848556598779</v>
      </c>
      <c r="G189" s="250">
        <v>31</v>
      </c>
      <c r="H189" s="254">
        <f t="shared" si="10"/>
        <v>6.5753424657534248E-4</v>
      </c>
      <c r="I189" s="269"/>
    </row>
    <row r="190" spans="1:9" s="2" customFormat="1">
      <c r="A190" s="270">
        <v>43831</v>
      </c>
      <c r="B190" s="249">
        <v>989.96579971969857</v>
      </c>
      <c r="C190" s="282">
        <v>0</v>
      </c>
      <c r="D190" s="278">
        <f t="shared" si="13"/>
        <v>989.96579971969857</v>
      </c>
      <c r="E190" s="252">
        <f t="shared" si="9"/>
        <v>213</v>
      </c>
      <c r="F190" s="253">
        <f t="shared" si="11"/>
        <v>138.64945666211233</v>
      </c>
      <c r="G190" s="268">
        <v>31</v>
      </c>
      <c r="H190" s="254">
        <f t="shared" si="10"/>
        <v>6.5753424657534248E-4</v>
      </c>
      <c r="I190" s="269"/>
    </row>
    <row r="191" spans="1:9" s="2" customFormat="1">
      <c r="A191" s="270">
        <v>43862</v>
      </c>
      <c r="B191" s="249">
        <v>989.96579971969857</v>
      </c>
      <c r="C191" s="282">
        <v>0</v>
      </c>
      <c r="D191" s="278">
        <f t="shared" si="13"/>
        <v>989.96579971969857</v>
      </c>
      <c r="E191" s="252">
        <f t="shared" si="9"/>
        <v>182</v>
      </c>
      <c r="F191" s="253">
        <f t="shared" si="11"/>
        <v>118.47042775823681</v>
      </c>
      <c r="G191" s="268">
        <v>29</v>
      </c>
      <c r="H191" s="254">
        <f t="shared" si="10"/>
        <v>6.5753424657534248E-4</v>
      </c>
      <c r="I191" s="269"/>
    </row>
    <row r="192" spans="1:9" s="2" customFormat="1">
      <c r="A192" s="270">
        <v>43891</v>
      </c>
      <c r="B192" s="249">
        <v>989.96579971969857</v>
      </c>
      <c r="C192" s="282">
        <v>0</v>
      </c>
      <c r="D192" s="278">
        <f t="shared" si="13"/>
        <v>989.96579971969857</v>
      </c>
      <c r="E192" s="252">
        <f t="shared" si="9"/>
        <v>153</v>
      </c>
      <c r="F192" s="253">
        <f t="shared" si="11"/>
        <v>99.593271686869414</v>
      </c>
      <c r="G192" s="268">
        <v>31</v>
      </c>
      <c r="H192" s="254">
        <f t="shared" si="10"/>
        <v>6.5753424657534248E-4</v>
      </c>
      <c r="I192" s="269"/>
    </row>
    <row r="193" spans="1:9" s="2" customFormat="1">
      <c r="A193" s="270">
        <v>43922</v>
      </c>
      <c r="B193" s="249">
        <v>989.96579971969857</v>
      </c>
      <c r="C193" s="282">
        <v>0</v>
      </c>
      <c r="D193" s="278">
        <f t="shared" si="13"/>
        <v>989.96579971969857</v>
      </c>
      <c r="E193" s="252">
        <f t="shared" si="9"/>
        <v>122</v>
      </c>
      <c r="F193" s="253">
        <f t="shared" si="11"/>
        <v>79.414242782993895</v>
      </c>
      <c r="G193" s="268">
        <v>30</v>
      </c>
      <c r="H193" s="254">
        <f t="shared" si="10"/>
        <v>6.5753424657534248E-4</v>
      </c>
      <c r="I193" s="269"/>
    </row>
    <row r="194" spans="1:9" s="2" customFormat="1">
      <c r="A194" s="270">
        <v>43952</v>
      </c>
      <c r="B194" s="249">
        <v>989.96579971969857</v>
      </c>
      <c r="C194" s="282">
        <v>0</v>
      </c>
      <c r="D194" s="278">
        <f t="shared" si="13"/>
        <v>989.96579971969857</v>
      </c>
      <c r="E194" s="252">
        <f t="shared" si="9"/>
        <v>92</v>
      </c>
      <c r="F194" s="253">
        <f t="shared" si="11"/>
        <v>59.886150295372445</v>
      </c>
      <c r="G194" s="268">
        <v>31</v>
      </c>
      <c r="H194" s="254">
        <f t="shared" si="10"/>
        <v>6.5753424657534248E-4</v>
      </c>
      <c r="I194" s="269"/>
    </row>
    <row r="195" spans="1:9" s="2" customFormat="1">
      <c r="A195" s="270">
        <v>43983</v>
      </c>
      <c r="B195" s="249">
        <v>989.96579971969857</v>
      </c>
      <c r="C195" s="282">
        <v>0</v>
      </c>
      <c r="D195" s="278">
        <f t="shared" si="13"/>
        <v>989.96579971969857</v>
      </c>
      <c r="E195" s="252">
        <f t="shared" si="9"/>
        <v>61</v>
      </c>
      <c r="F195" s="253">
        <f t="shared" si="11"/>
        <v>39.707121391496948</v>
      </c>
      <c r="G195" s="268">
        <v>30</v>
      </c>
      <c r="H195" s="254">
        <f t="shared" si="10"/>
        <v>6.5753424657534248E-4</v>
      </c>
      <c r="I195" s="269"/>
    </row>
    <row r="196" spans="1:9" s="2" customFormat="1">
      <c r="A196" s="270">
        <v>44013</v>
      </c>
      <c r="B196" s="249">
        <v>1039.4640897056836</v>
      </c>
      <c r="C196" s="250">
        <v>0</v>
      </c>
      <c r="D196" s="278">
        <f t="shared" si="13"/>
        <v>1039.4640897056836</v>
      </c>
      <c r="E196" s="252">
        <f t="shared" si="9"/>
        <v>31</v>
      </c>
      <c r="F196" s="253">
        <f t="shared" si="11"/>
        <v>21.187980349069274</v>
      </c>
      <c r="G196" s="268">
        <v>31</v>
      </c>
      <c r="H196" s="254">
        <f t="shared" si="10"/>
        <v>6.5753424657534248E-4</v>
      </c>
      <c r="I196" s="269"/>
    </row>
    <row r="197" spans="1:9" s="2" customFormat="1">
      <c r="A197" s="283" t="s">
        <v>12</v>
      </c>
      <c r="B197" s="249">
        <v>1039.4640897056836</v>
      </c>
      <c r="C197" s="250">
        <v>0</v>
      </c>
      <c r="D197" s="278">
        <f>B197-C197</f>
        <v>1039.4640897056836</v>
      </c>
      <c r="E197" s="252">
        <f t="shared" si="9"/>
        <v>0</v>
      </c>
      <c r="F197" s="253">
        <f t="shared" si="11"/>
        <v>0</v>
      </c>
      <c r="G197" s="268">
        <v>0</v>
      </c>
      <c r="H197" s="254">
        <f t="shared" si="10"/>
        <v>6.5753424657534248E-4</v>
      </c>
      <c r="I197" s="269"/>
    </row>
    <row r="198" spans="1:9" s="2" customFormat="1">
      <c r="A198" s="283" t="s">
        <v>20</v>
      </c>
      <c r="B198" s="249">
        <v>1039.4640897056836</v>
      </c>
      <c r="C198" s="250">
        <v>0</v>
      </c>
      <c r="D198" s="278">
        <f t="shared" ref="D198:D201" si="14">B198-C198</f>
        <v>1039.4640897056836</v>
      </c>
      <c r="E198" s="252">
        <f t="shared" si="9"/>
        <v>0</v>
      </c>
      <c r="F198" s="253">
        <f t="shared" si="11"/>
        <v>0</v>
      </c>
      <c r="G198" s="277">
        <v>0</v>
      </c>
      <c r="H198" s="254">
        <f t="shared" si="10"/>
        <v>6.5753424657534248E-4</v>
      </c>
      <c r="I198" s="269"/>
    </row>
    <row r="199" spans="1:9" s="2" customFormat="1">
      <c r="A199" s="283" t="s">
        <v>21</v>
      </c>
      <c r="B199" s="249">
        <v>1039.4640897056836</v>
      </c>
      <c r="C199" s="250">
        <v>0</v>
      </c>
      <c r="D199" s="278">
        <f t="shared" si="14"/>
        <v>1039.4640897056836</v>
      </c>
      <c r="E199" s="252">
        <f t="shared" si="9"/>
        <v>0</v>
      </c>
      <c r="F199" s="253">
        <f t="shared" si="11"/>
        <v>0</v>
      </c>
      <c r="G199" s="277">
        <v>0</v>
      </c>
      <c r="H199" s="254">
        <f t="shared" si="10"/>
        <v>6.5753424657534248E-4</v>
      </c>
      <c r="I199" s="269"/>
    </row>
    <row r="200" spans="1:9" s="2" customFormat="1">
      <c r="A200" s="283" t="s">
        <v>22</v>
      </c>
      <c r="B200" s="249">
        <v>1039.4640897056836</v>
      </c>
      <c r="C200" s="250">
        <v>0</v>
      </c>
      <c r="D200" s="278">
        <f t="shared" si="14"/>
        <v>1039.4640897056836</v>
      </c>
      <c r="E200" s="252">
        <f t="shared" si="9"/>
        <v>0</v>
      </c>
      <c r="F200" s="253">
        <f t="shared" si="11"/>
        <v>0</v>
      </c>
      <c r="G200" s="277">
        <v>0</v>
      </c>
      <c r="H200" s="254">
        <f t="shared" si="10"/>
        <v>6.5753424657534248E-4</v>
      </c>
      <c r="I200" s="269"/>
    </row>
    <row r="201" spans="1:9" s="2" customFormat="1">
      <c r="A201" s="283" t="s">
        <v>23</v>
      </c>
      <c r="B201" s="249">
        <v>1039.4640897056836</v>
      </c>
      <c r="C201" s="250">
        <v>0</v>
      </c>
      <c r="D201" s="278">
        <f t="shared" si="14"/>
        <v>1039.4640897056836</v>
      </c>
      <c r="E201" s="252">
        <f t="shared" si="9"/>
        <v>0</v>
      </c>
      <c r="F201" s="253">
        <f t="shared" si="11"/>
        <v>0</v>
      </c>
      <c r="G201" s="277">
        <v>0</v>
      </c>
      <c r="H201" s="254">
        <f t="shared" si="10"/>
        <v>6.5753424657534248E-4</v>
      </c>
      <c r="I201" s="269"/>
    </row>
    <row r="202" spans="1:9" s="125" customFormat="1" thickBot="1">
      <c r="A202" s="302" t="s">
        <v>5</v>
      </c>
      <c r="B202" s="308">
        <f>SUM(B14:B201)</f>
        <v>135708.16606759821</v>
      </c>
      <c r="C202" s="308">
        <f>SUM(C14:C200)</f>
        <v>20478</v>
      </c>
      <c r="D202" s="303">
        <f>B202-C202</f>
        <v>115230.16606759821</v>
      </c>
      <c r="E202" s="304">
        <f>SUM(E58:E197)</f>
        <v>286213</v>
      </c>
      <c r="F202" s="305">
        <f>SUM(F14:F197)</f>
        <v>204029.09023734255</v>
      </c>
      <c r="G202" s="309">
        <f>SUM(G14:G198)</f>
        <v>5457</v>
      </c>
      <c r="H202" s="306">
        <f>D202+F202</f>
        <v>319259.25630494079</v>
      </c>
      <c r="I202" s="307"/>
    </row>
    <row r="203" spans="1:9" s="30" customFormat="1" ht="15.75">
      <c r="A203" s="58"/>
      <c r="B203" s="58"/>
      <c r="C203" s="59"/>
      <c r="D203" s="58"/>
      <c r="E203" s="58"/>
      <c r="F203" s="59"/>
      <c r="G203" s="58"/>
      <c r="H203" s="59"/>
      <c r="I203" s="59"/>
    </row>
    <row r="204" spans="1:9" s="30" customFormat="1" ht="15.75">
      <c r="A204" s="58"/>
      <c r="B204" s="58"/>
      <c r="C204" s="59"/>
      <c r="D204" s="58"/>
      <c r="E204" s="58"/>
      <c r="F204" s="59"/>
      <c r="G204" s="58"/>
      <c r="H204" s="59"/>
      <c r="I204" s="59"/>
    </row>
    <row r="205" spans="1:9" s="30" customFormat="1" ht="15.75">
      <c r="A205" s="58"/>
      <c r="B205" s="58"/>
      <c r="C205" s="59"/>
      <c r="D205" s="58"/>
      <c r="E205" s="58"/>
      <c r="F205" s="59"/>
      <c r="G205" s="58"/>
      <c r="H205" s="59"/>
      <c r="I205" s="59"/>
    </row>
    <row r="206" spans="1:9" s="30" customFormat="1" ht="15.75">
      <c r="A206" s="206"/>
      <c r="B206" s="207" t="s">
        <v>108</v>
      </c>
      <c r="C206" s="208"/>
      <c r="D206" s="208"/>
      <c r="E206" s="208"/>
      <c r="F206" s="209" t="s">
        <v>114</v>
      </c>
      <c r="G206" s="208"/>
      <c r="H206" s="210"/>
      <c r="I206" s="59"/>
    </row>
    <row r="207" spans="1:9" s="2" customFormat="1">
      <c r="A207" s="211" t="s">
        <v>109</v>
      </c>
      <c r="B207" s="211" t="s">
        <v>110</v>
      </c>
      <c r="C207" s="211" t="s">
        <v>115</v>
      </c>
      <c r="D207" s="211" t="s">
        <v>111</v>
      </c>
      <c r="E207" s="208"/>
      <c r="F207" s="212" t="s">
        <v>112</v>
      </c>
      <c r="G207" s="212" t="s">
        <v>116</v>
      </c>
      <c r="H207" s="213"/>
      <c r="I207" s="59"/>
    </row>
    <row r="208" spans="1:9" s="26" customFormat="1">
      <c r="A208" s="214" t="s">
        <v>113</v>
      </c>
      <c r="B208" s="215">
        <v>6000</v>
      </c>
      <c r="C208" s="215">
        <v>1500</v>
      </c>
      <c r="D208" s="215">
        <f>B208-C208</f>
        <v>4500</v>
      </c>
      <c r="E208" s="208"/>
      <c r="F208" s="216"/>
      <c r="G208" s="216"/>
      <c r="H208" s="210"/>
      <c r="I208" s="59"/>
    </row>
    <row r="209" spans="1:9" s="26" customFormat="1">
      <c r="A209" s="214" t="s">
        <v>120</v>
      </c>
      <c r="B209" s="215">
        <f>B208+B208*5%</f>
        <v>6300</v>
      </c>
      <c r="C209" s="215">
        <v>5000</v>
      </c>
      <c r="D209" s="215">
        <f t="shared" ref="D209:D223" si="15">B209-C209</f>
        <v>1300</v>
      </c>
      <c r="E209" s="208"/>
      <c r="F209" s="216" t="s">
        <v>117</v>
      </c>
      <c r="G209" s="217">
        <f>B202</f>
        <v>135708.16606759821</v>
      </c>
      <c r="H209" s="210"/>
      <c r="I209" s="289"/>
    </row>
    <row r="210" spans="1:9" s="26" customFormat="1">
      <c r="A210" s="214" t="s">
        <v>121</v>
      </c>
      <c r="B210" s="215">
        <f t="shared" ref="B210:B221" si="16">B209+B209*5%</f>
        <v>6615</v>
      </c>
      <c r="C210" s="215">
        <v>0</v>
      </c>
      <c r="D210" s="215">
        <f t="shared" si="15"/>
        <v>6615</v>
      </c>
      <c r="E210" s="208"/>
      <c r="F210" s="216" t="s">
        <v>32</v>
      </c>
      <c r="G210" s="217">
        <v>204029</v>
      </c>
      <c r="H210" s="210"/>
      <c r="I210" s="289"/>
    </row>
    <row r="211" spans="1:9" s="26" customFormat="1">
      <c r="A211" s="214" t="s">
        <v>122</v>
      </c>
      <c r="B211" s="215">
        <f t="shared" si="16"/>
        <v>6945.75</v>
      </c>
      <c r="C211" s="215">
        <v>0</v>
      </c>
      <c r="D211" s="215">
        <f t="shared" si="15"/>
        <v>6945.75</v>
      </c>
      <c r="E211" s="208"/>
      <c r="F211" s="218" t="s">
        <v>5</v>
      </c>
      <c r="G211" s="219">
        <f>G209+G210</f>
        <v>339737.16606759821</v>
      </c>
      <c r="H211" s="210"/>
      <c r="I211" s="289"/>
    </row>
    <row r="212" spans="1:9" s="129" customFormat="1" ht="31.5">
      <c r="A212" s="214" t="s">
        <v>123</v>
      </c>
      <c r="B212" s="215">
        <f t="shared" si="16"/>
        <v>7293.0375000000004</v>
      </c>
      <c r="C212" s="215">
        <v>0</v>
      </c>
      <c r="D212" s="215">
        <f t="shared" si="15"/>
        <v>7293.0375000000004</v>
      </c>
      <c r="E212" s="208"/>
      <c r="F212" s="220" t="s">
        <v>118</v>
      </c>
      <c r="G212" s="357">
        <v>20478</v>
      </c>
      <c r="H212" s="210"/>
      <c r="I212" s="289"/>
    </row>
    <row r="213" spans="1:9" s="129" customFormat="1">
      <c r="A213" s="221" t="s">
        <v>124</v>
      </c>
      <c r="B213" s="215">
        <f t="shared" si="16"/>
        <v>7657.6893749999999</v>
      </c>
      <c r="C213" s="215">
        <v>0</v>
      </c>
      <c r="D213" s="215">
        <f t="shared" si="15"/>
        <v>7657.6893749999999</v>
      </c>
      <c r="E213" s="208"/>
      <c r="F213" s="222" t="s">
        <v>119</v>
      </c>
      <c r="G213" s="223">
        <f>G211-G212</f>
        <v>319259.16606759821</v>
      </c>
      <c r="H213" s="210"/>
      <c r="I213" s="289"/>
    </row>
    <row r="214" spans="1:9" s="129" customFormat="1">
      <c r="A214" s="214" t="s">
        <v>125</v>
      </c>
      <c r="B214" s="215">
        <f t="shared" si="16"/>
        <v>8040.5738437500004</v>
      </c>
      <c r="C214" s="215">
        <v>0</v>
      </c>
      <c r="D214" s="215">
        <f t="shared" si="15"/>
        <v>8040.5738437500004</v>
      </c>
      <c r="E214" s="208"/>
      <c r="F214" s="210"/>
      <c r="G214" s="224"/>
      <c r="H214" s="210"/>
      <c r="I214" s="289"/>
    </row>
    <row r="215" spans="1:9" s="129" customFormat="1">
      <c r="A215" s="214" t="s">
        <v>126</v>
      </c>
      <c r="B215" s="215">
        <f t="shared" si="16"/>
        <v>8442.6025359374999</v>
      </c>
      <c r="C215" s="215">
        <v>0</v>
      </c>
      <c r="D215" s="215">
        <f t="shared" si="15"/>
        <v>8442.6025359374999</v>
      </c>
      <c r="E215" s="208"/>
      <c r="F215" s="210"/>
      <c r="G215" s="224"/>
      <c r="H215" s="210"/>
      <c r="I215" s="289"/>
    </row>
    <row r="216" spans="1:9" s="129" customFormat="1">
      <c r="A216" s="214" t="s">
        <v>127</v>
      </c>
      <c r="B216" s="215">
        <f t="shared" si="16"/>
        <v>8864.7326627343755</v>
      </c>
      <c r="C216" s="215">
        <v>0</v>
      </c>
      <c r="D216" s="215">
        <f t="shared" si="15"/>
        <v>8864.7326627343755</v>
      </c>
      <c r="E216" s="208"/>
      <c r="F216" s="210"/>
      <c r="G216" s="224"/>
      <c r="H216" s="210"/>
      <c r="I216" s="289"/>
    </row>
    <row r="217" spans="1:9" s="129" customFormat="1">
      <c r="A217" s="214" t="s">
        <v>128</v>
      </c>
      <c r="B217" s="215">
        <f t="shared" si="16"/>
        <v>9307.9692958710948</v>
      </c>
      <c r="C217" s="215">
        <v>0</v>
      </c>
      <c r="D217" s="215">
        <f t="shared" si="15"/>
        <v>9307.9692958710948</v>
      </c>
      <c r="E217" s="208"/>
      <c r="F217" s="210"/>
      <c r="G217" s="224"/>
      <c r="H217" s="210"/>
      <c r="I217" s="289"/>
    </row>
    <row r="218" spans="1:9" s="129" customFormat="1">
      <c r="A218" s="214" t="s">
        <v>129</v>
      </c>
      <c r="B218" s="215">
        <f t="shared" si="16"/>
        <v>9773.3677606646488</v>
      </c>
      <c r="C218" s="215">
        <v>0</v>
      </c>
      <c r="D218" s="215">
        <f t="shared" si="15"/>
        <v>9773.3677606646488</v>
      </c>
      <c r="E218" s="208"/>
      <c r="F218" s="210"/>
      <c r="G218" s="224"/>
      <c r="H218" s="210"/>
      <c r="I218" s="289"/>
    </row>
    <row r="219" spans="1:9" s="129" customFormat="1">
      <c r="A219" s="214" t="s">
        <v>130</v>
      </c>
      <c r="B219" s="215">
        <f t="shared" si="16"/>
        <v>10262.036148697882</v>
      </c>
      <c r="C219" s="215">
        <v>0</v>
      </c>
      <c r="D219" s="215">
        <f t="shared" si="15"/>
        <v>10262.036148697882</v>
      </c>
      <c r="E219" s="208"/>
      <c r="F219" s="210"/>
      <c r="G219" s="224"/>
      <c r="H219" s="210"/>
      <c r="I219" s="289"/>
    </row>
    <row r="220" spans="1:9" s="129" customFormat="1">
      <c r="A220" s="225" t="s">
        <v>131</v>
      </c>
      <c r="B220" s="215">
        <v>10775</v>
      </c>
      <c r="C220" s="215">
        <v>13978</v>
      </c>
      <c r="D220" s="215">
        <f>B220-C220</f>
        <v>-3203</v>
      </c>
      <c r="E220" s="208"/>
      <c r="F220" s="210"/>
      <c r="G220" s="224"/>
      <c r="H220" s="210"/>
      <c r="I220" s="289"/>
    </row>
    <row r="221" spans="1:9" s="129" customFormat="1">
      <c r="A221" s="225" t="s">
        <v>132</v>
      </c>
      <c r="B221" s="215">
        <f t="shared" si="16"/>
        <v>11313.75</v>
      </c>
      <c r="C221" s="215">
        <v>0</v>
      </c>
      <c r="D221" s="215">
        <f>B221-C221</f>
        <v>11313.75</v>
      </c>
      <c r="E221" s="208"/>
      <c r="F221" s="210"/>
      <c r="G221" s="224"/>
      <c r="H221" s="210"/>
      <c r="I221" s="289"/>
    </row>
    <row r="222" spans="1:9" s="129" customFormat="1">
      <c r="A222" s="225" t="s">
        <v>133</v>
      </c>
      <c r="B222" s="215">
        <v>11880</v>
      </c>
      <c r="C222" s="215">
        <v>0</v>
      </c>
      <c r="D222" s="215">
        <f t="shared" si="15"/>
        <v>11880</v>
      </c>
      <c r="E222" s="208"/>
      <c r="F222" s="210"/>
      <c r="G222" s="224"/>
      <c r="H222" s="210"/>
      <c r="I222" s="289"/>
    </row>
    <row r="223" spans="1:9" s="129" customFormat="1" ht="61.5">
      <c r="A223" s="226" t="s">
        <v>140</v>
      </c>
      <c r="B223" s="249">
        <v>6237</v>
      </c>
      <c r="C223" s="215">
        <v>0</v>
      </c>
      <c r="D223" s="215">
        <f t="shared" si="15"/>
        <v>6237</v>
      </c>
      <c r="E223" s="208"/>
      <c r="F223" s="210"/>
      <c r="G223" s="224"/>
      <c r="H223" s="210"/>
      <c r="I223" s="289"/>
    </row>
    <row r="224" spans="1:9" s="129" customFormat="1">
      <c r="A224" s="222" t="s">
        <v>5</v>
      </c>
      <c r="B224" s="223">
        <f>B202</f>
        <v>135708.16606759821</v>
      </c>
      <c r="C224" s="223">
        <f>SUM(C208:C223)</f>
        <v>20478</v>
      </c>
      <c r="D224" s="222">
        <f>SUM(B224-C224)</f>
        <v>115230.16606759821</v>
      </c>
      <c r="E224" s="227"/>
      <c r="F224" s="228"/>
      <c r="G224" s="229"/>
      <c r="H224" s="228"/>
      <c r="I224" s="289"/>
    </row>
    <row r="225" spans="1:9" s="129" customFormat="1">
      <c r="A225" s="230"/>
      <c r="B225" s="231"/>
      <c r="C225" s="231"/>
      <c r="D225" s="232"/>
      <c r="E225" s="227"/>
      <c r="F225" s="228"/>
      <c r="G225" s="229"/>
      <c r="H225" s="228"/>
      <c r="I225" s="289"/>
    </row>
    <row r="226" spans="1:9" s="129" customFormat="1">
      <c r="A226" s="206"/>
      <c r="B226" s="233" t="s">
        <v>134</v>
      </c>
      <c r="C226" s="234"/>
      <c r="D226" s="234"/>
      <c r="E226" s="234"/>
      <c r="F226" s="235"/>
      <c r="G226" s="209"/>
      <c r="H226" s="235"/>
      <c r="I226" s="289"/>
    </row>
    <row r="227" spans="1:9" s="129" customFormat="1" ht="17.25" customHeight="1">
      <c r="A227" s="206">
        <v>1</v>
      </c>
      <c r="B227" s="481" t="s">
        <v>135</v>
      </c>
      <c r="C227" s="481"/>
      <c r="D227" s="481"/>
      <c r="E227" s="481"/>
      <c r="F227" s="481"/>
      <c r="G227" s="481"/>
      <c r="H227" s="481"/>
      <c r="I227" s="289"/>
    </row>
    <row r="228" spans="1:9" s="129" customFormat="1" ht="45" customHeight="1">
      <c r="A228" s="236">
        <v>2</v>
      </c>
      <c r="B228" s="481" t="s">
        <v>139</v>
      </c>
      <c r="C228" s="481"/>
      <c r="D228" s="481"/>
      <c r="E228" s="481"/>
      <c r="F228" s="481"/>
      <c r="G228" s="481"/>
      <c r="H228" s="481"/>
      <c r="I228" s="289"/>
    </row>
    <row r="229" spans="1:9" s="129" customFormat="1">
      <c r="A229" s="206">
        <v>3</v>
      </c>
      <c r="B229" s="482" t="s">
        <v>136</v>
      </c>
      <c r="C229" s="482"/>
      <c r="D229" s="482"/>
      <c r="E229" s="482"/>
      <c r="F229" s="482"/>
      <c r="G229" s="482"/>
      <c r="H229" s="482"/>
      <c r="I229" s="289"/>
    </row>
    <row r="230" spans="1:9" s="129" customFormat="1">
      <c r="A230" s="206"/>
      <c r="B230" s="233" t="s">
        <v>137</v>
      </c>
      <c r="C230" s="234"/>
      <c r="D230" s="234"/>
      <c r="E230" s="234"/>
      <c r="F230" s="235"/>
      <c r="G230" s="234"/>
      <c r="H230" s="235"/>
      <c r="I230" s="289"/>
    </row>
    <row r="231" spans="1:9" s="129" customFormat="1">
      <c r="A231" s="206"/>
      <c r="B231" s="234"/>
      <c r="C231" s="235">
        <v>100</v>
      </c>
      <c r="D231" s="235" t="s">
        <v>138</v>
      </c>
      <c r="E231" s="234"/>
      <c r="F231" s="235"/>
      <c r="G231" s="234"/>
      <c r="H231" s="235"/>
      <c r="I231" s="289"/>
    </row>
    <row r="232" spans="1:9" s="129" customFormat="1">
      <c r="A232" s="27"/>
      <c r="B232" s="27"/>
      <c r="C232" s="27"/>
      <c r="D232" s="27"/>
      <c r="E232" s="27"/>
      <c r="F232" s="52"/>
      <c r="G232" s="27"/>
      <c r="H232" s="52"/>
      <c r="I232" s="289"/>
    </row>
    <row r="233" spans="1:9" s="129" customFormat="1">
      <c r="A233" s="290"/>
      <c r="B233" s="291"/>
      <c r="C233" s="292"/>
      <c r="D233" s="293"/>
      <c r="E233" s="294"/>
      <c r="F233" s="295"/>
      <c r="G233" s="294"/>
      <c r="H233" s="294"/>
      <c r="I233" s="289"/>
    </row>
    <row r="234" spans="1:9" s="129" customFormat="1">
      <c r="A234" s="483" t="s">
        <v>28</v>
      </c>
      <c r="B234" s="483"/>
      <c r="C234" s="69"/>
      <c r="D234" s="69" t="s">
        <v>29</v>
      </c>
      <c r="E234" s="58"/>
      <c r="F234" s="297" t="s">
        <v>30</v>
      </c>
      <c r="G234" s="298"/>
      <c r="H234" s="67" t="s">
        <v>31</v>
      </c>
      <c r="I234" s="289"/>
    </row>
    <row r="235" spans="1:9" s="129" customFormat="1">
      <c r="A235" s="290"/>
      <c r="B235" s="291"/>
      <c r="C235" s="292"/>
      <c r="D235" s="293"/>
      <c r="E235" s="294"/>
      <c r="F235" s="295"/>
      <c r="G235" s="299"/>
      <c r="H235" s="294"/>
      <c r="I235" s="289"/>
    </row>
    <row r="236" spans="1:9" s="129" customFormat="1" ht="17.25">
      <c r="A236" s="63"/>
      <c r="B236" s="64"/>
      <c r="C236" s="65"/>
      <c r="D236" s="66"/>
      <c r="E236" s="29"/>
      <c r="F236" s="157"/>
      <c r="G236" s="1"/>
      <c r="H236" s="29"/>
      <c r="I236" s="128"/>
    </row>
    <row r="237" spans="1:9" s="129" customFormat="1">
      <c r="A237" s="10"/>
      <c r="B237" s="14"/>
      <c r="C237" s="42"/>
      <c r="D237" s="18"/>
      <c r="E237" s="19"/>
      <c r="F237" s="38"/>
      <c r="G237" s="21"/>
      <c r="H237" s="34"/>
      <c r="I237" s="128"/>
    </row>
    <row r="238" spans="1:9" s="129" customFormat="1">
      <c r="A238" s="10"/>
      <c r="B238" s="14"/>
      <c r="C238" s="42"/>
      <c r="D238" s="18"/>
      <c r="E238" s="19"/>
      <c r="F238" s="38"/>
      <c r="G238" s="21"/>
      <c r="H238" s="34"/>
      <c r="I238" s="128"/>
    </row>
    <row r="239" spans="1:9" s="129" customFormat="1">
      <c r="A239" s="10"/>
      <c r="B239" s="14"/>
      <c r="C239" s="42"/>
      <c r="D239" s="18"/>
      <c r="E239" s="19"/>
      <c r="F239" s="38"/>
      <c r="G239" s="21"/>
      <c r="H239" s="34"/>
      <c r="I239" s="128"/>
    </row>
    <row r="240" spans="1:9" s="129" customFormat="1">
      <c r="A240" s="10"/>
      <c r="B240" s="14"/>
      <c r="C240" s="42"/>
      <c r="D240" s="18"/>
      <c r="E240" s="19"/>
      <c r="F240" s="38"/>
      <c r="G240" s="21"/>
      <c r="H240" s="34"/>
      <c r="I240" s="128"/>
    </row>
    <row r="241" spans="1:9" s="129" customFormat="1">
      <c r="A241" s="10"/>
      <c r="B241" s="14"/>
      <c r="C241" s="42"/>
      <c r="D241" s="18"/>
      <c r="E241" s="19"/>
      <c r="F241" s="38"/>
      <c r="G241" s="21"/>
      <c r="H241" s="34"/>
      <c r="I241" s="128"/>
    </row>
    <row r="242" spans="1:9" s="129" customFormat="1">
      <c r="A242" s="10"/>
      <c r="B242" s="14"/>
      <c r="C242" s="42"/>
      <c r="D242" s="18"/>
      <c r="E242" s="19"/>
      <c r="F242" s="38"/>
      <c r="G242" s="21"/>
      <c r="H242" s="34"/>
      <c r="I242" s="128"/>
    </row>
    <row r="243" spans="1:9" s="129" customFormat="1">
      <c r="A243" s="10"/>
      <c r="B243" s="14"/>
      <c r="C243" s="42"/>
      <c r="D243" s="18"/>
      <c r="E243" s="19"/>
      <c r="F243" s="38"/>
      <c r="G243" s="21"/>
      <c r="H243" s="34"/>
      <c r="I243" s="128"/>
    </row>
    <row r="244" spans="1:9" s="129" customFormat="1">
      <c r="A244" s="10"/>
      <c r="B244" s="14"/>
      <c r="C244" s="42"/>
      <c r="D244" s="18"/>
      <c r="E244" s="19"/>
      <c r="F244" s="38"/>
      <c r="G244" s="21"/>
      <c r="H244" s="34"/>
      <c r="I244" s="128"/>
    </row>
    <row r="245" spans="1:9" s="129" customFormat="1">
      <c r="A245" s="10"/>
      <c r="B245" s="14"/>
      <c r="C245" s="42"/>
      <c r="D245" s="18"/>
      <c r="E245" s="19"/>
      <c r="F245" s="38"/>
      <c r="G245" s="21"/>
      <c r="H245" s="34"/>
      <c r="I245" s="128"/>
    </row>
    <row r="246" spans="1:9" s="129" customFormat="1">
      <c r="A246" s="10"/>
      <c r="B246" s="14"/>
      <c r="C246" s="42"/>
      <c r="D246" s="18"/>
      <c r="E246" s="19"/>
      <c r="F246" s="38"/>
      <c r="G246" s="21"/>
      <c r="H246" s="34"/>
      <c r="I246" s="128"/>
    </row>
    <row r="247" spans="1:9" s="129" customFormat="1">
      <c r="A247" s="10"/>
      <c r="B247" s="14"/>
      <c r="C247" s="42"/>
      <c r="D247" s="18"/>
      <c r="E247" s="19"/>
      <c r="F247" s="38"/>
      <c r="G247" s="21"/>
      <c r="H247" s="34"/>
      <c r="I247" s="128"/>
    </row>
    <row r="248" spans="1:9" s="129" customFormat="1">
      <c r="A248" s="10"/>
      <c r="B248" s="14"/>
      <c r="C248" s="42"/>
      <c r="D248" s="18"/>
      <c r="E248" s="19"/>
      <c r="F248" s="38"/>
      <c r="G248" s="21"/>
      <c r="H248" s="34"/>
      <c r="I248" s="128"/>
    </row>
    <row r="249" spans="1:9" s="129" customFormat="1">
      <c r="A249" s="10"/>
      <c r="B249" s="14"/>
      <c r="C249" s="42"/>
      <c r="D249" s="18"/>
      <c r="E249" s="19"/>
      <c r="F249" s="38"/>
      <c r="G249" s="21"/>
      <c r="H249" s="34"/>
      <c r="I249" s="128"/>
    </row>
    <row r="250" spans="1:9" s="129" customFormat="1">
      <c r="A250" s="10"/>
      <c r="B250" s="14"/>
      <c r="C250" s="42"/>
      <c r="D250" s="18"/>
      <c r="E250" s="19"/>
      <c r="F250" s="38"/>
      <c r="G250" s="21"/>
      <c r="H250" s="34"/>
      <c r="I250" s="128"/>
    </row>
    <row r="251" spans="1:9" s="129" customFormat="1">
      <c r="A251" s="10"/>
      <c r="B251" s="14"/>
      <c r="C251" s="42"/>
      <c r="D251" s="18"/>
      <c r="E251" s="19"/>
      <c r="F251" s="38"/>
      <c r="G251" s="21"/>
      <c r="H251" s="34"/>
      <c r="I251" s="128"/>
    </row>
    <row r="252" spans="1:9" s="129" customFormat="1">
      <c r="A252" s="10"/>
      <c r="B252" s="14"/>
      <c r="C252" s="42"/>
      <c r="D252" s="18"/>
      <c r="E252" s="19"/>
      <c r="F252" s="38"/>
      <c r="G252" s="21"/>
      <c r="H252" s="34"/>
      <c r="I252" s="128"/>
    </row>
    <row r="253" spans="1:9" s="129" customFormat="1">
      <c r="A253" s="10"/>
      <c r="B253" s="14"/>
      <c r="C253" s="42"/>
      <c r="D253" s="18"/>
      <c r="E253" s="19"/>
      <c r="F253" s="38"/>
      <c r="G253" s="21"/>
      <c r="H253" s="34"/>
      <c r="I253" s="128"/>
    </row>
    <row r="254" spans="1:9" s="129" customFormat="1">
      <c r="A254" s="10"/>
      <c r="B254" s="14"/>
      <c r="C254" s="42"/>
      <c r="D254" s="18"/>
      <c r="E254" s="19"/>
      <c r="F254" s="38"/>
      <c r="G254" s="21"/>
      <c r="H254" s="34"/>
      <c r="I254" s="128"/>
    </row>
    <row r="255" spans="1:9" s="129" customFormat="1">
      <c r="A255" s="10"/>
      <c r="B255" s="14"/>
      <c r="C255" s="42"/>
      <c r="D255" s="18"/>
      <c r="E255" s="19"/>
      <c r="F255" s="38"/>
      <c r="G255" s="21"/>
      <c r="H255" s="34"/>
      <c r="I255" s="128"/>
    </row>
    <row r="256" spans="1:9" s="129" customFormat="1">
      <c r="A256" s="10"/>
      <c r="B256" s="14"/>
      <c r="C256" s="42"/>
      <c r="D256" s="18"/>
      <c r="E256" s="19"/>
      <c r="F256" s="38"/>
      <c r="G256" s="21"/>
      <c r="H256" s="34"/>
      <c r="I256" s="128"/>
    </row>
    <row r="257" spans="1:9" s="129" customFormat="1">
      <c r="A257" s="10"/>
      <c r="B257" s="14"/>
      <c r="C257" s="42"/>
      <c r="D257" s="18"/>
      <c r="E257" s="19"/>
      <c r="F257" s="38"/>
      <c r="G257" s="21"/>
      <c r="H257" s="34"/>
      <c r="I257" s="128"/>
    </row>
    <row r="258" spans="1:9" s="129" customFormat="1">
      <c r="A258" s="10"/>
      <c r="B258" s="14"/>
      <c r="C258" s="42"/>
      <c r="D258" s="18"/>
      <c r="E258" s="19"/>
      <c r="F258" s="38"/>
      <c r="G258" s="21"/>
      <c r="H258" s="34"/>
      <c r="I258" s="128"/>
    </row>
    <row r="259" spans="1:9" s="129" customFormat="1">
      <c r="A259" s="10"/>
      <c r="B259" s="14"/>
      <c r="C259" s="42"/>
      <c r="D259" s="18"/>
      <c r="E259" s="19"/>
      <c r="F259" s="38"/>
      <c r="G259" s="21"/>
      <c r="H259" s="34"/>
      <c r="I259" s="128"/>
    </row>
    <row r="260" spans="1:9" s="129" customFormat="1">
      <c r="A260" s="10"/>
      <c r="B260" s="14"/>
      <c r="C260" s="42"/>
      <c r="D260" s="18"/>
      <c r="E260" s="19"/>
      <c r="F260" s="38"/>
      <c r="G260" s="21"/>
      <c r="H260" s="34"/>
      <c r="I260" s="128"/>
    </row>
    <row r="261" spans="1:9" s="129" customFormat="1">
      <c r="A261" s="10"/>
      <c r="B261" s="14"/>
      <c r="C261" s="42"/>
      <c r="D261" s="18"/>
      <c r="E261" s="19"/>
      <c r="F261" s="38"/>
      <c r="G261" s="21"/>
      <c r="H261" s="34"/>
      <c r="I261" s="128"/>
    </row>
    <row r="262" spans="1:9" s="129" customFormat="1">
      <c r="A262" s="10"/>
      <c r="B262" s="14"/>
      <c r="C262" s="42"/>
      <c r="D262" s="18"/>
      <c r="E262" s="19"/>
      <c r="F262" s="38"/>
      <c r="G262" s="21"/>
      <c r="H262" s="34"/>
      <c r="I262" s="128"/>
    </row>
    <row r="263" spans="1:9" s="129" customFormat="1">
      <c r="A263" s="10"/>
      <c r="B263" s="14"/>
      <c r="C263" s="42"/>
      <c r="D263" s="18"/>
      <c r="E263" s="19"/>
      <c r="F263" s="38"/>
      <c r="G263" s="21"/>
      <c r="H263" s="34"/>
      <c r="I263" s="128"/>
    </row>
    <row r="264" spans="1:9" s="129" customFormat="1">
      <c r="A264" s="10"/>
      <c r="B264" s="14"/>
      <c r="C264" s="42"/>
      <c r="D264" s="18"/>
      <c r="E264" s="19"/>
      <c r="F264" s="38"/>
      <c r="G264" s="21"/>
      <c r="H264" s="34"/>
      <c r="I264" s="128"/>
    </row>
    <row r="265" spans="1:9" s="129" customFormat="1">
      <c r="A265" s="10"/>
      <c r="B265" s="14"/>
      <c r="C265" s="42"/>
      <c r="D265" s="18"/>
      <c r="E265" s="19"/>
      <c r="F265" s="38"/>
      <c r="G265" s="21"/>
      <c r="H265" s="34"/>
      <c r="I265" s="128"/>
    </row>
    <row r="266" spans="1:9" s="129" customFormat="1">
      <c r="A266" s="10"/>
      <c r="B266" s="14"/>
      <c r="C266" s="42"/>
      <c r="D266" s="18"/>
      <c r="E266" s="19"/>
      <c r="F266" s="38"/>
      <c r="G266" s="21"/>
      <c r="H266" s="34"/>
      <c r="I266" s="128"/>
    </row>
    <row r="267" spans="1:9" s="129" customFormat="1">
      <c r="A267" s="10"/>
      <c r="B267" s="14"/>
      <c r="C267" s="42"/>
      <c r="D267" s="18"/>
      <c r="E267" s="19"/>
      <c r="F267" s="38"/>
      <c r="G267" s="21"/>
      <c r="H267" s="34"/>
      <c r="I267" s="128"/>
    </row>
    <row r="268" spans="1:9" s="129" customFormat="1">
      <c r="A268" s="10"/>
      <c r="B268" s="14"/>
      <c r="C268" s="42"/>
      <c r="D268" s="18"/>
      <c r="E268" s="19"/>
      <c r="F268" s="38"/>
      <c r="G268" s="21"/>
      <c r="H268" s="34"/>
      <c r="I268" s="128"/>
    </row>
    <row r="269" spans="1:9" s="129" customFormat="1">
      <c r="A269" s="10"/>
      <c r="B269" s="14"/>
      <c r="C269" s="42"/>
      <c r="D269" s="18"/>
      <c r="E269" s="19"/>
      <c r="F269" s="38"/>
      <c r="G269" s="21"/>
      <c r="H269" s="34"/>
      <c r="I269" s="128"/>
    </row>
    <row r="270" spans="1:9" s="129" customFormat="1">
      <c r="A270" s="10"/>
      <c r="B270" s="14"/>
      <c r="C270" s="42"/>
      <c r="D270" s="18"/>
      <c r="E270" s="19"/>
      <c r="F270" s="38"/>
      <c r="G270" s="21"/>
      <c r="H270" s="34"/>
      <c r="I270" s="128"/>
    </row>
    <row r="271" spans="1:9" s="129" customFormat="1">
      <c r="A271" s="10"/>
      <c r="B271" s="14"/>
      <c r="C271" s="42"/>
      <c r="D271" s="18"/>
      <c r="E271" s="19"/>
      <c r="F271" s="38"/>
      <c r="G271" s="21"/>
      <c r="H271" s="34"/>
      <c r="I271" s="128"/>
    </row>
    <row r="272" spans="1:9" s="129" customFormat="1">
      <c r="A272" s="10"/>
      <c r="B272" s="14"/>
      <c r="C272" s="42"/>
      <c r="D272" s="18"/>
      <c r="E272" s="19"/>
      <c r="F272" s="38"/>
      <c r="G272" s="21"/>
      <c r="H272" s="34"/>
      <c r="I272" s="128"/>
    </row>
    <row r="273" spans="1:9" s="129" customFormat="1">
      <c r="A273" s="10"/>
      <c r="B273" s="14"/>
      <c r="C273" s="42"/>
      <c r="D273" s="18"/>
      <c r="E273" s="19"/>
      <c r="F273" s="38"/>
      <c r="G273" s="21"/>
      <c r="H273" s="34"/>
      <c r="I273" s="128"/>
    </row>
    <row r="274" spans="1:9" s="129" customFormat="1">
      <c r="A274" s="10"/>
      <c r="B274" s="14"/>
      <c r="C274" s="42"/>
      <c r="D274" s="18"/>
      <c r="E274" s="19"/>
      <c r="F274" s="38"/>
      <c r="G274" s="21"/>
      <c r="H274" s="34"/>
      <c r="I274" s="128"/>
    </row>
    <row r="275" spans="1:9" s="129" customFormat="1">
      <c r="A275" s="10"/>
      <c r="B275" s="14"/>
      <c r="C275" s="42"/>
      <c r="D275" s="18"/>
      <c r="E275" s="19"/>
      <c r="F275" s="38"/>
      <c r="G275" s="21"/>
      <c r="H275" s="34"/>
      <c r="I275" s="128"/>
    </row>
    <row r="276" spans="1:9" s="129" customFormat="1">
      <c r="A276" s="10"/>
      <c r="B276" s="14"/>
      <c r="C276" s="42"/>
      <c r="D276" s="18"/>
      <c r="E276" s="19"/>
      <c r="F276" s="38"/>
      <c r="G276" s="21"/>
      <c r="H276" s="34"/>
      <c r="I276" s="128"/>
    </row>
    <row r="277" spans="1:9" s="129" customFormat="1">
      <c r="A277" s="10"/>
      <c r="B277" s="14"/>
      <c r="C277" s="42"/>
      <c r="D277" s="18"/>
      <c r="E277" s="19"/>
      <c r="F277" s="38"/>
      <c r="G277" s="21"/>
      <c r="H277" s="34"/>
      <c r="I277" s="128"/>
    </row>
    <row r="278" spans="1:9" s="129" customFormat="1">
      <c r="A278" s="10"/>
      <c r="B278" s="14"/>
      <c r="C278" s="42"/>
      <c r="D278" s="18"/>
      <c r="E278" s="19"/>
      <c r="F278" s="38"/>
      <c r="G278" s="21"/>
      <c r="H278" s="34"/>
      <c r="I278" s="128"/>
    </row>
    <row r="279" spans="1:9" s="129" customFormat="1">
      <c r="A279" s="10"/>
      <c r="B279" s="14"/>
      <c r="C279" s="42"/>
      <c r="D279" s="18"/>
      <c r="E279" s="19"/>
      <c r="F279" s="38"/>
      <c r="G279" s="21"/>
      <c r="H279" s="34"/>
      <c r="I279" s="128"/>
    </row>
    <row r="280" spans="1:9" s="129" customFormat="1">
      <c r="A280" s="10"/>
      <c r="B280" s="14"/>
      <c r="C280" s="42"/>
      <c r="D280" s="18"/>
      <c r="E280" s="19"/>
      <c r="F280" s="38"/>
      <c r="G280" s="21"/>
      <c r="H280" s="34"/>
      <c r="I280" s="128"/>
    </row>
    <row r="281" spans="1:9" s="129" customFormat="1">
      <c r="A281" s="10"/>
      <c r="B281" s="14"/>
      <c r="C281" s="42"/>
      <c r="D281" s="18"/>
      <c r="E281" s="19"/>
      <c r="F281" s="38"/>
      <c r="G281" s="21"/>
      <c r="H281" s="34"/>
      <c r="I281" s="128"/>
    </row>
    <row r="282" spans="1:9" s="129" customFormat="1">
      <c r="A282" s="10"/>
      <c r="B282" s="14"/>
      <c r="C282" s="42"/>
      <c r="D282" s="18"/>
      <c r="E282" s="19"/>
      <c r="F282" s="38"/>
      <c r="G282" s="21"/>
      <c r="H282" s="34"/>
      <c r="I282" s="128"/>
    </row>
    <row r="283" spans="1:9" s="129" customFormat="1">
      <c r="A283" s="10"/>
      <c r="B283" s="14"/>
      <c r="C283" s="42"/>
      <c r="D283" s="18"/>
      <c r="E283" s="19"/>
      <c r="F283" s="38"/>
      <c r="G283" s="21"/>
      <c r="H283" s="34"/>
      <c r="I283" s="128"/>
    </row>
    <row r="284" spans="1:9" s="129" customFormat="1">
      <c r="A284" s="10"/>
      <c r="B284" s="14"/>
      <c r="C284" s="42"/>
      <c r="D284" s="18"/>
      <c r="E284" s="19"/>
      <c r="F284" s="38"/>
      <c r="G284" s="21"/>
      <c r="H284" s="34"/>
      <c r="I284" s="128"/>
    </row>
    <row r="285" spans="1:9" s="129" customFormat="1">
      <c r="A285" s="10"/>
      <c r="B285" s="14"/>
      <c r="C285" s="42"/>
      <c r="D285" s="18"/>
      <c r="E285" s="19"/>
      <c r="F285" s="38"/>
      <c r="G285" s="21"/>
      <c r="H285" s="34"/>
      <c r="I285" s="128"/>
    </row>
    <row r="286" spans="1:9" s="129" customFormat="1">
      <c r="A286" s="10"/>
      <c r="B286" s="14"/>
      <c r="C286" s="42"/>
      <c r="D286" s="18"/>
      <c r="E286" s="19"/>
      <c r="F286" s="38"/>
      <c r="G286" s="21"/>
      <c r="H286" s="34"/>
      <c r="I286" s="128"/>
    </row>
    <row r="287" spans="1:9" s="129" customFormat="1">
      <c r="A287" s="10"/>
      <c r="B287" s="14"/>
      <c r="C287" s="42"/>
      <c r="D287" s="18"/>
      <c r="E287" s="19"/>
      <c r="F287" s="38"/>
      <c r="G287" s="21"/>
      <c r="H287" s="34"/>
      <c r="I287" s="128"/>
    </row>
    <row r="288" spans="1:9" s="129" customFormat="1">
      <c r="A288" s="10"/>
      <c r="B288" s="14"/>
      <c r="C288" s="42"/>
      <c r="D288" s="18"/>
      <c r="E288" s="19"/>
      <c r="F288" s="38"/>
      <c r="G288" s="21"/>
      <c r="H288" s="34"/>
      <c r="I288" s="128"/>
    </row>
    <row r="289" spans="1:9" s="129" customFormat="1">
      <c r="A289" s="10"/>
      <c r="B289" s="14"/>
      <c r="C289" s="42"/>
      <c r="D289" s="18"/>
      <c r="E289" s="19"/>
      <c r="F289" s="38"/>
      <c r="G289" s="21"/>
      <c r="H289" s="34"/>
      <c r="I289" s="128"/>
    </row>
    <row r="290" spans="1:9" s="129" customFormat="1">
      <c r="A290" s="10"/>
      <c r="B290" s="14"/>
      <c r="C290" s="42"/>
      <c r="D290" s="18"/>
      <c r="E290" s="19"/>
      <c r="F290" s="38"/>
      <c r="G290" s="21"/>
      <c r="H290" s="34"/>
      <c r="I290" s="128"/>
    </row>
    <row r="291" spans="1:9" s="129" customFormat="1">
      <c r="A291" s="10"/>
      <c r="B291" s="14"/>
      <c r="C291" s="42"/>
      <c r="D291" s="18"/>
      <c r="E291" s="19"/>
      <c r="F291" s="38"/>
      <c r="G291" s="21"/>
      <c r="H291" s="34"/>
      <c r="I291" s="128"/>
    </row>
    <row r="292" spans="1:9" s="129" customFormat="1">
      <c r="A292" s="10"/>
      <c r="B292" s="14"/>
      <c r="C292" s="42"/>
      <c r="D292" s="18"/>
      <c r="E292" s="19"/>
      <c r="F292" s="38"/>
      <c r="G292" s="21"/>
      <c r="H292" s="34"/>
      <c r="I292" s="128"/>
    </row>
    <row r="293" spans="1:9" s="129" customFormat="1">
      <c r="A293" s="10"/>
      <c r="B293" s="14"/>
      <c r="C293" s="42"/>
      <c r="D293" s="18"/>
      <c r="E293" s="19"/>
      <c r="F293" s="38"/>
      <c r="G293" s="21"/>
      <c r="H293" s="34"/>
      <c r="I293" s="128"/>
    </row>
    <row r="294" spans="1:9" s="129" customFormat="1">
      <c r="A294" s="10"/>
      <c r="B294" s="14"/>
      <c r="C294" s="42"/>
      <c r="D294" s="18"/>
      <c r="E294" s="19"/>
      <c r="F294" s="38"/>
      <c r="G294" s="21"/>
      <c r="H294" s="34"/>
      <c r="I294" s="128"/>
    </row>
    <row r="295" spans="1:9" s="129" customFormat="1">
      <c r="A295" s="10"/>
      <c r="B295" s="14"/>
      <c r="C295" s="42"/>
      <c r="D295" s="18"/>
      <c r="E295" s="19"/>
      <c r="F295" s="38"/>
      <c r="G295" s="21"/>
      <c r="H295" s="34"/>
      <c r="I295" s="128"/>
    </row>
    <row r="296" spans="1:9" s="129" customFormat="1">
      <c r="A296" s="10"/>
      <c r="B296" s="14"/>
      <c r="C296" s="42"/>
      <c r="D296" s="18"/>
      <c r="E296" s="19"/>
      <c r="F296" s="38"/>
      <c r="G296" s="21"/>
      <c r="H296" s="34"/>
      <c r="I296" s="128"/>
    </row>
    <row r="297" spans="1:9" s="129" customFormat="1">
      <c r="A297" s="10"/>
      <c r="B297" s="14"/>
      <c r="C297" s="42"/>
      <c r="D297" s="18"/>
      <c r="E297" s="19"/>
      <c r="F297" s="38"/>
      <c r="G297" s="21"/>
      <c r="H297" s="34"/>
      <c r="I297" s="128"/>
    </row>
    <row r="298" spans="1:9" s="129" customFormat="1">
      <c r="A298" s="10"/>
      <c r="B298" s="14"/>
      <c r="C298" s="42"/>
      <c r="D298" s="18"/>
      <c r="E298" s="19"/>
      <c r="F298" s="38"/>
      <c r="G298" s="21"/>
      <c r="H298" s="34"/>
      <c r="I298" s="128"/>
    </row>
    <row r="299" spans="1:9" s="129" customFormat="1">
      <c r="A299" s="10"/>
      <c r="B299" s="14"/>
      <c r="C299" s="42"/>
      <c r="D299" s="18"/>
      <c r="E299" s="19"/>
      <c r="F299" s="38"/>
      <c r="G299" s="21"/>
      <c r="H299" s="34"/>
      <c r="I299" s="128"/>
    </row>
    <row r="300" spans="1:9" s="129" customFormat="1">
      <c r="A300" s="10"/>
      <c r="B300" s="14"/>
      <c r="C300" s="42"/>
      <c r="D300" s="18"/>
      <c r="E300" s="19"/>
      <c r="F300" s="38"/>
      <c r="G300" s="21"/>
      <c r="H300" s="34"/>
      <c r="I300" s="128"/>
    </row>
    <row r="301" spans="1:9" s="129" customFormat="1">
      <c r="A301" s="10"/>
      <c r="B301" s="14"/>
      <c r="C301" s="42"/>
      <c r="D301" s="18"/>
      <c r="E301" s="19"/>
      <c r="F301" s="38"/>
      <c r="G301" s="21"/>
      <c r="H301" s="34"/>
      <c r="I301" s="128"/>
    </row>
    <row r="302" spans="1:9" s="129" customFormat="1">
      <c r="A302" s="10"/>
      <c r="B302" s="14"/>
      <c r="C302" s="42"/>
      <c r="D302" s="18"/>
      <c r="E302" s="19"/>
      <c r="F302" s="38"/>
      <c r="G302" s="21"/>
      <c r="H302" s="34"/>
      <c r="I302" s="128"/>
    </row>
    <row r="303" spans="1:9" s="129" customFormat="1">
      <c r="A303" s="10"/>
      <c r="B303" s="14"/>
      <c r="C303" s="42"/>
      <c r="D303" s="18"/>
      <c r="E303" s="19"/>
      <c r="F303" s="38"/>
      <c r="G303" s="21"/>
      <c r="H303" s="34"/>
      <c r="I303" s="128"/>
    </row>
    <row r="304" spans="1:9" s="129" customFormat="1">
      <c r="A304" s="10"/>
      <c r="B304" s="14"/>
      <c r="C304" s="42"/>
      <c r="D304" s="18"/>
      <c r="E304" s="19"/>
      <c r="F304" s="38"/>
      <c r="G304" s="21"/>
      <c r="H304" s="34"/>
      <c r="I304" s="128"/>
    </row>
    <row r="305" spans="1:9" s="129" customFormat="1">
      <c r="A305" s="10"/>
      <c r="B305" s="14"/>
      <c r="C305" s="42"/>
      <c r="D305" s="18"/>
      <c r="E305" s="19"/>
      <c r="F305" s="38"/>
      <c r="G305" s="21"/>
      <c r="H305" s="34"/>
      <c r="I305" s="128"/>
    </row>
    <row r="306" spans="1:9" s="129" customFormat="1">
      <c r="A306" s="10"/>
      <c r="B306" s="14"/>
      <c r="C306" s="42"/>
      <c r="D306" s="18"/>
      <c r="E306" s="19"/>
      <c r="F306" s="38"/>
      <c r="G306" s="21"/>
      <c r="H306" s="34"/>
      <c r="I306" s="128"/>
    </row>
    <row r="307" spans="1:9" s="129" customFormat="1">
      <c r="A307" s="10"/>
      <c r="B307" s="14"/>
      <c r="C307" s="42"/>
      <c r="D307" s="18"/>
      <c r="E307" s="19"/>
      <c r="F307" s="38"/>
      <c r="G307" s="21"/>
      <c r="H307" s="34"/>
      <c r="I307" s="128"/>
    </row>
    <row r="308" spans="1:9" s="129" customFormat="1">
      <c r="A308" s="10"/>
      <c r="B308" s="14"/>
      <c r="C308" s="42"/>
      <c r="D308" s="18"/>
      <c r="E308" s="19"/>
      <c r="F308" s="38"/>
      <c r="G308" s="21"/>
      <c r="H308" s="34"/>
      <c r="I308" s="128"/>
    </row>
    <row r="309" spans="1:9" s="129" customFormat="1">
      <c r="A309" s="10"/>
      <c r="B309" s="14"/>
      <c r="C309" s="42"/>
      <c r="D309" s="18"/>
      <c r="E309" s="19"/>
      <c r="F309" s="38"/>
      <c r="G309" s="21"/>
      <c r="H309" s="34"/>
      <c r="I309" s="128"/>
    </row>
    <row r="310" spans="1:9" s="129" customFormat="1">
      <c r="A310" s="10"/>
      <c r="B310" s="14"/>
      <c r="C310" s="42"/>
      <c r="D310" s="18"/>
      <c r="E310" s="19"/>
      <c r="F310" s="38"/>
      <c r="G310" s="21"/>
      <c r="H310" s="34"/>
      <c r="I310" s="128"/>
    </row>
    <row r="311" spans="1:9" s="129" customFormat="1">
      <c r="A311" s="10"/>
      <c r="B311" s="14"/>
      <c r="C311" s="42"/>
      <c r="D311" s="18"/>
      <c r="E311" s="19"/>
      <c r="F311" s="38"/>
      <c r="G311" s="21"/>
      <c r="H311" s="34"/>
      <c r="I311" s="128"/>
    </row>
    <row r="312" spans="1:9" s="129" customFormat="1">
      <c r="A312" s="10"/>
      <c r="B312" s="14"/>
      <c r="C312" s="42"/>
      <c r="D312" s="18"/>
      <c r="E312" s="19"/>
      <c r="F312" s="38"/>
      <c r="G312" s="21"/>
      <c r="H312" s="34"/>
      <c r="I312" s="128"/>
    </row>
    <row r="313" spans="1:9" s="129" customFormat="1">
      <c r="A313" s="10"/>
      <c r="B313" s="14"/>
      <c r="C313" s="42"/>
      <c r="D313" s="18"/>
      <c r="E313" s="19"/>
      <c r="F313" s="38"/>
      <c r="G313" s="21"/>
      <c r="H313" s="34"/>
      <c r="I313" s="128"/>
    </row>
    <row r="314" spans="1:9" s="129" customFormat="1">
      <c r="A314" s="10"/>
      <c r="B314" s="14"/>
      <c r="C314" s="42"/>
      <c r="D314" s="18"/>
      <c r="E314" s="19"/>
      <c r="F314" s="38"/>
      <c r="G314" s="21"/>
      <c r="H314" s="34"/>
      <c r="I314" s="128"/>
    </row>
    <row r="315" spans="1:9" s="129" customFormat="1">
      <c r="A315" s="10"/>
      <c r="B315" s="14"/>
      <c r="C315" s="42"/>
      <c r="D315" s="18"/>
      <c r="E315" s="19"/>
      <c r="F315" s="38"/>
      <c r="G315" s="21"/>
      <c r="H315" s="34"/>
      <c r="I315" s="128"/>
    </row>
    <row r="316" spans="1:9" s="129" customFormat="1">
      <c r="A316" s="10"/>
      <c r="B316" s="14"/>
      <c r="C316" s="42"/>
      <c r="D316" s="18"/>
      <c r="E316" s="19"/>
      <c r="F316" s="38"/>
      <c r="G316" s="21"/>
      <c r="H316" s="34"/>
      <c r="I316" s="128"/>
    </row>
    <row r="317" spans="1:9" s="129" customFormat="1">
      <c r="A317" s="10"/>
      <c r="B317" s="14"/>
      <c r="C317" s="42"/>
      <c r="D317" s="18"/>
      <c r="E317" s="19"/>
      <c r="F317" s="38"/>
      <c r="G317" s="21"/>
      <c r="H317" s="34"/>
      <c r="I317" s="128"/>
    </row>
    <row r="318" spans="1:9" s="129" customFormat="1">
      <c r="A318" s="10"/>
      <c r="B318" s="14"/>
      <c r="C318" s="42"/>
      <c r="D318" s="18"/>
      <c r="E318" s="19"/>
      <c r="F318" s="38"/>
      <c r="G318" s="21"/>
      <c r="H318" s="34"/>
      <c r="I318" s="128"/>
    </row>
    <row r="319" spans="1:9" s="129" customFormat="1">
      <c r="A319" s="10"/>
      <c r="B319" s="14"/>
      <c r="C319" s="42"/>
      <c r="D319" s="18"/>
      <c r="E319" s="19"/>
      <c r="F319" s="38"/>
      <c r="G319" s="21"/>
      <c r="H319" s="34"/>
      <c r="I319" s="128"/>
    </row>
    <row r="320" spans="1:9" s="129" customFormat="1">
      <c r="A320" s="10"/>
      <c r="B320" s="14"/>
      <c r="C320" s="42"/>
      <c r="D320" s="18"/>
      <c r="E320" s="19"/>
      <c r="F320" s="38"/>
      <c r="G320" s="21"/>
      <c r="H320" s="34"/>
      <c r="I320" s="128"/>
    </row>
    <row r="321" spans="1:9" s="129" customFormat="1">
      <c r="A321" s="10"/>
      <c r="B321" s="14"/>
      <c r="C321" s="42"/>
      <c r="D321" s="18"/>
      <c r="E321" s="19"/>
      <c r="F321" s="38"/>
      <c r="G321" s="21"/>
      <c r="H321" s="34"/>
      <c r="I321" s="128"/>
    </row>
    <row r="322" spans="1:9" s="129" customFormat="1">
      <c r="A322" s="10"/>
      <c r="B322" s="14"/>
      <c r="C322" s="42"/>
      <c r="D322" s="18"/>
      <c r="E322" s="19"/>
      <c r="F322" s="38"/>
      <c r="G322" s="21"/>
      <c r="H322" s="34"/>
      <c r="I322" s="128"/>
    </row>
    <row r="323" spans="1:9" s="129" customFormat="1">
      <c r="A323" s="10"/>
      <c r="B323" s="14"/>
      <c r="C323" s="42"/>
      <c r="D323" s="18"/>
      <c r="E323" s="19"/>
      <c r="F323" s="38"/>
      <c r="G323" s="21"/>
      <c r="H323" s="34"/>
      <c r="I323" s="128"/>
    </row>
    <row r="324" spans="1:9" s="129" customFormat="1">
      <c r="A324" s="10"/>
      <c r="B324" s="14"/>
      <c r="C324" s="42"/>
      <c r="D324" s="18"/>
      <c r="E324" s="19"/>
      <c r="F324" s="38"/>
      <c r="G324" s="21"/>
      <c r="H324" s="34"/>
      <c r="I324" s="128"/>
    </row>
    <row r="325" spans="1:9" s="129" customFormat="1">
      <c r="A325" s="10"/>
      <c r="B325" s="14"/>
      <c r="C325" s="42"/>
      <c r="D325" s="18"/>
      <c r="E325" s="19"/>
      <c r="F325" s="38"/>
      <c r="G325" s="21"/>
      <c r="H325" s="34"/>
      <c r="I325" s="128"/>
    </row>
    <row r="326" spans="1:9" s="129" customFormat="1">
      <c r="A326" s="10"/>
      <c r="B326" s="14"/>
      <c r="C326" s="42"/>
      <c r="D326" s="18"/>
      <c r="E326" s="19"/>
      <c r="F326" s="38"/>
      <c r="G326" s="21"/>
      <c r="H326" s="34"/>
      <c r="I326" s="128"/>
    </row>
    <row r="327" spans="1:9" s="129" customFormat="1">
      <c r="A327" s="10"/>
      <c r="B327" s="14"/>
      <c r="C327" s="42"/>
      <c r="D327" s="18"/>
      <c r="E327" s="19"/>
      <c r="F327" s="38"/>
      <c r="G327" s="21"/>
      <c r="H327" s="34"/>
      <c r="I327" s="128"/>
    </row>
    <row r="328" spans="1:9" s="129" customFormat="1">
      <c r="A328" s="10"/>
      <c r="B328" s="14"/>
      <c r="C328" s="42"/>
      <c r="D328" s="18"/>
      <c r="E328" s="19"/>
      <c r="F328" s="38"/>
      <c r="G328" s="21"/>
      <c r="H328" s="34"/>
      <c r="I328" s="128"/>
    </row>
    <row r="329" spans="1:9" s="129" customFormat="1">
      <c r="A329" s="10"/>
      <c r="B329" s="14"/>
      <c r="C329" s="42"/>
      <c r="D329" s="18"/>
      <c r="E329" s="19"/>
      <c r="F329" s="38"/>
      <c r="G329" s="21"/>
      <c r="H329" s="34"/>
      <c r="I329" s="128"/>
    </row>
    <row r="330" spans="1:9" s="129" customFormat="1">
      <c r="A330" s="10"/>
      <c r="B330" s="14"/>
      <c r="C330" s="42"/>
      <c r="D330" s="18"/>
      <c r="E330" s="19"/>
      <c r="F330" s="38"/>
      <c r="G330" s="21"/>
      <c r="H330" s="34"/>
      <c r="I330" s="128"/>
    </row>
    <row r="331" spans="1:9" s="129" customFormat="1">
      <c r="A331" s="10"/>
      <c r="B331" s="14"/>
      <c r="C331" s="42"/>
      <c r="D331" s="18"/>
      <c r="E331" s="19"/>
      <c r="F331" s="38"/>
      <c r="G331" s="21"/>
      <c r="H331" s="34"/>
      <c r="I331" s="128"/>
    </row>
    <row r="332" spans="1:9" s="129" customFormat="1">
      <c r="A332" s="10"/>
      <c r="B332" s="14"/>
      <c r="C332" s="42"/>
      <c r="D332" s="18"/>
      <c r="E332" s="19"/>
      <c r="F332" s="38"/>
      <c r="G332" s="21"/>
      <c r="H332" s="34"/>
      <c r="I332" s="128"/>
    </row>
    <row r="333" spans="1:9" s="129" customFormat="1">
      <c r="A333" s="10"/>
      <c r="B333" s="14"/>
      <c r="C333" s="42"/>
      <c r="D333" s="18"/>
      <c r="E333" s="19"/>
      <c r="F333" s="38"/>
      <c r="G333" s="21"/>
      <c r="H333" s="34"/>
      <c r="I333" s="128"/>
    </row>
    <row r="334" spans="1:9" s="129" customFormat="1">
      <c r="A334" s="10"/>
      <c r="B334" s="14"/>
      <c r="C334" s="42"/>
      <c r="D334" s="18"/>
      <c r="E334" s="19"/>
      <c r="F334" s="38"/>
      <c r="G334" s="21"/>
      <c r="H334" s="34"/>
      <c r="I334" s="128"/>
    </row>
    <row r="335" spans="1:9" s="129" customFormat="1">
      <c r="A335" s="10"/>
      <c r="B335" s="14"/>
      <c r="C335" s="42"/>
      <c r="D335" s="18"/>
      <c r="E335" s="19"/>
      <c r="F335" s="38"/>
      <c r="G335" s="21"/>
      <c r="H335" s="34"/>
      <c r="I335" s="128"/>
    </row>
    <row r="336" spans="1:9" s="129" customFormat="1">
      <c r="A336" s="10"/>
      <c r="B336" s="14"/>
      <c r="C336" s="42"/>
      <c r="D336" s="18"/>
      <c r="E336" s="19"/>
      <c r="F336" s="38"/>
      <c r="G336" s="21"/>
      <c r="H336" s="34"/>
      <c r="I336" s="128"/>
    </row>
    <row r="337" spans="1:9" s="129" customFormat="1">
      <c r="A337" s="10"/>
      <c r="B337" s="14"/>
      <c r="C337" s="42"/>
      <c r="D337" s="18"/>
      <c r="E337" s="19"/>
      <c r="F337" s="38"/>
      <c r="G337" s="21"/>
      <c r="H337" s="34"/>
      <c r="I337" s="128"/>
    </row>
    <row r="338" spans="1:9" s="129" customFormat="1">
      <c r="A338" s="10"/>
      <c r="B338" s="14"/>
      <c r="C338" s="42"/>
      <c r="D338" s="18"/>
      <c r="E338" s="19"/>
      <c r="F338" s="38"/>
      <c r="G338" s="21"/>
      <c r="H338" s="34"/>
      <c r="I338" s="128"/>
    </row>
    <row r="339" spans="1:9" s="129" customFormat="1">
      <c r="A339" s="10"/>
      <c r="B339" s="14"/>
      <c r="C339" s="42"/>
      <c r="D339" s="18"/>
      <c r="E339" s="19"/>
      <c r="F339" s="38"/>
      <c r="G339" s="21"/>
      <c r="H339" s="34"/>
      <c r="I339" s="128"/>
    </row>
    <row r="340" spans="1:9" s="129" customFormat="1">
      <c r="A340" s="10"/>
      <c r="B340" s="14"/>
      <c r="C340" s="42"/>
      <c r="D340" s="18"/>
      <c r="E340" s="19"/>
      <c r="F340" s="38"/>
      <c r="G340" s="21"/>
      <c r="H340" s="34"/>
      <c r="I340" s="128"/>
    </row>
    <row r="341" spans="1:9" s="129" customFormat="1">
      <c r="A341" s="10"/>
      <c r="B341" s="14"/>
      <c r="C341" s="42"/>
      <c r="D341" s="18"/>
      <c r="E341" s="19"/>
      <c r="F341" s="38"/>
      <c r="G341" s="21"/>
      <c r="H341" s="34"/>
      <c r="I341" s="128"/>
    </row>
    <row r="342" spans="1:9" s="129" customFormat="1">
      <c r="A342" s="10"/>
      <c r="B342" s="14"/>
      <c r="C342" s="42"/>
      <c r="D342" s="18"/>
      <c r="E342" s="19"/>
      <c r="F342" s="38"/>
      <c r="G342" s="21"/>
      <c r="H342" s="34"/>
      <c r="I342" s="128"/>
    </row>
    <row r="343" spans="1:9" s="129" customFormat="1">
      <c r="A343" s="10"/>
      <c r="B343" s="14"/>
      <c r="C343" s="42"/>
      <c r="D343" s="18"/>
      <c r="E343" s="19"/>
      <c r="F343" s="38"/>
      <c r="G343" s="21"/>
      <c r="H343" s="34"/>
      <c r="I343" s="128"/>
    </row>
    <row r="344" spans="1:9" s="129" customFormat="1">
      <c r="A344" s="10"/>
      <c r="B344" s="14"/>
      <c r="C344" s="42"/>
      <c r="D344" s="18"/>
      <c r="E344" s="19"/>
      <c r="F344" s="38"/>
      <c r="G344" s="21"/>
      <c r="H344" s="34"/>
      <c r="I344" s="128"/>
    </row>
    <row r="345" spans="1:9" s="129" customFormat="1">
      <c r="A345" s="10"/>
      <c r="B345" s="14"/>
      <c r="C345" s="42"/>
      <c r="D345" s="18"/>
      <c r="E345" s="19"/>
      <c r="F345" s="38"/>
      <c r="G345" s="21"/>
      <c r="H345" s="34"/>
      <c r="I345" s="128"/>
    </row>
    <row r="346" spans="1:9" s="129" customFormat="1">
      <c r="A346" s="10"/>
      <c r="B346" s="14"/>
      <c r="C346" s="42"/>
      <c r="D346" s="18"/>
      <c r="E346" s="19"/>
      <c r="F346" s="38"/>
      <c r="G346" s="21"/>
      <c r="H346" s="34"/>
      <c r="I346" s="128"/>
    </row>
    <row r="347" spans="1:9" s="129" customFormat="1">
      <c r="A347" s="10"/>
      <c r="B347" s="14"/>
      <c r="C347" s="42"/>
      <c r="D347" s="18"/>
      <c r="E347" s="19"/>
      <c r="F347" s="38"/>
      <c r="G347" s="21"/>
      <c r="H347" s="34"/>
      <c r="I347" s="128"/>
    </row>
    <row r="348" spans="1:9" s="129" customFormat="1">
      <c r="A348" s="10"/>
      <c r="B348" s="14"/>
      <c r="C348" s="42"/>
      <c r="D348" s="18"/>
      <c r="E348" s="19"/>
      <c r="F348" s="38"/>
      <c r="G348" s="21"/>
      <c r="H348" s="34"/>
      <c r="I348" s="128"/>
    </row>
    <row r="349" spans="1:9" s="129" customFormat="1">
      <c r="A349" s="10"/>
      <c r="B349" s="14"/>
      <c r="C349" s="42"/>
      <c r="D349" s="18"/>
      <c r="E349" s="19"/>
      <c r="F349" s="38"/>
      <c r="G349" s="21"/>
      <c r="H349" s="34"/>
      <c r="I349" s="128"/>
    </row>
    <row r="350" spans="1:9" s="129" customFormat="1">
      <c r="A350" s="10"/>
      <c r="B350" s="14"/>
      <c r="C350" s="42"/>
      <c r="D350" s="18"/>
      <c r="E350" s="19"/>
      <c r="F350" s="38"/>
      <c r="G350" s="21"/>
      <c r="H350" s="34"/>
      <c r="I350" s="128"/>
    </row>
    <row r="351" spans="1:9" s="129" customFormat="1">
      <c r="A351" s="10"/>
      <c r="B351" s="14"/>
      <c r="C351" s="42"/>
      <c r="D351" s="18"/>
      <c r="E351" s="19"/>
      <c r="F351" s="38"/>
      <c r="G351" s="21"/>
      <c r="H351" s="34"/>
      <c r="I351" s="128"/>
    </row>
    <row r="352" spans="1:9" s="129" customFormat="1">
      <c r="A352" s="10"/>
      <c r="B352" s="14"/>
      <c r="C352" s="42"/>
      <c r="D352" s="18"/>
      <c r="E352" s="19"/>
      <c r="F352" s="38"/>
      <c r="G352" s="21"/>
      <c r="H352" s="34"/>
      <c r="I352" s="128"/>
    </row>
    <row r="353" spans="1:9" s="129" customFormat="1">
      <c r="A353" s="10"/>
      <c r="B353" s="14"/>
      <c r="C353" s="42"/>
      <c r="D353" s="18"/>
      <c r="E353" s="19"/>
      <c r="F353" s="38"/>
      <c r="G353" s="21"/>
      <c r="H353" s="34"/>
      <c r="I353" s="128"/>
    </row>
    <row r="354" spans="1:9" s="129" customFormat="1">
      <c r="A354" s="10"/>
      <c r="B354" s="14"/>
      <c r="C354" s="42"/>
      <c r="D354" s="18"/>
      <c r="E354" s="19"/>
      <c r="F354" s="38"/>
      <c r="G354" s="21"/>
      <c r="H354" s="34"/>
      <c r="I354" s="128"/>
    </row>
    <row r="355" spans="1:9" s="129" customFormat="1">
      <c r="A355" s="13"/>
      <c r="B355" s="14"/>
      <c r="C355" s="42"/>
      <c r="D355" s="15"/>
      <c r="E355" s="13"/>
      <c r="F355" s="39"/>
      <c r="G355" s="13"/>
      <c r="H355" s="34"/>
      <c r="I355" s="128"/>
    </row>
    <row r="356" spans="1:9" s="129" customFormat="1">
      <c r="A356" s="24"/>
      <c r="B356" s="25"/>
      <c r="C356" s="43"/>
      <c r="D356" s="25"/>
      <c r="E356" s="26"/>
      <c r="F356" s="477"/>
      <c r="G356" s="477"/>
      <c r="H356" s="35"/>
      <c r="I356" s="128"/>
    </row>
    <row r="357" spans="1:9" s="129" customFormat="1">
      <c r="A357" s="24"/>
      <c r="B357" s="25"/>
      <c r="C357" s="43"/>
      <c r="D357" s="25"/>
      <c r="E357" s="26"/>
      <c r="F357" s="36"/>
      <c r="G357" s="54"/>
      <c r="H357" s="35"/>
      <c r="I357" s="128"/>
    </row>
    <row r="358" spans="1:9" s="129" customFormat="1">
      <c r="A358" s="24"/>
      <c r="B358" s="25"/>
      <c r="C358" s="43"/>
      <c r="D358" s="25"/>
      <c r="E358" s="26"/>
      <c r="F358" s="36"/>
      <c r="G358" s="54"/>
      <c r="H358" s="35"/>
      <c r="I358" s="128"/>
    </row>
    <row r="359" spans="1:9" s="129" customFormat="1">
      <c r="A359" s="24"/>
      <c r="B359" s="25"/>
      <c r="C359" s="43"/>
      <c r="D359" s="25"/>
      <c r="E359" s="26"/>
      <c r="F359" s="36"/>
      <c r="G359" s="54"/>
      <c r="H359" s="35"/>
      <c r="I359" s="128"/>
    </row>
    <row r="360" spans="1:9" s="129" customFormat="1">
      <c r="A360" s="127"/>
      <c r="B360" s="25"/>
      <c r="C360" s="43"/>
      <c r="D360" s="25"/>
      <c r="E360" s="26"/>
      <c r="F360" s="127"/>
      <c r="G360" s="127"/>
      <c r="H360" s="127"/>
      <c r="I360" s="128"/>
    </row>
    <row r="361" spans="1:9" s="129" customFormat="1">
      <c r="A361" s="10"/>
      <c r="B361" s="130"/>
      <c r="C361" s="131"/>
      <c r="D361" s="130"/>
      <c r="F361" s="131"/>
      <c r="H361" s="128"/>
      <c r="I361" s="128"/>
    </row>
    <row r="362" spans="1:9" s="129" customFormat="1">
      <c r="A362" s="478"/>
      <c r="B362" s="478"/>
      <c r="C362" s="478"/>
      <c r="D362" s="478"/>
      <c r="E362" s="478"/>
      <c r="F362" s="478"/>
      <c r="G362" s="478"/>
      <c r="H362" s="478"/>
      <c r="I362" s="128"/>
    </row>
    <row r="363" spans="1:9" s="129" customFormat="1">
      <c r="A363" s="479"/>
      <c r="B363" s="479"/>
      <c r="C363" s="479"/>
      <c r="D363" s="479"/>
      <c r="E363" s="479"/>
      <c r="F363" s="479"/>
      <c r="G363" s="479"/>
      <c r="H363" s="479"/>
      <c r="I363" s="128"/>
    </row>
    <row r="364" spans="1:9" s="129" customFormat="1">
      <c r="A364" s="132"/>
      <c r="B364" s="133"/>
      <c r="C364" s="134"/>
      <c r="D364" s="135"/>
      <c r="E364" s="136"/>
      <c r="F364" s="72"/>
      <c r="G364" s="136"/>
      <c r="H364" s="72"/>
      <c r="I364" s="128"/>
    </row>
    <row r="365" spans="1:9" s="129" customFormat="1">
      <c r="A365" s="137"/>
      <c r="B365" s="135"/>
      <c r="C365" s="138"/>
      <c r="D365" s="135"/>
      <c r="E365" s="139"/>
      <c r="F365" s="72"/>
      <c r="G365" s="139"/>
      <c r="H365" s="72"/>
      <c r="I365" s="128"/>
    </row>
    <row r="366" spans="1:9" s="129" customFormat="1">
      <c r="A366" s="53"/>
      <c r="B366" s="17"/>
      <c r="C366" s="37"/>
      <c r="D366" s="17"/>
      <c r="E366" s="53"/>
      <c r="F366" s="37"/>
      <c r="G366" s="53"/>
      <c r="H366" s="33"/>
      <c r="I366" s="128"/>
    </row>
    <row r="367" spans="1:9" s="129" customFormat="1">
      <c r="A367" s="480"/>
      <c r="B367" s="480"/>
      <c r="C367" s="480"/>
      <c r="D367" s="480"/>
      <c r="E367" s="480"/>
      <c r="F367" s="480"/>
      <c r="G367" s="480"/>
      <c r="H367" s="480"/>
      <c r="I367" s="128"/>
    </row>
    <row r="368" spans="1:9" s="129" customFormat="1">
      <c r="A368" s="10"/>
      <c r="B368" s="18"/>
      <c r="C368" s="140"/>
      <c r="D368" s="18"/>
      <c r="E368" s="19"/>
      <c r="F368" s="140"/>
      <c r="G368" s="19"/>
      <c r="H368" s="34"/>
      <c r="I368" s="128"/>
    </row>
    <row r="369" spans="1:9" s="129" customFormat="1">
      <c r="A369" s="10"/>
      <c r="B369" s="18"/>
      <c r="C369" s="140"/>
      <c r="D369" s="18"/>
      <c r="E369" s="19"/>
      <c r="F369" s="140"/>
      <c r="G369" s="19"/>
      <c r="H369" s="34"/>
      <c r="I369" s="128"/>
    </row>
    <row r="370" spans="1:9" s="129" customFormat="1">
      <c r="A370" s="10"/>
      <c r="B370" s="18"/>
      <c r="C370" s="140"/>
      <c r="D370" s="18"/>
      <c r="E370" s="19"/>
      <c r="F370" s="140"/>
      <c r="G370" s="19"/>
      <c r="H370" s="34"/>
      <c r="I370" s="128"/>
    </row>
    <row r="371" spans="1:9" s="129" customFormat="1">
      <c r="A371" s="10"/>
      <c r="B371" s="18"/>
      <c r="C371" s="140"/>
      <c r="D371" s="18"/>
      <c r="E371" s="19"/>
      <c r="F371" s="140"/>
      <c r="G371" s="19"/>
      <c r="H371" s="34"/>
      <c r="I371" s="128"/>
    </row>
    <row r="372" spans="1:9" s="129" customFormat="1">
      <c r="A372" s="10"/>
      <c r="B372" s="18"/>
      <c r="C372" s="140"/>
      <c r="D372" s="18"/>
      <c r="E372" s="19"/>
      <c r="F372" s="140"/>
      <c r="G372" s="19"/>
      <c r="H372" s="34"/>
      <c r="I372" s="128"/>
    </row>
    <row r="373" spans="1:9" s="129" customFormat="1">
      <c r="A373" s="10"/>
      <c r="B373" s="18"/>
      <c r="C373" s="140"/>
      <c r="D373" s="18"/>
      <c r="E373" s="19"/>
      <c r="F373" s="140"/>
      <c r="G373" s="19"/>
      <c r="H373" s="34"/>
      <c r="I373" s="128"/>
    </row>
    <row r="374" spans="1:9" s="129" customFormat="1">
      <c r="A374" s="10"/>
      <c r="B374" s="18"/>
      <c r="C374" s="140"/>
      <c r="D374" s="18"/>
      <c r="E374" s="19"/>
      <c r="F374" s="140"/>
      <c r="G374" s="19"/>
      <c r="H374" s="34"/>
      <c r="I374" s="128"/>
    </row>
    <row r="375" spans="1:9" s="129" customFormat="1">
      <c r="A375" s="10"/>
      <c r="B375" s="18"/>
      <c r="C375" s="140"/>
      <c r="D375" s="18"/>
      <c r="E375" s="19"/>
      <c r="F375" s="140"/>
      <c r="G375" s="19"/>
      <c r="H375" s="34"/>
      <c r="I375" s="128"/>
    </row>
    <row r="376" spans="1:9" s="129" customFormat="1">
      <c r="A376" s="10"/>
      <c r="B376" s="18"/>
      <c r="C376" s="140"/>
      <c r="D376" s="18"/>
      <c r="E376" s="19"/>
      <c r="F376" s="140"/>
      <c r="G376" s="19"/>
      <c r="H376" s="34"/>
      <c r="I376" s="128"/>
    </row>
    <row r="377" spans="1:9" s="129" customFormat="1">
      <c r="A377" s="10"/>
      <c r="B377" s="18"/>
      <c r="C377" s="140"/>
      <c r="D377" s="18"/>
      <c r="E377" s="19"/>
      <c r="F377" s="140"/>
      <c r="G377" s="19"/>
      <c r="H377" s="34"/>
      <c r="I377" s="128"/>
    </row>
    <row r="378" spans="1:9" s="129" customFormat="1">
      <c r="A378" s="10"/>
      <c r="B378" s="18"/>
      <c r="C378" s="140"/>
      <c r="D378" s="18"/>
      <c r="E378" s="19"/>
      <c r="F378" s="140"/>
      <c r="G378" s="19"/>
      <c r="H378" s="34"/>
      <c r="I378" s="128"/>
    </row>
    <row r="379" spans="1:9" s="129" customFormat="1">
      <c r="A379" s="10"/>
      <c r="B379" s="18"/>
      <c r="C379" s="140"/>
      <c r="D379" s="18"/>
      <c r="E379" s="19"/>
      <c r="F379" s="140"/>
      <c r="G379" s="19"/>
      <c r="H379" s="34"/>
      <c r="I379" s="128"/>
    </row>
    <row r="380" spans="1:9" s="129" customFormat="1">
      <c r="A380" s="10"/>
      <c r="B380" s="18"/>
      <c r="C380" s="140"/>
      <c r="D380" s="18"/>
      <c r="E380" s="19"/>
      <c r="F380" s="140"/>
      <c r="G380" s="19"/>
      <c r="H380" s="34"/>
      <c r="I380" s="128"/>
    </row>
    <row r="381" spans="1:9" s="129" customFormat="1">
      <c r="A381" s="10"/>
      <c r="B381" s="18"/>
      <c r="C381" s="140"/>
      <c r="D381" s="18"/>
      <c r="E381" s="19"/>
      <c r="F381" s="140"/>
      <c r="G381" s="19"/>
      <c r="H381" s="34"/>
      <c r="I381" s="128"/>
    </row>
    <row r="382" spans="1:9" s="129" customFormat="1">
      <c r="A382" s="10"/>
      <c r="B382" s="18"/>
      <c r="C382" s="140"/>
      <c r="D382" s="18"/>
      <c r="E382" s="19"/>
      <c r="F382" s="140"/>
      <c r="G382" s="19"/>
      <c r="H382" s="34"/>
      <c r="I382" s="128"/>
    </row>
    <row r="383" spans="1:9" s="129" customFormat="1">
      <c r="A383" s="10"/>
      <c r="B383" s="18"/>
      <c r="C383" s="140"/>
      <c r="D383" s="18"/>
      <c r="E383" s="19"/>
      <c r="F383" s="140"/>
      <c r="G383" s="19"/>
      <c r="H383" s="34"/>
      <c r="I383" s="128"/>
    </row>
    <row r="384" spans="1:9" s="129" customFormat="1">
      <c r="A384" s="10"/>
      <c r="B384" s="18"/>
      <c r="C384" s="140"/>
      <c r="D384" s="18"/>
      <c r="E384" s="19"/>
      <c r="F384" s="140"/>
      <c r="G384" s="19"/>
      <c r="H384" s="34"/>
      <c r="I384" s="128"/>
    </row>
    <row r="385" spans="1:9" s="129" customFormat="1">
      <c r="A385" s="10"/>
      <c r="B385" s="18"/>
      <c r="C385" s="140"/>
      <c r="D385" s="18"/>
      <c r="E385" s="19"/>
      <c r="F385" s="140"/>
      <c r="G385" s="19"/>
      <c r="H385" s="34"/>
      <c r="I385" s="128"/>
    </row>
    <row r="386" spans="1:9" s="129" customFormat="1">
      <c r="A386" s="10"/>
      <c r="B386" s="18"/>
      <c r="C386" s="140"/>
      <c r="D386" s="18"/>
      <c r="E386" s="19"/>
      <c r="F386" s="140"/>
      <c r="G386" s="19"/>
      <c r="H386" s="34"/>
      <c r="I386" s="128"/>
    </row>
    <row r="387" spans="1:9" s="129" customFormat="1">
      <c r="A387" s="10"/>
      <c r="B387" s="18"/>
      <c r="C387" s="140"/>
      <c r="D387" s="18"/>
      <c r="E387" s="19"/>
      <c r="F387" s="140"/>
      <c r="G387" s="19"/>
      <c r="H387" s="34"/>
      <c r="I387" s="128"/>
    </row>
    <row r="388" spans="1:9" s="129" customFormat="1">
      <c r="A388" s="10"/>
      <c r="B388" s="18"/>
      <c r="C388" s="140"/>
      <c r="D388" s="18"/>
      <c r="E388" s="19"/>
      <c r="F388" s="140"/>
      <c r="G388" s="19"/>
      <c r="H388" s="34"/>
      <c r="I388" s="128"/>
    </row>
    <row r="389" spans="1:9" s="129" customFormat="1">
      <c r="A389" s="22"/>
      <c r="B389" s="18"/>
      <c r="C389" s="140"/>
      <c r="D389" s="18"/>
      <c r="E389" s="19"/>
      <c r="F389" s="140"/>
      <c r="G389" s="19"/>
      <c r="H389" s="34"/>
      <c r="I389" s="128"/>
    </row>
    <row r="390" spans="1:9" s="129" customFormat="1">
      <c r="A390" s="10"/>
      <c r="B390" s="18"/>
      <c r="C390" s="140"/>
      <c r="D390" s="18"/>
      <c r="E390" s="19"/>
      <c r="F390" s="140"/>
      <c r="G390" s="19"/>
      <c r="H390" s="34"/>
      <c r="I390" s="128"/>
    </row>
    <row r="391" spans="1:9" s="129" customFormat="1">
      <c r="A391" s="10"/>
      <c r="B391" s="18"/>
      <c r="C391" s="140"/>
      <c r="D391" s="18"/>
      <c r="E391" s="19"/>
      <c r="F391" s="140"/>
      <c r="G391" s="19"/>
      <c r="H391" s="34"/>
      <c r="I391" s="128"/>
    </row>
    <row r="392" spans="1:9" s="129" customFormat="1">
      <c r="A392" s="10"/>
      <c r="B392" s="18"/>
      <c r="C392" s="140"/>
      <c r="D392" s="18"/>
      <c r="E392" s="19"/>
      <c r="F392" s="140"/>
      <c r="G392" s="19"/>
      <c r="H392" s="34"/>
      <c r="I392" s="128"/>
    </row>
    <row r="393" spans="1:9" s="129" customFormat="1">
      <c r="A393" s="10"/>
      <c r="B393" s="18"/>
      <c r="C393" s="140"/>
      <c r="D393" s="18"/>
      <c r="E393" s="19"/>
      <c r="F393" s="140"/>
      <c r="G393" s="19"/>
      <c r="H393" s="34"/>
      <c r="I393" s="128"/>
    </row>
    <row r="394" spans="1:9" s="129" customFormat="1">
      <c r="A394" s="10"/>
      <c r="B394" s="18"/>
      <c r="C394" s="140"/>
      <c r="D394" s="18"/>
      <c r="E394" s="19"/>
      <c r="F394" s="140"/>
      <c r="G394" s="19"/>
      <c r="H394" s="34"/>
      <c r="I394" s="128"/>
    </row>
    <row r="395" spans="1:9" s="129" customFormat="1">
      <c r="A395" s="10"/>
      <c r="B395" s="18"/>
      <c r="C395" s="140"/>
      <c r="D395" s="18"/>
      <c r="E395" s="19"/>
      <c r="F395" s="140"/>
      <c r="G395" s="19"/>
      <c r="H395" s="34"/>
      <c r="I395" s="128"/>
    </row>
    <row r="396" spans="1:9" s="129" customFormat="1">
      <c r="A396" s="10"/>
      <c r="B396" s="18"/>
      <c r="C396" s="140"/>
      <c r="D396" s="18"/>
      <c r="E396" s="19"/>
      <c r="F396" s="140"/>
      <c r="G396" s="19"/>
      <c r="H396" s="34"/>
      <c r="I396" s="128"/>
    </row>
    <row r="397" spans="1:9" s="129" customFormat="1">
      <c r="A397" s="10"/>
      <c r="B397" s="18"/>
      <c r="C397" s="140"/>
      <c r="D397" s="18"/>
      <c r="E397" s="19"/>
      <c r="F397" s="140"/>
      <c r="G397" s="19"/>
      <c r="H397" s="34"/>
      <c r="I397" s="128"/>
    </row>
    <row r="398" spans="1:9" s="129" customFormat="1">
      <c r="A398" s="10"/>
      <c r="B398" s="18"/>
      <c r="C398" s="140"/>
      <c r="D398" s="18"/>
      <c r="E398" s="19"/>
      <c r="F398" s="140"/>
      <c r="G398" s="19"/>
      <c r="H398" s="34"/>
      <c r="I398" s="128"/>
    </row>
    <row r="399" spans="1:9" s="129" customFormat="1">
      <c r="A399" s="10"/>
      <c r="B399" s="18"/>
      <c r="C399" s="140"/>
      <c r="D399" s="18"/>
      <c r="E399" s="19"/>
      <c r="F399" s="140"/>
      <c r="G399" s="19"/>
      <c r="H399" s="34"/>
      <c r="I399" s="128"/>
    </row>
    <row r="400" spans="1:9" s="129" customFormat="1">
      <c r="A400" s="10"/>
      <c r="B400" s="18"/>
      <c r="C400" s="140"/>
      <c r="D400" s="18"/>
      <c r="E400" s="19"/>
      <c r="F400" s="140"/>
      <c r="G400" s="19"/>
      <c r="H400" s="34"/>
      <c r="I400" s="128"/>
    </row>
    <row r="401" spans="1:9" s="129" customFormat="1">
      <c r="A401" s="10"/>
      <c r="B401" s="18"/>
      <c r="C401" s="140"/>
      <c r="D401" s="18"/>
      <c r="E401" s="19"/>
      <c r="F401" s="140"/>
      <c r="G401" s="19"/>
      <c r="H401" s="34"/>
      <c r="I401" s="128"/>
    </row>
    <row r="402" spans="1:9" s="129" customFormat="1">
      <c r="A402" s="10"/>
      <c r="B402" s="18"/>
      <c r="C402" s="140"/>
      <c r="D402" s="18"/>
      <c r="E402" s="19"/>
      <c r="F402" s="140"/>
      <c r="G402" s="19"/>
      <c r="H402" s="34"/>
      <c r="I402" s="128"/>
    </row>
    <row r="403" spans="1:9" s="129" customFormat="1">
      <c r="A403" s="10"/>
      <c r="B403" s="18"/>
      <c r="C403" s="140"/>
      <c r="D403" s="18"/>
      <c r="E403" s="19"/>
      <c r="F403" s="140"/>
      <c r="G403" s="19"/>
      <c r="H403" s="34"/>
      <c r="I403" s="128"/>
    </row>
    <row r="404" spans="1:9" s="129" customFormat="1">
      <c r="A404" s="10"/>
      <c r="B404" s="18"/>
      <c r="C404" s="140"/>
      <c r="D404" s="18"/>
      <c r="E404" s="19"/>
      <c r="F404" s="140"/>
      <c r="G404" s="19"/>
      <c r="H404" s="34"/>
      <c r="I404" s="128"/>
    </row>
    <row r="405" spans="1:9" s="129" customFormat="1">
      <c r="A405" s="10"/>
      <c r="B405" s="18"/>
      <c r="C405" s="140"/>
      <c r="D405" s="18"/>
      <c r="E405" s="19"/>
      <c r="F405" s="140"/>
      <c r="G405" s="19"/>
      <c r="H405" s="34"/>
      <c r="I405" s="128"/>
    </row>
    <row r="406" spans="1:9" s="129" customFormat="1">
      <c r="A406" s="10"/>
      <c r="B406" s="18"/>
      <c r="C406" s="140"/>
      <c r="D406" s="18"/>
      <c r="E406" s="19"/>
      <c r="F406" s="140"/>
      <c r="G406" s="19"/>
      <c r="H406" s="34"/>
      <c r="I406" s="128"/>
    </row>
    <row r="407" spans="1:9" s="129" customFormat="1">
      <c r="A407" s="10"/>
      <c r="B407" s="18"/>
      <c r="C407" s="140"/>
      <c r="D407" s="18"/>
      <c r="E407" s="19"/>
      <c r="F407" s="140"/>
      <c r="G407" s="19"/>
      <c r="H407" s="34"/>
      <c r="I407" s="128"/>
    </row>
    <row r="408" spans="1:9" s="129" customFormat="1">
      <c r="A408" s="10"/>
      <c r="B408" s="18"/>
      <c r="C408" s="140"/>
      <c r="D408" s="18"/>
      <c r="E408" s="19"/>
      <c r="F408" s="140"/>
      <c r="G408" s="19"/>
      <c r="H408" s="34"/>
      <c r="I408" s="128"/>
    </row>
    <row r="409" spans="1:9" s="129" customFormat="1">
      <c r="A409" s="10"/>
      <c r="B409" s="18"/>
      <c r="C409" s="140"/>
      <c r="D409" s="18"/>
      <c r="E409" s="19"/>
      <c r="F409" s="140"/>
      <c r="G409" s="19"/>
      <c r="H409" s="34"/>
      <c r="I409" s="128"/>
    </row>
    <row r="410" spans="1:9" s="129" customFormat="1">
      <c r="A410" s="10"/>
      <c r="B410" s="18"/>
      <c r="C410" s="140"/>
      <c r="D410" s="18"/>
      <c r="E410" s="19"/>
      <c r="F410" s="140"/>
      <c r="G410" s="19"/>
      <c r="H410" s="34"/>
      <c r="I410" s="128"/>
    </row>
    <row r="411" spans="1:9" s="129" customFormat="1">
      <c r="A411" s="10"/>
      <c r="B411" s="18"/>
      <c r="C411" s="140"/>
      <c r="D411" s="18"/>
      <c r="E411" s="19"/>
      <c r="F411" s="140"/>
      <c r="G411" s="19"/>
      <c r="H411" s="34"/>
      <c r="I411" s="128"/>
    </row>
    <row r="412" spans="1:9" s="129" customFormat="1">
      <c r="A412" s="10"/>
      <c r="B412" s="18"/>
      <c r="C412" s="140"/>
      <c r="D412" s="18"/>
      <c r="E412" s="19"/>
      <c r="F412" s="140"/>
      <c r="G412" s="19"/>
      <c r="H412" s="34"/>
      <c r="I412" s="128"/>
    </row>
    <row r="413" spans="1:9" s="129" customFormat="1">
      <c r="A413" s="10"/>
      <c r="B413" s="18"/>
      <c r="C413" s="140"/>
      <c r="D413" s="18"/>
      <c r="E413" s="19"/>
      <c r="F413" s="140"/>
      <c r="G413" s="19"/>
      <c r="H413" s="34"/>
      <c r="I413" s="128"/>
    </row>
    <row r="414" spans="1:9" s="129" customFormat="1">
      <c r="A414" s="10"/>
      <c r="B414" s="18"/>
      <c r="C414" s="140"/>
      <c r="D414" s="18"/>
      <c r="E414" s="19"/>
      <c r="F414" s="140"/>
      <c r="G414" s="19"/>
      <c r="H414" s="34"/>
      <c r="I414" s="128"/>
    </row>
    <row r="415" spans="1:9" s="129" customFormat="1">
      <c r="A415" s="10"/>
      <c r="B415" s="18"/>
      <c r="C415" s="140"/>
      <c r="D415" s="18"/>
      <c r="E415" s="19"/>
      <c r="F415" s="140"/>
      <c r="G415" s="19"/>
      <c r="H415" s="34"/>
      <c r="I415" s="128"/>
    </row>
    <row r="416" spans="1:9" s="129" customFormat="1">
      <c r="A416" s="10"/>
      <c r="B416" s="18"/>
      <c r="C416" s="140"/>
      <c r="D416" s="18"/>
      <c r="E416" s="19"/>
      <c r="F416" s="140"/>
      <c r="G416" s="19"/>
      <c r="H416" s="34"/>
      <c r="I416" s="128"/>
    </row>
    <row r="417" spans="1:9" s="129" customFormat="1">
      <c r="A417" s="10"/>
      <c r="B417" s="18"/>
      <c r="C417" s="140"/>
      <c r="D417" s="18"/>
      <c r="E417" s="19"/>
      <c r="F417" s="140"/>
      <c r="G417" s="19"/>
      <c r="H417" s="34"/>
      <c r="I417" s="128"/>
    </row>
    <row r="418" spans="1:9" s="129" customFormat="1">
      <c r="A418" s="10"/>
      <c r="B418" s="18"/>
      <c r="C418" s="140"/>
      <c r="D418" s="18"/>
      <c r="E418" s="19"/>
      <c r="F418" s="140"/>
      <c r="G418" s="19"/>
      <c r="H418" s="34"/>
      <c r="I418" s="128"/>
    </row>
    <row r="419" spans="1:9" s="129" customFormat="1">
      <c r="A419" s="10"/>
      <c r="B419" s="18"/>
      <c r="C419" s="140"/>
      <c r="D419" s="18"/>
      <c r="E419" s="19"/>
      <c r="F419" s="140"/>
      <c r="G419" s="19"/>
      <c r="H419" s="34"/>
      <c r="I419" s="128"/>
    </row>
    <row r="420" spans="1:9" s="129" customFormat="1">
      <c r="A420" s="10"/>
      <c r="B420" s="18"/>
      <c r="C420" s="140"/>
      <c r="D420" s="18"/>
      <c r="E420" s="19"/>
      <c r="F420" s="140"/>
      <c r="G420" s="19"/>
      <c r="H420" s="34"/>
      <c r="I420" s="128"/>
    </row>
    <row r="421" spans="1:9" s="129" customFormat="1">
      <c r="A421" s="10"/>
      <c r="B421" s="18"/>
      <c r="C421" s="140"/>
      <c r="D421" s="18"/>
      <c r="E421" s="19"/>
      <c r="F421" s="140"/>
      <c r="G421" s="19"/>
      <c r="H421" s="34"/>
      <c r="I421" s="128"/>
    </row>
    <row r="422" spans="1:9" s="129" customFormat="1">
      <c r="A422" s="10"/>
      <c r="B422" s="18"/>
      <c r="C422" s="140"/>
      <c r="D422" s="18"/>
      <c r="E422" s="19"/>
      <c r="F422" s="140"/>
      <c r="G422" s="19"/>
      <c r="H422" s="34"/>
      <c r="I422" s="128"/>
    </row>
    <row r="423" spans="1:9" s="129" customFormat="1">
      <c r="A423" s="10"/>
      <c r="B423" s="18"/>
      <c r="C423" s="140"/>
      <c r="D423" s="18"/>
      <c r="E423" s="19"/>
      <c r="F423" s="140"/>
      <c r="G423" s="19"/>
      <c r="H423" s="34"/>
      <c r="I423" s="128"/>
    </row>
    <row r="424" spans="1:9" s="129" customFormat="1">
      <c r="A424" s="10"/>
      <c r="B424" s="18"/>
      <c r="C424" s="140"/>
      <c r="D424" s="18"/>
      <c r="E424" s="19"/>
      <c r="F424" s="140"/>
      <c r="G424" s="19"/>
      <c r="H424" s="34"/>
      <c r="I424" s="128"/>
    </row>
    <row r="425" spans="1:9" s="129" customFormat="1">
      <c r="A425" s="10"/>
      <c r="B425" s="18"/>
      <c r="C425" s="140"/>
      <c r="D425" s="18"/>
      <c r="E425" s="19"/>
      <c r="F425" s="140"/>
      <c r="G425" s="19"/>
      <c r="H425" s="34"/>
      <c r="I425" s="128"/>
    </row>
    <row r="426" spans="1:9" s="129" customFormat="1">
      <c r="A426" s="10"/>
      <c r="B426" s="18"/>
      <c r="C426" s="140"/>
      <c r="D426" s="18"/>
      <c r="E426" s="19"/>
      <c r="F426" s="140"/>
      <c r="G426" s="21"/>
      <c r="H426" s="34"/>
      <c r="I426" s="128"/>
    </row>
    <row r="427" spans="1:9" s="129" customFormat="1">
      <c r="A427" s="10"/>
      <c r="B427" s="18"/>
      <c r="C427" s="140"/>
      <c r="D427" s="18"/>
      <c r="E427" s="19"/>
      <c r="F427" s="140"/>
      <c r="G427" s="21"/>
      <c r="H427" s="34"/>
      <c r="I427" s="128"/>
    </row>
    <row r="428" spans="1:9" s="129" customFormat="1">
      <c r="A428" s="10"/>
      <c r="B428" s="18"/>
      <c r="C428" s="140"/>
      <c r="D428" s="18"/>
      <c r="E428" s="19"/>
      <c r="F428" s="140"/>
      <c r="G428" s="21"/>
      <c r="H428" s="34"/>
      <c r="I428" s="128"/>
    </row>
    <row r="429" spans="1:9" s="129" customFormat="1">
      <c r="A429" s="10"/>
      <c r="B429" s="18"/>
      <c r="C429" s="140"/>
      <c r="D429" s="18"/>
      <c r="E429" s="19"/>
      <c r="F429" s="140"/>
      <c r="G429" s="21"/>
      <c r="H429" s="34"/>
      <c r="I429" s="128"/>
    </row>
    <row r="430" spans="1:9" s="129" customFormat="1">
      <c r="A430" s="10"/>
      <c r="B430" s="18"/>
      <c r="C430" s="140"/>
      <c r="D430" s="18"/>
      <c r="E430" s="19"/>
      <c r="F430" s="140"/>
      <c r="G430" s="21"/>
      <c r="H430" s="34"/>
      <c r="I430" s="128"/>
    </row>
    <row r="431" spans="1:9" s="129" customFormat="1">
      <c r="A431" s="10"/>
      <c r="B431" s="141"/>
      <c r="C431" s="140"/>
      <c r="D431" s="18"/>
      <c r="E431" s="19"/>
      <c r="F431" s="140"/>
      <c r="G431" s="21"/>
      <c r="H431" s="34"/>
      <c r="I431" s="128"/>
    </row>
    <row r="432" spans="1:9" s="129" customFormat="1">
      <c r="A432" s="10"/>
      <c r="B432" s="18"/>
      <c r="C432" s="140"/>
      <c r="D432" s="18"/>
      <c r="E432" s="19"/>
      <c r="F432" s="140"/>
      <c r="G432" s="21"/>
      <c r="H432" s="34"/>
      <c r="I432" s="128"/>
    </row>
    <row r="433" spans="1:9" s="129" customFormat="1">
      <c r="A433" s="10"/>
      <c r="B433" s="18"/>
      <c r="C433" s="140"/>
      <c r="D433" s="18"/>
      <c r="E433" s="19"/>
      <c r="F433" s="140"/>
      <c r="G433" s="21"/>
      <c r="H433" s="34"/>
      <c r="I433" s="128"/>
    </row>
    <row r="434" spans="1:9" s="129" customFormat="1">
      <c r="A434" s="10"/>
      <c r="B434" s="18"/>
      <c r="C434" s="140"/>
      <c r="D434" s="18"/>
      <c r="E434" s="19"/>
      <c r="F434" s="140"/>
      <c r="G434" s="21"/>
      <c r="H434" s="34"/>
      <c r="I434" s="128"/>
    </row>
    <row r="435" spans="1:9" s="129" customFormat="1">
      <c r="A435" s="10"/>
      <c r="B435" s="18"/>
      <c r="C435" s="140"/>
      <c r="D435" s="18"/>
      <c r="E435" s="19"/>
      <c r="F435" s="140"/>
      <c r="G435" s="21"/>
      <c r="H435" s="34"/>
      <c r="I435" s="128"/>
    </row>
    <row r="436" spans="1:9" s="129" customFormat="1">
      <c r="A436" s="10"/>
      <c r="B436" s="18"/>
      <c r="C436" s="140"/>
      <c r="D436" s="18"/>
      <c r="E436" s="19"/>
      <c r="F436" s="140"/>
      <c r="G436" s="21"/>
      <c r="H436" s="34"/>
      <c r="I436" s="128"/>
    </row>
    <row r="437" spans="1:9" s="129" customFormat="1">
      <c r="A437" s="10"/>
      <c r="B437" s="18"/>
      <c r="C437" s="140"/>
      <c r="D437" s="18"/>
      <c r="E437" s="19"/>
      <c r="F437" s="140"/>
      <c r="G437" s="21"/>
      <c r="H437" s="34"/>
      <c r="I437" s="128"/>
    </row>
    <row r="438" spans="1:9" s="129" customFormat="1">
      <c r="A438" s="10"/>
      <c r="B438" s="18"/>
      <c r="C438" s="140"/>
      <c r="D438" s="18"/>
      <c r="E438" s="19"/>
      <c r="F438" s="140"/>
      <c r="G438" s="21"/>
      <c r="H438" s="34"/>
      <c r="I438" s="128"/>
    </row>
    <row r="439" spans="1:9" s="129" customFormat="1">
      <c r="A439" s="10"/>
      <c r="B439" s="18"/>
      <c r="C439" s="140"/>
      <c r="D439" s="18"/>
      <c r="E439" s="19"/>
      <c r="F439" s="140"/>
      <c r="G439" s="21"/>
      <c r="H439" s="34"/>
      <c r="I439" s="128"/>
    </row>
    <row r="440" spans="1:9" s="129" customFormat="1">
      <c r="A440" s="10"/>
      <c r="B440" s="18"/>
      <c r="C440" s="140"/>
      <c r="D440" s="18"/>
      <c r="E440" s="19"/>
      <c r="F440" s="140"/>
      <c r="G440" s="21"/>
      <c r="H440" s="34"/>
      <c r="I440" s="128"/>
    </row>
    <row r="441" spans="1:9" s="129" customFormat="1">
      <c r="A441" s="10"/>
      <c r="B441" s="18"/>
      <c r="C441" s="140"/>
      <c r="D441" s="18"/>
      <c r="E441" s="19"/>
      <c r="F441" s="140"/>
      <c r="G441" s="21"/>
      <c r="H441" s="34"/>
      <c r="I441" s="128"/>
    </row>
    <row r="442" spans="1:9" s="129" customFormat="1">
      <c r="A442" s="10"/>
      <c r="B442" s="18"/>
      <c r="C442" s="140"/>
      <c r="D442" s="18"/>
      <c r="E442" s="19"/>
      <c r="F442" s="140"/>
      <c r="G442" s="21"/>
      <c r="H442" s="34"/>
      <c r="I442" s="128"/>
    </row>
    <row r="443" spans="1:9" s="129" customFormat="1">
      <c r="A443" s="10"/>
      <c r="B443" s="18"/>
      <c r="C443" s="140"/>
      <c r="D443" s="18"/>
      <c r="E443" s="19"/>
      <c r="F443" s="140"/>
      <c r="G443" s="21"/>
      <c r="H443" s="34"/>
      <c r="I443" s="128"/>
    </row>
    <row r="444" spans="1:9" s="129" customFormat="1">
      <c r="A444" s="10"/>
      <c r="B444" s="18"/>
      <c r="C444" s="140"/>
      <c r="D444" s="18"/>
      <c r="E444" s="19"/>
      <c r="F444" s="140"/>
      <c r="G444" s="21"/>
      <c r="H444" s="34"/>
      <c r="I444" s="128"/>
    </row>
    <row r="445" spans="1:9" s="129" customFormat="1">
      <c r="A445" s="10"/>
      <c r="B445" s="18"/>
      <c r="C445" s="140"/>
      <c r="D445" s="18"/>
      <c r="E445" s="19"/>
      <c r="F445" s="140"/>
      <c r="G445" s="21"/>
      <c r="H445" s="34"/>
      <c r="I445" s="128"/>
    </row>
    <row r="446" spans="1:9" s="129" customFormat="1">
      <c r="A446" s="10"/>
      <c r="B446" s="18"/>
      <c r="C446" s="140"/>
      <c r="D446" s="18"/>
      <c r="E446" s="19"/>
      <c r="F446" s="140"/>
      <c r="G446" s="21"/>
      <c r="H446" s="34"/>
      <c r="I446" s="128"/>
    </row>
    <row r="447" spans="1:9" s="129" customFormat="1">
      <c r="A447" s="10"/>
      <c r="B447" s="18"/>
      <c r="C447" s="140"/>
      <c r="D447" s="18"/>
      <c r="E447" s="19"/>
      <c r="F447" s="140"/>
      <c r="G447" s="21"/>
      <c r="H447" s="34"/>
      <c r="I447" s="128"/>
    </row>
    <row r="448" spans="1:9" s="129" customFormat="1">
      <c r="A448" s="10"/>
      <c r="B448" s="18"/>
      <c r="C448" s="140"/>
      <c r="D448" s="18"/>
      <c r="E448" s="19"/>
      <c r="F448" s="140"/>
      <c r="G448" s="21"/>
      <c r="H448" s="34"/>
      <c r="I448" s="128"/>
    </row>
    <row r="449" spans="1:9" s="129" customFormat="1">
      <c r="A449" s="10"/>
      <c r="B449" s="18"/>
      <c r="C449" s="140"/>
      <c r="D449" s="18"/>
      <c r="E449" s="19"/>
      <c r="F449" s="140"/>
      <c r="G449" s="21"/>
      <c r="H449" s="34"/>
      <c r="I449" s="128"/>
    </row>
    <row r="450" spans="1:9" s="129" customFormat="1">
      <c r="A450" s="10"/>
      <c r="B450" s="18"/>
      <c r="C450" s="140"/>
      <c r="D450" s="18"/>
      <c r="E450" s="19"/>
      <c r="F450" s="140"/>
      <c r="G450" s="21"/>
      <c r="H450" s="34"/>
      <c r="I450" s="128"/>
    </row>
    <row r="451" spans="1:9" s="129" customFormat="1">
      <c r="A451" s="10"/>
      <c r="B451" s="18"/>
      <c r="C451" s="140"/>
      <c r="D451" s="18"/>
      <c r="E451" s="19"/>
      <c r="F451" s="140"/>
      <c r="G451" s="21"/>
      <c r="H451" s="34"/>
      <c r="I451" s="128"/>
    </row>
    <row r="452" spans="1:9" s="129" customFormat="1">
      <c r="A452" s="10"/>
      <c r="B452" s="18"/>
      <c r="C452" s="140"/>
      <c r="D452" s="18"/>
      <c r="E452" s="19"/>
      <c r="F452" s="140"/>
      <c r="G452" s="21"/>
      <c r="H452" s="34"/>
      <c r="I452" s="128"/>
    </row>
    <row r="453" spans="1:9" s="129" customFormat="1">
      <c r="A453" s="10"/>
      <c r="B453" s="18"/>
      <c r="C453" s="140"/>
      <c r="D453" s="18"/>
      <c r="E453" s="19"/>
      <c r="F453" s="140"/>
      <c r="G453" s="21"/>
      <c r="H453" s="34"/>
      <c r="I453" s="128"/>
    </row>
    <row r="454" spans="1:9" s="129" customFormat="1">
      <c r="A454" s="10"/>
      <c r="B454" s="18"/>
      <c r="C454" s="140"/>
      <c r="D454" s="18"/>
      <c r="E454" s="19"/>
      <c r="F454" s="140"/>
      <c r="G454" s="21"/>
      <c r="H454" s="34"/>
      <c r="I454" s="128"/>
    </row>
    <row r="455" spans="1:9" s="129" customFormat="1">
      <c r="A455" s="10"/>
      <c r="B455" s="18"/>
      <c r="C455" s="140"/>
      <c r="D455" s="18"/>
      <c r="E455" s="19"/>
      <c r="F455" s="140"/>
      <c r="G455" s="21"/>
      <c r="H455" s="34"/>
      <c r="I455" s="128"/>
    </row>
    <row r="456" spans="1:9" s="129" customFormat="1">
      <c r="A456" s="13"/>
      <c r="B456" s="142"/>
      <c r="C456" s="143"/>
      <c r="D456" s="15"/>
      <c r="E456" s="13"/>
      <c r="F456" s="143"/>
      <c r="G456" s="13"/>
      <c r="H456" s="31"/>
      <c r="I456" s="128"/>
    </row>
    <row r="457" spans="1:9" s="129" customFormat="1">
      <c r="A457" s="24"/>
      <c r="B457" s="25"/>
      <c r="C457" s="43"/>
      <c r="D457" s="25"/>
      <c r="E457" s="26"/>
      <c r="F457" s="43"/>
      <c r="G457" s="26"/>
      <c r="H457" s="127"/>
      <c r="I457" s="128"/>
    </row>
    <row r="458" spans="1:9" s="129" customFormat="1">
      <c r="A458" s="126"/>
      <c r="B458" s="25"/>
      <c r="C458" s="43"/>
      <c r="D458" s="25"/>
      <c r="E458" s="126"/>
      <c r="F458" s="43"/>
      <c r="G458" s="26"/>
      <c r="H458" s="127"/>
      <c r="I458" s="128"/>
    </row>
    <row r="459" spans="1:9" s="129" customFormat="1">
      <c r="A459" s="127"/>
      <c r="B459" s="25"/>
      <c r="C459" s="43"/>
      <c r="D459" s="25"/>
      <c r="E459" s="127"/>
      <c r="F459" s="43"/>
      <c r="G459" s="26"/>
      <c r="H459" s="127"/>
      <c r="I459" s="128"/>
    </row>
    <row r="460" spans="1:9" s="129" customFormat="1">
      <c r="A460" s="127"/>
      <c r="B460" s="25"/>
      <c r="C460" s="43"/>
      <c r="D460" s="25"/>
      <c r="E460" s="127"/>
      <c r="F460" s="43"/>
      <c r="G460" s="26"/>
      <c r="H460" s="127"/>
      <c r="I460" s="128"/>
    </row>
    <row r="461" spans="1:9" s="129" customFormat="1">
      <c r="A461" s="144"/>
      <c r="B461" s="130"/>
      <c r="C461" s="131"/>
      <c r="D461" s="130"/>
      <c r="F461" s="131"/>
      <c r="H461" s="128"/>
      <c r="I461" s="128"/>
    </row>
  </sheetData>
  <mergeCells count="27">
    <mergeCell ref="F356:G356"/>
    <mergeCell ref="A362:H362"/>
    <mergeCell ref="A363:H363"/>
    <mergeCell ref="A367:H367"/>
    <mergeCell ref="B227:H227"/>
    <mergeCell ref="B229:H229"/>
    <mergeCell ref="A234:B234"/>
    <mergeCell ref="B228:H228"/>
    <mergeCell ref="B9:C9"/>
    <mergeCell ref="D9:G9"/>
    <mergeCell ref="B10:C10"/>
    <mergeCell ref="D10:G10"/>
    <mergeCell ref="B11:C11"/>
    <mergeCell ref="D11:G11"/>
    <mergeCell ref="B6:C6"/>
    <mergeCell ref="D6:G6"/>
    <mergeCell ref="B7:C7"/>
    <mergeCell ref="D7:G7"/>
    <mergeCell ref="B8:C8"/>
    <mergeCell ref="D8:G8"/>
    <mergeCell ref="B5:C5"/>
    <mergeCell ref="D5:G5"/>
    <mergeCell ref="A1:I2"/>
    <mergeCell ref="B3:C3"/>
    <mergeCell ref="D3:G3"/>
    <mergeCell ref="B4:C4"/>
    <mergeCell ref="D4:G4"/>
  </mergeCells>
  <printOptions horizontalCentered="1"/>
  <pageMargins left="0.7" right="0.7" top="0.75" bottom="0.75" header="0.3" footer="0.3"/>
  <pageSetup paperSize="5" scale="70" orientation="portrait" verticalDpi="0" r:id="rId1"/>
  <rowBreaks count="3" manualBreakCount="3">
    <brk id="68" max="16383" man="1"/>
    <brk id="138" max="16383" man="1"/>
    <brk id="202" max="16383" man="1"/>
  </rowBreaks>
</worksheet>
</file>

<file path=xl/worksheets/sheet10.xml><?xml version="1.0" encoding="utf-8"?>
<worksheet xmlns="http://schemas.openxmlformats.org/spreadsheetml/2006/main" xmlns:r="http://schemas.openxmlformats.org/officeDocument/2006/relationships">
  <dimension ref="A1:L462"/>
  <sheetViews>
    <sheetView topLeftCell="A208" workbookViewId="0">
      <selection activeCell="F223" sqref="F223"/>
    </sheetView>
  </sheetViews>
  <sheetFormatPr defaultColWidth="10.5703125" defaultRowHeight="16.5"/>
  <cols>
    <col min="1" max="1" width="8.85546875" style="145" customWidth="1"/>
    <col min="2" max="2" width="12.5703125" style="146" customWidth="1"/>
    <col min="3" max="3" width="13" style="147" customWidth="1"/>
    <col min="4" max="4" width="10.28515625" style="146" customWidth="1"/>
    <col min="5" max="5" width="9.7109375" style="148" customWidth="1"/>
    <col min="6" max="6" width="12.28515625" style="147" customWidth="1"/>
    <col min="7" max="7" width="8.42578125" style="148" customWidth="1"/>
    <col min="8" max="8" width="19.42578125" style="149" customWidth="1"/>
    <col min="9" max="9" width="19.28515625" style="149" customWidth="1"/>
    <col min="10" max="16384" width="10.5703125" style="148"/>
  </cols>
  <sheetData>
    <row r="1" spans="1:9" s="71" customFormat="1">
      <c r="A1" s="556" t="s">
        <v>69</v>
      </c>
      <c r="B1" s="556"/>
      <c r="C1" s="556"/>
      <c r="D1" s="556"/>
      <c r="E1" s="556"/>
      <c r="F1" s="556"/>
      <c r="G1" s="556"/>
      <c r="H1" s="556"/>
      <c r="I1" s="556"/>
    </row>
    <row r="2" spans="1:9" s="71" customFormat="1">
      <c r="A2" s="556"/>
      <c r="B2" s="556"/>
      <c r="C2" s="556"/>
      <c r="D2" s="556"/>
      <c r="E2" s="556"/>
      <c r="F2" s="556"/>
      <c r="G2" s="556"/>
      <c r="H2" s="556"/>
      <c r="I2" s="556"/>
    </row>
    <row r="3" spans="1:9" s="71" customFormat="1" ht="21" customHeight="1">
      <c r="B3" s="527" t="s">
        <v>1</v>
      </c>
      <c r="C3" s="527"/>
      <c r="D3" s="531" t="s">
        <v>70</v>
      </c>
      <c r="E3" s="532"/>
      <c r="F3" s="532"/>
      <c r="G3" s="533"/>
      <c r="H3" s="72"/>
      <c r="I3" s="73"/>
    </row>
    <row r="4" spans="1:9" s="71" customFormat="1" ht="30" customHeight="1">
      <c r="B4" s="545" t="s">
        <v>25</v>
      </c>
      <c r="C4" s="546"/>
      <c r="D4" s="547">
        <v>38538</v>
      </c>
      <c r="E4" s="548"/>
      <c r="F4" s="548"/>
      <c r="G4" s="549"/>
      <c r="H4" s="72"/>
      <c r="I4" s="73"/>
    </row>
    <row r="5" spans="1:9" s="71" customFormat="1">
      <c r="B5" s="527" t="s">
        <v>26</v>
      </c>
      <c r="C5" s="527"/>
      <c r="D5" s="528">
        <v>530</v>
      </c>
      <c r="E5" s="529"/>
      <c r="F5" s="529"/>
      <c r="G5" s="530"/>
      <c r="H5" s="72"/>
      <c r="I5" s="73"/>
    </row>
    <row r="6" spans="1:9" s="71" customFormat="1">
      <c r="B6" s="527" t="s">
        <v>2</v>
      </c>
      <c r="C6" s="527"/>
      <c r="D6" s="528" t="s">
        <v>3</v>
      </c>
      <c r="E6" s="529"/>
      <c r="F6" s="529"/>
      <c r="G6" s="530"/>
      <c r="H6" s="72"/>
      <c r="I6" s="73"/>
    </row>
    <row r="7" spans="1:9" s="71" customFormat="1" ht="17.25" customHeight="1">
      <c r="B7" s="527" t="s">
        <v>0</v>
      </c>
      <c r="C7" s="527"/>
      <c r="D7" s="534" t="s">
        <v>9</v>
      </c>
      <c r="E7" s="535"/>
      <c r="F7" s="535"/>
      <c r="G7" s="536"/>
      <c r="H7" s="72"/>
      <c r="I7" s="73"/>
    </row>
    <row r="8" spans="1:9" s="71" customFormat="1" ht="30.75" customHeight="1">
      <c r="B8" s="523" t="s">
        <v>141</v>
      </c>
      <c r="C8" s="523"/>
      <c r="D8" s="537" t="s">
        <v>27</v>
      </c>
      <c r="E8" s="538"/>
      <c r="F8" s="538"/>
      <c r="G8" s="539"/>
      <c r="H8" s="72"/>
      <c r="I8" s="73"/>
    </row>
    <row r="9" spans="1:9" s="71" customFormat="1" ht="32.25" customHeight="1">
      <c r="B9" s="523" t="s">
        <v>10</v>
      </c>
      <c r="C9" s="523"/>
      <c r="D9" s="524">
        <v>0.05</v>
      </c>
      <c r="E9" s="525"/>
      <c r="F9" s="525"/>
      <c r="G9" s="526"/>
      <c r="H9" s="72"/>
      <c r="I9" s="73"/>
    </row>
    <row r="10" spans="1:9" s="71" customFormat="1">
      <c r="B10" s="527" t="s">
        <v>8</v>
      </c>
      <c r="C10" s="527"/>
      <c r="D10" s="528">
        <v>500</v>
      </c>
      <c r="E10" s="529"/>
      <c r="F10" s="529"/>
      <c r="G10" s="530"/>
      <c r="H10" s="72"/>
      <c r="I10" s="73"/>
    </row>
    <row r="11" spans="1:9" s="71" customFormat="1">
      <c r="B11" s="527" t="s">
        <v>6</v>
      </c>
      <c r="C11" s="527"/>
      <c r="D11" s="531" t="s">
        <v>7</v>
      </c>
      <c r="E11" s="532"/>
      <c r="F11" s="532"/>
      <c r="G11" s="533"/>
      <c r="H11" s="72"/>
      <c r="I11" s="73"/>
    </row>
    <row r="12" spans="1:9" s="71" customFormat="1" ht="17.25" thickBot="1">
      <c r="A12" s="3"/>
      <c r="B12" s="11"/>
      <c r="C12" s="41"/>
      <c r="D12" s="12"/>
      <c r="E12" s="4"/>
      <c r="F12" s="32"/>
      <c r="G12" s="4"/>
      <c r="H12" s="32"/>
      <c r="I12" s="73"/>
    </row>
    <row r="13" spans="1:9" s="51" customFormat="1" ht="28.5">
      <c r="A13" s="47" t="s">
        <v>13</v>
      </c>
      <c r="B13" s="48" t="s">
        <v>14</v>
      </c>
      <c r="C13" s="48" t="s">
        <v>15</v>
      </c>
      <c r="D13" s="48" t="s">
        <v>16</v>
      </c>
      <c r="E13" s="49" t="s">
        <v>17</v>
      </c>
      <c r="F13" s="48" t="s">
        <v>19</v>
      </c>
      <c r="G13" s="49" t="s">
        <v>11</v>
      </c>
      <c r="H13" s="50" t="s">
        <v>18</v>
      </c>
      <c r="I13" s="74" t="s">
        <v>24</v>
      </c>
    </row>
    <row r="14" spans="1:9" s="2" customFormat="1">
      <c r="A14" s="75">
        <v>38534</v>
      </c>
      <c r="B14" s="76">
        <v>500</v>
      </c>
      <c r="C14" s="77">
        <v>0</v>
      </c>
      <c r="D14" s="78">
        <f>B14-C14</f>
        <v>500</v>
      </c>
      <c r="E14" s="79">
        <f>G202</f>
        <v>5349</v>
      </c>
      <c r="F14" s="80">
        <f>(D14*E14*H14)</f>
        <v>1758.5753424657535</v>
      </c>
      <c r="G14" s="77">
        <v>31</v>
      </c>
      <c r="H14" s="81">
        <f>0.24/365</f>
        <v>6.5753424657534248E-4</v>
      </c>
      <c r="I14" s="82"/>
    </row>
    <row r="15" spans="1:9" s="2" customFormat="1">
      <c r="A15" s="83">
        <v>38565</v>
      </c>
      <c r="B15" s="76">
        <v>500</v>
      </c>
      <c r="C15" s="77">
        <v>0</v>
      </c>
      <c r="D15" s="78">
        <f t="shared" ref="D15:D78" si="0">B15-C15</f>
        <v>500</v>
      </c>
      <c r="E15" s="79">
        <f>E14-G14</f>
        <v>5318</v>
      </c>
      <c r="F15" s="80">
        <f t="shared" ref="F15:F79" si="1">(D15*E15*H15)</f>
        <v>1748.3835616438357</v>
      </c>
      <c r="G15" s="77">
        <v>31</v>
      </c>
      <c r="H15" s="81">
        <f>0.24/365</f>
        <v>6.5753424657534248E-4</v>
      </c>
      <c r="I15" s="82"/>
    </row>
    <row r="16" spans="1:9" s="2" customFormat="1">
      <c r="A16" s="83">
        <v>38596</v>
      </c>
      <c r="B16" s="76">
        <v>500</v>
      </c>
      <c r="C16" s="77">
        <v>1500</v>
      </c>
      <c r="D16" s="78">
        <f t="shared" si="0"/>
        <v>-1000</v>
      </c>
      <c r="E16" s="79">
        <f t="shared" ref="E16:E79" si="2">E15-G15</f>
        <v>5287</v>
      </c>
      <c r="F16" s="80"/>
      <c r="G16" s="77">
        <v>0</v>
      </c>
      <c r="H16" s="81">
        <f t="shared" ref="H16:H79" si="3">0.24/365</f>
        <v>6.5753424657534248E-4</v>
      </c>
      <c r="I16" s="82" t="s">
        <v>71</v>
      </c>
    </row>
    <row r="17" spans="1:9" s="2" customFormat="1">
      <c r="A17" s="83">
        <v>38626</v>
      </c>
      <c r="B17" s="76">
        <v>500</v>
      </c>
      <c r="C17" s="77">
        <v>0</v>
      </c>
      <c r="D17" s="78">
        <f t="shared" si="0"/>
        <v>500</v>
      </c>
      <c r="E17" s="79">
        <f t="shared" si="2"/>
        <v>5287</v>
      </c>
      <c r="F17" s="80">
        <f t="shared" si="1"/>
        <v>1738.1917808219177</v>
      </c>
      <c r="G17" s="77">
        <v>31</v>
      </c>
      <c r="H17" s="81">
        <f t="shared" si="3"/>
        <v>6.5753424657534248E-4</v>
      </c>
      <c r="I17" s="82"/>
    </row>
    <row r="18" spans="1:9" s="2" customFormat="1">
      <c r="A18" s="83">
        <v>38657</v>
      </c>
      <c r="B18" s="76">
        <v>500</v>
      </c>
      <c r="C18" s="77">
        <v>0</v>
      </c>
      <c r="D18" s="78">
        <f t="shared" si="0"/>
        <v>500</v>
      </c>
      <c r="E18" s="79">
        <f t="shared" si="2"/>
        <v>5256</v>
      </c>
      <c r="F18" s="80">
        <f t="shared" si="1"/>
        <v>1728</v>
      </c>
      <c r="G18" s="77">
        <v>30</v>
      </c>
      <c r="H18" s="81">
        <f t="shared" si="3"/>
        <v>6.5753424657534248E-4</v>
      </c>
      <c r="I18" s="82"/>
    </row>
    <row r="19" spans="1:9" s="2" customFormat="1">
      <c r="A19" s="83">
        <v>38687</v>
      </c>
      <c r="B19" s="76">
        <v>500</v>
      </c>
      <c r="C19" s="77">
        <v>0</v>
      </c>
      <c r="D19" s="78">
        <f t="shared" si="0"/>
        <v>500</v>
      </c>
      <c r="E19" s="79">
        <f t="shared" si="2"/>
        <v>5226</v>
      </c>
      <c r="F19" s="80">
        <f t="shared" si="1"/>
        <v>1718.1369863013699</v>
      </c>
      <c r="G19" s="77">
        <v>31</v>
      </c>
      <c r="H19" s="81">
        <f t="shared" si="3"/>
        <v>6.5753424657534248E-4</v>
      </c>
      <c r="I19" s="82"/>
    </row>
    <row r="20" spans="1:9" s="92" customFormat="1">
      <c r="A20" s="84">
        <v>38718</v>
      </c>
      <c r="B20" s="85">
        <v>500</v>
      </c>
      <c r="C20" s="86">
        <v>0</v>
      </c>
      <c r="D20" s="87">
        <f t="shared" si="0"/>
        <v>500</v>
      </c>
      <c r="E20" s="88">
        <f t="shared" si="2"/>
        <v>5195</v>
      </c>
      <c r="F20" s="89">
        <f t="shared" si="1"/>
        <v>1707.9452054794522</v>
      </c>
      <c r="G20" s="86">
        <v>31</v>
      </c>
      <c r="H20" s="90">
        <f t="shared" si="3"/>
        <v>6.5753424657534248E-4</v>
      </c>
      <c r="I20" s="91"/>
    </row>
    <row r="21" spans="1:9" s="2" customFormat="1">
      <c r="A21" s="83">
        <v>38749</v>
      </c>
      <c r="B21" s="76">
        <v>500</v>
      </c>
      <c r="C21" s="77">
        <v>0</v>
      </c>
      <c r="D21" s="78">
        <f t="shared" si="0"/>
        <v>500</v>
      </c>
      <c r="E21" s="79">
        <f t="shared" si="2"/>
        <v>5164</v>
      </c>
      <c r="F21" s="80">
        <f t="shared" si="1"/>
        <v>1697.7534246575342</v>
      </c>
      <c r="G21" s="77">
        <v>28</v>
      </c>
      <c r="H21" s="81">
        <f t="shared" si="3"/>
        <v>6.5753424657534248E-4</v>
      </c>
      <c r="I21" s="82"/>
    </row>
    <row r="22" spans="1:9" s="2" customFormat="1">
      <c r="A22" s="83">
        <v>38777</v>
      </c>
      <c r="B22" s="76">
        <v>500</v>
      </c>
      <c r="C22" s="77">
        <v>0</v>
      </c>
      <c r="D22" s="78">
        <f t="shared" si="0"/>
        <v>500</v>
      </c>
      <c r="E22" s="79">
        <f t="shared" si="2"/>
        <v>5136</v>
      </c>
      <c r="F22" s="80">
        <f t="shared" si="1"/>
        <v>1688.5479452054794</v>
      </c>
      <c r="G22" s="77">
        <v>31</v>
      </c>
      <c r="H22" s="81">
        <f t="shared" si="3"/>
        <v>6.5753424657534248E-4</v>
      </c>
      <c r="I22" s="82"/>
    </row>
    <row r="23" spans="1:9" s="2" customFormat="1">
      <c r="A23" s="83">
        <v>38808</v>
      </c>
      <c r="B23" s="76">
        <v>500</v>
      </c>
      <c r="C23" s="77">
        <v>0</v>
      </c>
      <c r="D23" s="78">
        <f t="shared" si="0"/>
        <v>500</v>
      </c>
      <c r="E23" s="79">
        <f t="shared" si="2"/>
        <v>5105</v>
      </c>
      <c r="F23" s="80">
        <f t="shared" si="1"/>
        <v>1678.3561643835617</v>
      </c>
      <c r="G23" s="77">
        <v>30</v>
      </c>
      <c r="H23" s="81">
        <f t="shared" si="3"/>
        <v>6.5753424657534248E-4</v>
      </c>
      <c r="I23" s="82"/>
    </row>
    <row r="24" spans="1:9" s="2" customFormat="1">
      <c r="A24" s="83">
        <v>38838</v>
      </c>
      <c r="B24" s="76">
        <v>500</v>
      </c>
      <c r="C24" s="77">
        <v>0</v>
      </c>
      <c r="D24" s="78">
        <f t="shared" si="0"/>
        <v>500</v>
      </c>
      <c r="E24" s="79">
        <f t="shared" si="2"/>
        <v>5075</v>
      </c>
      <c r="F24" s="80">
        <f t="shared" si="1"/>
        <v>1668.4931506849316</v>
      </c>
      <c r="G24" s="77">
        <v>31</v>
      </c>
      <c r="H24" s="81">
        <f t="shared" si="3"/>
        <v>6.5753424657534248E-4</v>
      </c>
      <c r="I24" s="82"/>
    </row>
    <row r="25" spans="1:9" s="2" customFormat="1">
      <c r="A25" s="83">
        <v>38869</v>
      </c>
      <c r="B25" s="76">
        <v>500</v>
      </c>
      <c r="C25" s="77">
        <v>0</v>
      </c>
      <c r="D25" s="78">
        <f t="shared" si="0"/>
        <v>500</v>
      </c>
      <c r="E25" s="79">
        <f t="shared" si="2"/>
        <v>5044</v>
      </c>
      <c r="F25" s="80">
        <f t="shared" si="1"/>
        <v>1658.3013698630136</v>
      </c>
      <c r="G25" s="77">
        <v>30</v>
      </c>
      <c r="H25" s="81">
        <f t="shared" si="3"/>
        <v>6.5753424657534248E-4</v>
      </c>
      <c r="I25" s="82"/>
    </row>
    <row r="26" spans="1:9" s="2" customFormat="1">
      <c r="A26" s="83">
        <v>38899</v>
      </c>
      <c r="B26" s="76">
        <v>525</v>
      </c>
      <c r="C26" s="77">
        <v>2000</v>
      </c>
      <c r="D26" s="78">
        <f t="shared" si="0"/>
        <v>-1475</v>
      </c>
      <c r="E26" s="79">
        <f t="shared" si="2"/>
        <v>5014</v>
      </c>
      <c r="F26" s="80"/>
      <c r="G26" s="77">
        <v>0</v>
      </c>
      <c r="H26" s="81">
        <f t="shared" si="3"/>
        <v>6.5753424657534248E-4</v>
      </c>
      <c r="I26" s="82" t="s">
        <v>76</v>
      </c>
    </row>
    <row r="27" spans="1:9" s="95" customFormat="1">
      <c r="A27" s="84">
        <v>38930</v>
      </c>
      <c r="B27" s="85">
        <v>525</v>
      </c>
      <c r="C27" s="86">
        <v>0</v>
      </c>
      <c r="D27" s="87">
        <f t="shared" si="0"/>
        <v>525</v>
      </c>
      <c r="E27" s="88">
        <f t="shared" si="2"/>
        <v>5014</v>
      </c>
      <c r="F27" s="89">
        <f t="shared" si="1"/>
        <v>1730.8602739726027</v>
      </c>
      <c r="G27" s="93">
        <v>31</v>
      </c>
      <c r="H27" s="90">
        <f t="shared" si="3"/>
        <v>6.5753424657534248E-4</v>
      </c>
      <c r="I27" s="94"/>
    </row>
    <row r="28" spans="1:9" s="2" customFormat="1">
      <c r="A28" s="83">
        <v>38961</v>
      </c>
      <c r="B28" s="76">
        <v>525</v>
      </c>
      <c r="C28" s="77">
        <v>0</v>
      </c>
      <c r="D28" s="78">
        <f t="shared" si="0"/>
        <v>525</v>
      </c>
      <c r="E28" s="79">
        <f t="shared" si="2"/>
        <v>4983</v>
      </c>
      <c r="F28" s="80">
        <f t="shared" si="1"/>
        <v>1720.158904109589</v>
      </c>
      <c r="G28" s="77">
        <v>30</v>
      </c>
      <c r="H28" s="81">
        <f t="shared" si="3"/>
        <v>6.5753424657534248E-4</v>
      </c>
      <c r="I28" s="82"/>
    </row>
    <row r="29" spans="1:9" s="2" customFormat="1">
      <c r="A29" s="83">
        <v>38991</v>
      </c>
      <c r="B29" s="76">
        <v>525</v>
      </c>
      <c r="C29" s="77">
        <v>0</v>
      </c>
      <c r="D29" s="78">
        <f t="shared" si="0"/>
        <v>525</v>
      </c>
      <c r="E29" s="79">
        <f t="shared" si="2"/>
        <v>4953</v>
      </c>
      <c r="F29" s="80">
        <f t="shared" si="1"/>
        <v>1709.8027397260275</v>
      </c>
      <c r="G29" s="77">
        <v>31</v>
      </c>
      <c r="H29" s="81">
        <f t="shared" si="3"/>
        <v>6.5753424657534248E-4</v>
      </c>
      <c r="I29" s="96"/>
    </row>
    <row r="30" spans="1:9" s="2" customFormat="1">
      <c r="A30" s="83">
        <v>39022</v>
      </c>
      <c r="B30" s="76">
        <v>525</v>
      </c>
      <c r="C30" s="77">
        <v>0</v>
      </c>
      <c r="D30" s="78">
        <f t="shared" si="0"/>
        <v>525</v>
      </c>
      <c r="E30" s="79">
        <f t="shared" si="2"/>
        <v>4922</v>
      </c>
      <c r="F30" s="80">
        <f t="shared" si="1"/>
        <v>1699.1013698630138</v>
      </c>
      <c r="G30" s="77">
        <v>30</v>
      </c>
      <c r="H30" s="81">
        <f t="shared" si="3"/>
        <v>6.5753424657534248E-4</v>
      </c>
      <c r="I30" s="96"/>
    </row>
    <row r="31" spans="1:9" s="2" customFormat="1">
      <c r="A31" s="83">
        <v>39052</v>
      </c>
      <c r="B31" s="76">
        <v>525</v>
      </c>
      <c r="C31" s="77">
        <v>0</v>
      </c>
      <c r="D31" s="78">
        <f t="shared" si="0"/>
        <v>525</v>
      </c>
      <c r="E31" s="79">
        <f t="shared" si="2"/>
        <v>4892</v>
      </c>
      <c r="F31" s="80">
        <f t="shared" si="1"/>
        <v>1688.7452054794521</v>
      </c>
      <c r="G31" s="77">
        <v>31</v>
      </c>
      <c r="H31" s="81">
        <f t="shared" si="3"/>
        <v>6.5753424657534248E-4</v>
      </c>
      <c r="I31" s="96"/>
    </row>
    <row r="32" spans="1:9" s="2" customFormat="1">
      <c r="A32" s="83">
        <v>39083</v>
      </c>
      <c r="B32" s="76">
        <v>525</v>
      </c>
      <c r="C32" s="77">
        <v>0</v>
      </c>
      <c r="D32" s="78">
        <f t="shared" si="0"/>
        <v>525</v>
      </c>
      <c r="E32" s="79">
        <f t="shared" si="2"/>
        <v>4861</v>
      </c>
      <c r="F32" s="80">
        <f t="shared" si="1"/>
        <v>1678.0438356164384</v>
      </c>
      <c r="G32" s="77">
        <v>31</v>
      </c>
      <c r="H32" s="81">
        <f t="shared" si="3"/>
        <v>6.5753424657534248E-4</v>
      </c>
      <c r="I32" s="96"/>
    </row>
    <row r="33" spans="1:9" s="2" customFormat="1">
      <c r="A33" s="83">
        <v>39114</v>
      </c>
      <c r="B33" s="76">
        <v>525</v>
      </c>
      <c r="C33" s="77">
        <v>0</v>
      </c>
      <c r="D33" s="78">
        <f t="shared" si="0"/>
        <v>525</v>
      </c>
      <c r="E33" s="79">
        <f t="shared" si="2"/>
        <v>4830</v>
      </c>
      <c r="F33" s="80">
        <f t="shared" si="1"/>
        <v>1667.3424657534247</v>
      </c>
      <c r="G33" s="77">
        <v>28</v>
      </c>
      <c r="H33" s="81">
        <f t="shared" si="3"/>
        <v>6.5753424657534248E-4</v>
      </c>
      <c r="I33" s="96"/>
    </row>
    <row r="34" spans="1:9" s="2" customFormat="1">
      <c r="A34" s="83">
        <v>39142</v>
      </c>
      <c r="B34" s="76">
        <v>525</v>
      </c>
      <c r="C34" s="77">
        <v>0</v>
      </c>
      <c r="D34" s="78">
        <f t="shared" si="0"/>
        <v>525</v>
      </c>
      <c r="E34" s="79">
        <f t="shared" si="2"/>
        <v>4802</v>
      </c>
      <c r="F34" s="80">
        <f t="shared" si="1"/>
        <v>1657.6767123287673</v>
      </c>
      <c r="G34" s="77">
        <v>31</v>
      </c>
      <c r="H34" s="81">
        <f t="shared" si="3"/>
        <v>6.5753424657534248E-4</v>
      </c>
      <c r="I34" s="96"/>
    </row>
    <row r="35" spans="1:9" s="2" customFormat="1">
      <c r="A35" s="83">
        <v>39173</v>
      </c>
      <c r="B35" s="76">
        <v>525</v>
      </c>
      <c r="C35" s="77">
        <v>0</v>
      </c>
      <c r="D35" s="78">
        <f t="shared" si="0"/>
        <v>525</v>
      </c>
      <c r="E35" s="79">
        <f t="shared" si="2"/>
        <v>4771</v>
      </c>
      <c r="F35" s="80">
        <f t="shared" si="1"/>
        <v>1646.9753424657536</v>
      </c>
      <c r="G35" s="77">
        <v>30</v>
      </c>
      <c r="H35" s="81">
        <f t="shared" si="3"/>
        <v>6.5753424657534248E-4</v>
      </c>
      <c r="I35" s="96"/>
    </row>
    <row r="36" spans="1:9" s="2" customFormat="1">
      <c r="A36" s="83">
        <v>39203</v>
      </c>
      <c r="B36" s="76">
        <v>525</v>
      </c>
      <c r="C36" s="77">
        <v>0</v>
      </c>
      <c r="D36" s="78">
        <f>B36-C36</f>
        <v>525</v>
      </c>
      <c r="E36" s="79">
        <f t="shared" si="2"/>
        <v>4741</v>
      </c>
      <c r="F36" s="80">
        <f t="shared" si="1"/>
        <v>1636.6191780821919</v>
      </c>
      <c r="G36" s="77">
        <v>31</v>
      </c>
      <c r="H36" s="81">
        <f t="shared" si="3"/>
        <v>6.5753424657534248E-4</v>
      </c>
      <c r="I36" s="96"/>
    </row>
    <row r="37" spans="1:9" s="2" customFormat="1">
      <c r="A37" s="83">
        <v>39234</v>
      </c>
      <c r="B37" s="76">
        <v>525</v>
      </c>
      <c r="C37" s="77">
        <v>0</v>
      </c>
      <c r="D37" s="78">
        <f t="shared" si="0"/>
        <v>525</v>
      </c>
      <c r="E37" s="79">
        <f t="shared" si="2"/>
        <v>4710</v>
      </c>
      <c r="F37" s="80">
        <f t="shared" si="1"/>
        <v>1625.9178082191781</v>
      </c>
      <c r="G37" s="77">
        <v>30</v>
      </c>
      <c r="H37" s="81">
        <f t="shared" si="3"/>
        <v>6.5753424657534248E-4</v>
      </c>
      <c r="I37" s="96"/>
    </row>
    <row r="38" spans="1:9" s="2" customFormat="1">
      <c r="A38" s="83">
        <v>39264</v>
      </c>
      <c r="B38" s="76">
        <v>551.25</v>
      </c>
      <c r="C38" s="77">
        <v>0</v>
      </c>
      <c r="D38" s="78">
        <f t="shared" si="0"/>
        <v>551.25</v>
      </c>
      <c r="E38" s="79">
        <f t="shared" si="2"/>
        <v>4680</v>
      </c>
      <c r="F38" s="80">
        <f t="shared" si="1"/>
        <v>1696.3397260273973</v>
      </c>
      <c r="G38" s="77">
        <v>31</v>
      </c>
      <c r="H38" s="81">
        <f t="shared" si="3"/>
        <v>6.5753424657534248E-4</v>
      </c>
      <c r="I38" s="96"/>
    </row>
    <row r="39" spans="1:9" s="2" customFormat="1">
      <c r="A39" s="83">
        <v>39295</v>
      </c>
      <c r="B39" s="76">
        <v>551.25</v>
      </c>
      <c r="C39" s="77">
        <v>0</v>
      </c>
      <c r="D39" s="78">
        <f t="shared" si="0"/>
        <v>551.25</v>
      </c>
      <c r="E39" s="79">
        <f t="shared" si="2"/>
        <v>4649</v>
      </c>
      <c r="F39" s="80">
        <f t="shared" si="1"/>
        <v>1685.1032876712329</v>
      </c>
      <c r="G39" s="77">
        <v>31</v>
      </c>
      <c r="H39" s="81">
        <f t="shared" si="3"/>
        <v>6.5753424657534248E-4</v>
      </c>
      <c r="I39" s="96"/>
    </row>
    <row r="40" spans="1:9" s="2" customFormat="1">
      <c r="A40" s="83">
        <v>39326</v>
      </c>
      <c r="B40" s="76">
        <v>551.25</v>
      </c>
      <c r="C40" s="77">
        <v>0</v>
      </c>
      <c r="D40" s="78">
        <f t="shared" si="0"/>
        <v>551.25</v>
      </c>
      <c r="E40" s="79">
        <f t="shared" si="2"/>
        <v>4618</v>
      </c>
      <c r="F40" s="80">
        <f t="shared" si="1"/>
        <v>1673.8668493150685</v>
      </c>
      <c r="G40" s="77">
        <v>30</v>
      </c>
      <c r="H40" s="81">
        <f t="shared" si="3"/>
        <v>6.5753424657534248E-4</v>
      </c>
      <c r="I40" s="96"/>
    </row>
    <row r="41" spans="1:9" s="2" customFormat="1">
      <c r="A41" s="83">
        <v>39356</v>
      </c>
      <c r="B41" s="76">
        <v>551.25</v>
      </c>
      <c r="C41" s="77">
        <v>0</v>
      </c>
      <c r="D41" s="78">
        <f t="shared" si="0"/>
        <v>551.25</v>
      </c>
      <c r="E41" s="79">
        <f t="shared" si="2"/>
        <v>4588</v>
      </c>
      <c r="F41" s="80">
        <f t="shared" si="1"/>
        <v>1662.9928767123288</v>
      </c>
      <c r="G41" s="77">
        <v>31</v>
      </c>
      <c r="H41" s="81">
        <f t="shared" si="3"/>
        <v>6.5753424657534248E-4</v>
      </c>
      <c r="I41" s="96"/>
    </row>
    <row r="42" spans="1:9" s="2" customFormat="1">
      <c r="A42" s="83">
        <v>39387</v>
      </c>
      <c r="B42" s="76">
        <v>551.25</v>
      </c>
      <c r="C42" s="77">
        <v>0</v>
      </c>
      <c r="D42" s="78">
        <f t="shared" si="0"/>
        <v>551.25</v>
      </c>
      <c r="E42" s="79">
        <f t="shared" si="2"/>
        <v>4557</v>
      </c>
      <c r="F42" s="80">
        <f t="shared" si="1"/>
        <v>1651.7564383561644</v>
      </c>
      <c r="G42" s="77">
        <v>30</v>
      </c>
      <c r="H42" s="81">
        <f t="shared" si="3"/>
        <v>6.5753424657534248E-4</v>
      </c>
      <c r="I42" s="96"/>
    </row>
    <row r="43" spans="1:9" s="2" customFormat="1">
      <c r="A43" s="83">
        <v>39417</v>
      </c>
      <c r="B43" s="76">
        <v>551.25</v>
      </c>
      <c r="C43" s="77">
        <v>0</v>
      </c>
      <c r="D43" s="78">
        <f t="shared" si="0"/>
        <v>551.25</v>
      </c>
      <c r="E43" s="79">
        <f t="shared" si="2"/>
        <v>4527</v>
      </c>
      <c r="F43" s="80">
        <f t="shared" si="1"/>
        <v>1640.8824657534246</v>
      </c>
      <c r="G43" s="77">
        <v>31</v>
      </c>
      <c r="H43" s="81">
        <f t="shared" si="3"/>
        <v>6.5753424657534248E-4</v>
      </c>
      <c r="I43" s="96"/>
    </row>
    <row r="44" spans="1:9" s="2" customFormat="1">
      <c r="A44" s="83">
        <v>39448</v>
      </c>
      <c r="B44" s="76">
        <v>551.25</v>
      </c>
      <c r="C44" s="77">
        <v>0</v>
      </c>
      <c r="D44" s="78">
        <f t="shared" si="0"/>
        <v>551.25</v>
      </c>
      <c r="E44" s="79">
        <f t="shared" si="2"/>
        <v>4496</v>
      </c>
      <c r="F44" s="80">
        <f t="shared" si="1"/>
        <v>1629.6460273972602</v>
      </c>
      <c r="G44" s="77">
        <v>31</v>
      </c>
      <c r="H44" s="81">
        <f t="shared" si="3"/>
        <v>6.5753424657534248E-4</v>
      </c>
      <c r="I44" s="96"/>
    </row>
    <row r="45" spans="1:9" s="2" customFormat="1">
      <c r="A45" s="83">
        <v>39479</v>
      </c>
      <c r="B45" s="76">
        <v>551.25</v>
      </c>
      <c r="C45" s="77">
        <v>0</v>
      </c>
      <c r="D45" s="78">
        <f t="shared" si="0"/>
        <v>551.25</v>
      </c>
      <c r="E45" s="79">
        <f t="shared" si="2"/>
        <v>4465</v>
      </c>
      <c r="F45" s="80">
        <f t="shared" si="1"/>
        <v>1618.4095890410958</v>
      </c>
      <c r="G45" s="77">
        <v>29</v>
      </c>
      <c r="H45" s="81">
        <f t="shared" si="3"/>
        <v>6.5753424657534248E-4</v>
      </c>
      <c r="I45" s="96"/>
    </row>
    <row r="46" spans="1:9" s="2" customFormat="1">
      <c r="A46" s="83">
        <v>39508</v>
      </c>
      <c r="B46" s="76">
        <v>551.25</v>
      </c>
      <c r="C46" s="77">
        <v>0</v>
      </c>
      <c r="D46" s="78">
        <f t="shared" si="0"/>
        <v>551.25</v>
      </c>
      <c r="E46" s="79">
        <f t="shared" si="2"/>
        <v>4436</v>
      </c>
      <c r="F46" s="80">
        <f t="shared" si="1"/>
        <v>1607.8980821917808</v>
      </c>
      <c r="G46" s="77">
        <v>31</v>
      </c>
      <c r="H46" s="81">
        <f t="shared" si="3"/>
        <v>6.5753424657534248E-4</v>
      </c>
      <c r="I46" s="96"/>
    </row>
    <row r="47" spans="1:9" s="2" customFormat="1">
      <c r="A47" s="83">
        <v>39539</v>
      </c>
      <c r="B47" s="76">
        <v>551.25</v>
      </c>
      <c r="C47" s="77">
        <v>0</v>
      </c>
      <c r="D47" s="78">
        <f t="shared" si="0"/>
        <v>551.25</v>
      </c>
      <c r="E47" s="79">
        <f t="shared" si="2"/>
        <v>4405</v>
      </c>
      <c r="F47" s="80">
        <f t="shared" si="1"/>
        <v>1596.6616438356166</v>
      </c>
      <c r="G47" s="77">
        <v>30</v>
      </c>
      <c r="H47" s="81">
        <f t="shared" si="3"/>
        <v>6.5753424657534248E-4</v>
      </c>
      <c r="I47" s="96"/>
    </row>
    <row r="48" spans="1:9" s="2" customFormat="1">
      <c r="A48" s="83">
        <v>39569</v>
      </c>
      <c r="B48" s="76">
        <v>551.25</v>
      </c>
      <c r="C48" s="77">
        <v>0</v>
      </c>
      <c r="D48" s="78">
        <f t="shared" si="0"/>
        <v>551.25</v>
      </c>
      <c r="E48" s="79">
        <f t="shared" si="2"/>
        <v>4375</v>
      </c>
      <c r="F48" s="80">
        <f t="shared" si="1"/>
        <v>1585.7876712328768</v>
      </c>
      <c r="G48" s="77">
        <v>31</v>
      </c>
      <c r="H48" s="81">
        <f t="shared" si="3"/>
        <v>6.5753424657534248E-4</v>
      </c>
      <c r="I48" s="96"/>
    </row>
    <row r="49" spans="1:10" s="2" customFormat="1">
      <c r="A49" s="83">
        <v>39600</v>
      </c>
      <c r="B49" s="76">
        <v>551.25</v>
      </c>
      <c r="C49" s="77">
        <v>0</v>
      </c>
      <c r="D49" s="78">
        <f t="shared" si="0"/>
        <v>551.25</v>
      </c>
      <c r="E49" s="79">
        <f t="shared" si="2"/>
        <v>4344</v>
      </c>
      <c r="F49" s="80">
        <f t="shared" si="1"/>
        <v>1574.5512328767124</v>
      </c>
      <c r="G49" s="77">
        <v>30</v>
      </c>
      <c r="H49" s="81">
        <f t="shared" si="3"/>
        <v>6.5753424657534248E-4</v>
      </c>
      <c r="I49" s="96"/>
    </row>
    <row r="50" spans="1:10" s="2" customFormat="1">
      <c r="A50" s="83">
        <v>39630</v>
      </c>
      <c r="B50" s="76">
        <v>578.8125</v>
      </c>
      <c r="C50" s="77">
        <v>0</v>
      </c>
      <c r="D50" s="78">
        <f t="shared" si="0"/>
        <v>578.8125</v>
      </c>
      <c r="E50" s="79">
        <f t="shared" si="2"/>
        <v>4314</v>
      </c>
      <c r="F50" s="80">
        <f t="shared" si="1"/>
        <v>1641.8611232876713</v>
      </c>
      <c r="G50" s="77">
        <v>31</v>
      </c>
      <c r="H50" s="81">
        <f t="shared" si="3"/>
        <v>6.5753424657534248E-4</v>
      </c>
      <c r="I50" s="96"/>
    </row>
    <row r="51" spans="1:10" s="2" customFormat="1">
      <c r="A51" s="83">
        <v>39661</v>
      </c>
      <c r="B51" s="76">
        <v>578.8125</v>
      </c>
      <c r="C51" s="77">
        <v>0</v>
      </c>
      <c r="D51" s="78">
        <f t="shared" si="0"/>
        <v>578.8125</v>
      </c>
      <c r="E51" s="79">
        <f t="shared" si="2"/>
        <v>4283</v>
      </c>
      <c r="F51" s="80">
        <f t="shared" si="1"/>
        <v>1630.0628630136987</v>
      </c>
      <c r="G51" s="77">
        <v>31</v>
      </c>
      <c r="H51" s="81">
        <f t="shared" si="3"/>
        <v>6.5753424657534248E-4</v>
      </c>
      <c r="I51" s="96"/>
    </row>
    <row r="52" spans="1:10" s="2" customFormat="1">
      <c r="A52" s="83">
        <v>39692</v>
      </c>
      <c r="B52" s="76">
        <v>578.8125</v>
      </c>
      <c r="C52" s="77">
        <v>0</v>
      </c>
      <c r="D52" s="78">
        <f t="shared" si="0"/>
        <v>578.8125</v>
      </c>
      <c r="E52" s="79">
        <f t="shared" si="2"/>
        <v>4252</v>
      </c>
      <c r="F52" s="80">
        <f t="shared" si="1"/>
        <v>1618.2646027397261</v>
      </c>
      <c r="G52" s="77">
        <v>30</v>
      </c>
      <c r="H52" s="81">
        <f t="shared" si="3"/>
        <v>6.5753424657534248E-4</v>
      </c>
      <c r="I52" s="96"/>
    </row>
    <row r="53" spans="1:10" s="2" customFormat="1">
      <c r="A53" s="83">
        <v>39722</v>
      </c>
      <c r="B53" s="76">
        <v>578.8125</v>
      </c>
      <c r="C53" s="77">
        <v>0</v>
      </c>
      <c r="D53" s="78">
        <f t="shared" si="0"/>
        <v>578.8125</v>
      </c>
      <c r="E53" s="79">
        <f t="shared" si="2"/>
        <v>4222</v>
      </c>
      <c r="F53" s="80">
        <f t="shared" si="1"/>
        <v>1606.8469315068494</v>
      </c>
      <c r="G53" s="77">
        <v>31</v>
      </c>
      <c r="H53" s="81">
        <f t="shared" si="3"/>
        <v>6.5753424657534248E-4</v>
      </c>
      <c r="I53" s="96"/>
    </row>
    <row r="54" spans="1:10" s="2" customFormat="1">
      <c r="A54" s="83">
        <v>39753</v>
      </c>
      <c r="B54" s="76">
        <v>578.8125</v>
      </c>
      <c r="C54" s="77">
        <v>0</v>
      </c>
      <c r="D54" s="78">
        <f t="shared" si="0"/>
        <v>578.8125</v>
      </c>
      <c r="E54" s="79">
        <f t="shared" si="2"/>
        <v>4191</v>
      </c>
      <c r="F54" s="80">
        <f t="shared" si="1"/>
        <v>1595.0486712328768</v>
      </c>
      <c r="G54" s="77">
        <v>30</v>
      </c>
      <c r="H54" s="81">
        <f t="shared" si="3"/>
        <v>6.5753424657534248E-4</v>
      </c>
      <c r="I54" s="96"/>
    </row>
    <row r="55" spans="1:10" s="2" customFormat="1">
      <c r="A55" s="83">
        <v>39783</v>
      </c>
      <c r="B55" s="76">
        <v>578.8125</v>
      </c>
      <c r="C55" s="77">
        <v>0</v>
      </c>
      <c r="D55" s="78">
        <f t="shared" si="0"/>
        <v>578.8125</v>
      </c>
      <c r="E55" s="79">
        <f t="shared" si="2"/>
        <v>4161</v>
      </c>
      <c r="F55" s="80">
        <f t="shared" si="1"/>
        <v>1583.6310000000001</v>
      </c>
      <c r="G55" s="77">
        <v>31</v>
      </c>
      <c r="H55" s="81">
        <f t="shared" si="3"/>
        <v>6.5753424657534248E-4</v>
      </c>
      <c r="I55" s="96"/>
    </row>
    <row r="56" spans="1:10" s="2" customFormat="1">
      <c r="A56" s="83">
        <v>39814</v>
      </c>
      <c r="B56" s="76">
        <v>578.8125</v>
      </c>
      <c r="C56" s="77">
        <v>0</v>
      </c>
      <c r="D56" s="78">
        <f t="shared" si="0"/>
        <v>578.8125</v>
      </c>
      <c r="E56" s="79">
        <f t="shared" si="2"/>
        <v>4130</v>
      </c>
      <c r="F56" s="80">
        <f t="shared" si="1"/>
        <v>1571.8327397260275</v>
      </c>
      <c r="G56" s="77">
        <v>31</v>
      </c>
      <c r="H56" s="81">
        <f t="shared" si="3"/>
        <v>6.5753424657534248E-4</v>
      </c>
      <c r="I56" s="96"/>
    </row>
    <row r="57" spans="1:10" s="2" customFormat="1">
      <c r="A57" s="75">
        <v>39845</v>
      </c>
      <c r="B57" s="76">
        <v>578.8125</v>
      </c>
      <c r="C57" s="77">
        <v>0</v>
      </c>
      <c r="D57" s="78">
        <f t="shared" si="0"/>
        <v>578.8125</v>
      </c>
      <c r="E57" s="79">
        <f t="shared" si="2"/>
        <v>4099</v>
      </c>
      <c r="F57" s="80">
        <f t="shared" si="1"/>
        <v>1560.0344794520549</v>
      </c>
      <c r="G57" s="79">
        <v>28</v>
      </c>
      <c r="H57" s="81">
        <f t="shared" si="3"/>
        <v>6.5753424657534248E-4</v>
      </c>
      <c r="I57" s="96"/>
    </row>
    <row r="58" spans="1:10" s="2" customFormat="1">
      <c r="A58" s="75">
        <v>39873</v>
      </c>
      <c r="B58" s="76">
        <v>578.8125</v>
      </c>
      <c r="C58" s="77">
        <v>0</v>
      </c>
      <c r="D58" s="78">
        <f t="shared" si="0"/>
        <v>578.8125</v>
      </c>
      <c r="E58" s="79">
        <f t="shared" si="2"/>
        <v>4071</v>
      </c>
      <c r="F58" s="80">
        <f t="shared" si="1"/>
        <v>1549.3779863013699</v>
      </c>
      <c r="G58" s="97">
        <v>31</v>
      </c>
      <c r="H58" s="81">
        <f t="shared" si="3"/>
        <v>6.5753424657534248E-4</v>
      </c>
      <c r="I58" s="98"/>
      <c r="J58" s="99"/>
    </row>
    <row r="59" spans="1:10" s="2" customFormat="1">
      <c r="A59" s="75">
        <v>39904</v>
      </c>
      <c r="B59" s="76">
        <v>578.8125</v>
      </c>
      <c r="C59" s="77">
        <v>0</v>
      </c>
      <c r="D59" s="78">
        <f t="shared" si="0"/>
        <v>578.8125</v>
      </c>
      <c r="E59" s="79">
        <f t="shared" si="2"/>
        <v>4040</v>
      </c>
      <c r="F59" s="80">
        <f t="shared" si="1"/>
        <v>1537.5797260273973</v>
      </c>
      <c r="G59" s="97">
        <v>30</v>
      </c>
      <c r="H59" s="81">
        <f t="shared" si="3"/>
        <v>6.5753424657534248E-4</v>
      </c>
      <c r="I59" s="98"/>
    </row>
    <row r="60" spans="1:10" s="2" customFormat="1">
      <c r="A60" s="75">
        <v>39934</v>
      </c>
      <c r="B60" s="76">
        <v>578.8125</v>
      </c>
      <c r="C60" s="77">
        <v>0</v>
      </c>
      <c r="D60" s="78">
        <f t="shared" si="0"/>
        <v>578.8125</v>
      </c>
      <c r="E60" s="79">
        <f t="shared" si="2"/>
        <v>4010</v>
      </c>
      <c r="F60" s="80">
        <f t="shared" si="1"/>
        <v>1526.1620547945206</v>
      </c>
      <c r="G60" s="97">
        <v>31</v>
      </c>
      <c r="H60" s="81">
        <f t="shared" si="3"/>
        <v>6.5753424657534248E-4</v>
      </c>
      <c r="I60" s="98"/>
    </row>
    <row r="61" spans="1:10" s="2" customFormat="1">
      <c r="A61" s="75">
        <v>39965</v>
      </c>
      <c r="B61" s="76">
        <v>578.8125</v>
      </c>
      <c r="C61" s="77">
        <v>0</v>
      </c>
      <c r="D61" s="78">
        <f t="shared" si="0"/>
        <v>578.8125</v>
      </c>
      <c r="E61" s="79">
        <f t="shared" si="2"/>
        <v>3979</v>
      </c>
      <c r="F61" s="80">
        <f t="shared" si="1"/>
        <v>1514.363794520548</v>
      </c>
      <c r="G61" s="97">
        <v>30</v>
      </c>
      <c r="H61" s="81">
        <f t="shared" si="3"/>
        <v>6.5753424657534248E-4</v>
      </c>
      <c r="I61" s="98"/>
    </row>
    <row r="62" spans="1:10" s="2" customFormat="1">
      <c r="A62" s="75">
        <v>39995</v>
      </c>
      <c r="B62" s="76">
        <v>607.75312499999995</v>
      </c>
      <c r="C62" s="77">
        <v>0</v>
      </c>
      <c r="D62" s="78">
        <f t="shared" si="0"/>
        <v>607.75312499999995</v>
      </c>
      <c r="E62" s="79">
        <f t="shared" si="2"/>
        <v>3949</v>
      </c>
      <c r="F62" s="80">
        <f t="shared" si="1"/>
        <v>1578.0934294520546</v>
      </c>
      <c r="G62" s="97">
        <v>31</v>
      </c>
      <c r="H62" s="81">
        <f t="shared" si="3"/>
        <v>6.5753424657534248E-4</v>
      </c>
      <c r="I62" s="98"/>
    </row>
    <row r="63" spans="1:10" s="2" customFormat="1">
      <c r="A63" s="75">
        <v>40026</v>
      </c>
      <c r="B63" s="76">
        <v>607.75312499999995</v>
      </c>
      <c r="C63" s="77">
        <v>0</v>
      </c>
      <c r="D63" s="78">
        <f t="shared" si="0"/>
        <v>607.75312499999995</v>
      </c>
      <c r="E63" s="79">
        <f t="shared" si="2"/>
        <v>3918</v>
      </c>
      <c r="F63" s="80">
        <f t="shared" si="1"/>
        <v>1565.7052561643836</v>
      </c>
      <c r="G63" s="97">
        <v>31</v>
      </c>
      <c r="H63" s="81">
        <f t="shared" si="3"/>
        <v>6.5753424657534248E-4</v>
      </c>
      <c r="I63" s="98"/>
    </row>
    <row r="64" spans="1:10" s="2" customFormat="1">
      <c r="A64" s="100">
        <v>40057</v>
      </c>
      <c r="B64" s="76">
        <v>607.75312499999995</v>
      </c>
      <c r="C64" s="77">
        <v>0</v>
      </c>
      <c r="D64" s="78">
        <f t="shared" si="0"/>
        <v>607.75312499999995</v>
      </c>
      <c r="E64" s="79">
        <f t="shared" si="2"/>
        <v>3887</v>
      </c>
      <c r="F64" s="80">
        <f t="shared" si="1"/>
        <v>1553.3170828767122</v>
      </c>
      <c r="G64" s="97">
        <v>30</v>
      </c>
      <c r="H64" s="81">
        <f t="shared" si="3"/>
        <v>6.5753424657534248E-4</v>
      </c>
      <c r="I64" s="98"/>
    </row>
    <row r="65" spans="1:12" s="2" customFormat="1">
      <c r="A65" s="101">
        <v>40087</v>
      </c>
      <c r="B65" s="102">
        <v>607.75312499999995</v>
      </c>
      <c r="C65" s="77">
        <v>0</v>
      </c>
      <c r="D65" s="78">
        <f t="shared" si="0"/>
        <v>607.75312499999995</v>
      </c>
      <c r="E65" s="79">
        <f t="shared" si="2"/>
        <v>3857</v>
      </c>
      <c r="F65" s="80">
        <f t="shared" si="1"/>
        <v>1541.3285280821915</v>
      </c>
      <c r="G65" s="97">
        <v>31</v>
      </c>
      <c r="H65" s="81">
        <f t="shared" si="3"/>
        <v>6.5753424657534248E-4</v>
      </c>
      <c r="I65" s="98"/>
    </row>
    <row r="66" spans="1:12" s="2" customFormat="1">
      <c r="A66" s="103">
        <v>40118</v>
      </c>
      <c r="B66" s="76">
        <v>607.75312499999995</v>
      </c>
      <c r="C66" s="77">
        <v>0</v>
      </c>
      <c r="D66" s="78">
        <f t="shared" si="0"/>
        <v>607.75312499999995</v>
      </c>
      <c r="E66" s="79">
        <f t="shared" si="2"/>
        <v>3826</v>
      </c>
      <c r="F66" s="80">
        <f t="shared" si="1"/>
        <v>1528.9403547945205</v>
      </c>
      <c r="G66" s="97">
        <v>30</v>
      </c>
      <c r="H66" s="81">
        <f t="shared" si="3"/>
        <v>6.5753424657534248E-4</v>
      </c>
      <c r="I66" s="98"/>
    </row>
    <row r="67" spans="1:12" s="2" customFormat="1">
      <c r="A67" s="75">
        <v>40148</v>
      </c>
      <c r="B67" s="76">
        <v>607.75312499999995</v>
      </c>
      <c r="C67" s="77">
        <v>0</v>
      </c>
      <c r="D67" s="78">
        <f t="shared" si="0"/>
        <v>607.75312499999995</v>
      </c>
      <c r="E67" s="79">
        <f t="shared" si="2"/>
        <v>3796</v>
      </c>
      <c r="F67" s="80">
        <f t="shared" si="1"/>
        <v>1516.9517999999998</v>
      </c>
      <c r="G67" s="97">
        <v>31</v>
      </c>
      <c r="H67" s="81">
        <f t="shared" si="3"/>
        <v>6.5753424657534248E-4</v>
      </c>
      <c r="I67" s="98"/>
    </row>
    <row r="68" spans="1:12" s="2" customFormat="1" ht="17.25" thickBot="1">
      <c r="A68" s="75">
        <v>40179</v>
      </c>
      <c r="B68" s="76">
        <v>607.75312499999995</v>
      </c>
      <c r="C68" s="77">
        <v>0</v>
      </c>
      <c r="D68" s="78">
        <f t="shared" si="0"/>
        <v>607.75312499999995</v>
      </c>
      <c r="E68" s="79">
        <f t="shared" si="2"/>
        <v>3765</v>
      </c>
      <c r="F68" s="80">
        <f t="shared" si="1"/>
        <v>1504.5636267123289</v>
      </c>
      <c r="G68" s="97">
        <v>31</v>
      </c>
      <c r="H68" s="81">
        <f t="shared" si="3"/>
        <v>6.5753424657534248E-4</v>
      </c>
      <c r="I68" s="98"/>
    </row>
    <row r="69" spans="1:12" s="92" customFormat="1" ht="28.5">
      <c r="A69" s="48" t="s">
        <v>13</v>
      </c>
      <c r="B69" s="48" t="s">
        <v>14</v>
      </c>
      <c r="C69" s="48" t="s">
        <v>15</v>
      </c>
      <c r="D69" s="48" t="s">
        <v>16</v>
      </c>
      <c r="E69" s="49" t="s">
        <v>17</v>
      </c>
      <c r="F69" s="104" t="s">
        <v>19</v>
      </c>
      <c r="G69" s="49" t="s">
        <v>11</v>
      </c>
      <c r="H69" s="105" t="s">
        <v>18</v>
      </c>
      <c r="I69" s="106" t="s">
        <v>24</v>
      </c>
    </row>
    <row r="70" spans="1:12" s="2" customFormat="1">
      <c r="A70" s="75">
        <v>40210</v>
      </c>
      <c r="B70" s="76">
        <v>607.75312499999995</v>
      </c>
      <c r="C70" s="77">
        <v>0</v>
      </c>
      <c r="D70" s="78">
        <f t="shared" si="0"/>
        <v>607.75312499999995</v>
      </c>
      <c r="E70" s="79">
        <f>E68-G68</f>
        <v>3734</v>
      </c>
      <c r="F70" s="80">
        <f t="shared" si="1"/>
        <v>1492.1754534246575</v>
      </c>
      <c r="G70" s="97">
        <v>28</v>
      </c>
      <c r="H70" s="81">
        <f t="shared" si="3"/>
        <v>6.5753424657534248E-4</v>
      </c>
      <c r="I70" s="98"/>
    </row>
    <row r="71" spans="1:12" s="2" customFormat="1">
      <c r="A71" s="75">
        <v>40238</v>
      </c>
      <c r="B71" s="76">
        <v>607.75312499999995</v>
      </c>
      <c r="C71" s="77">
        <v>0</v>
      </c>
      <c r="D71" s="78">
        <f t="shared" si="0"/>
        <v>607.75312499999995</v>
      </c>
      <c r="E71" s="79">
        <f t="shared" si="2"/>
        <v>3706</v>
      </c>
      <c r="F71" s="80">
        <f t="shared" si="1"/>
        <v>1480.9861356164383</v>
      </c>
      <c r="G71" s="97">
        <v>31</v>
      </c>
      <c r="H71" s="81">
        <f t="shared" si="3"/>
        <v>6.5753424657534248E-4</v>
      </c>
      <c r="I71" s="98"/>
    </row>
    <row r="72" spans="1:12" s="2" customFormat="1">
      <c r="A72" s="75">
        <v>40269</v>
      </c>
      <c r="B72" s="76">
        <v>607.75312499999995</v>
      </c>
      <c r="C72" s="77">
        <v>0</v>
      </c>
      <c r="D72" s="78">
        <f t="shared" si="0"/>
        <v>607.75312499999995</v>
      </c>
      <c r="E72" s="79">
        <f>E71-G71</f>
        <v>3675</v>
      </c>
      <c r="F72" s="80">
        <f t="shared" si="1"/>
        <v>1468.5979623287672</v>
      </c>
      <c r="G72" s="97">
        <v>30</v>
      </c>
      <c r="H72" s="81">
        <f t="shared" si="3"/>
        <v>6.5753424657534248E-4</v>
      </c>
      <c r="I72" s="98"/>
    </row>
    <row r="73" spans="1:12" s="2" customFormat="1">
      <c r="A73" s="75">
        <v>40299</v>
      </c>
      <c r="B73" s="76">
        <v>607.75312499999995</v>
      </c>
      <c r="C73" s="77">
        <v>0</v>
      </c>
      <c r="D73" s="78">
        <f t="shared" si="0"/>
        <v>607.75312499999995</v>
      </c>
      <c r="E73" s="79">
        <f t="shared" si="2"/>
        <v>3645</v>
      </c>
      <c r="F73" s="80">
        <f t="shared" si="1"/>
        <v>1456.6094075342467</v>
      </c>
      <c r="G73" s="97">
        <v>31</v>
      </c>
      <c r="H73" s="81">
        <f t="shared" si="3"/>
        <v>6.5753424657534248E-4</v>
      </c>
      <c r="I73" s="98"/>
    </row>
    <row r="74" spans="1:12" s="2" customFormat="1">
      <c r="A74" s="75">
        <v>40330</v>
      </c>
      <c r="B74" s="76">
        <v>607.75312499999995</v>
      </c>
      <c r="C74" s="77">
        <v>0</v>
      </c>
      <c r="D74" s="78">
        <f t="shared" si="0"/>
        <v>607.75312499999995</v>
      </c>
      <c r="E74" s="79">
        <f>E73-G73</f>
        <v>3614</v>
      </c>
      <c r="F74" s="80">
        <f t="shared" si="1"/>
        <v>1444.2212342465752</v>
      </c>
      <c r="G74" s="97">
        <v>30</v>
      </c>
      <c r="H74" s="81">
        <f t="shared" si="3"/>
        <v>6.5753424657534248E-4</v>
      </c>
      <c r="I74" s="98"/>
    </row>
    <row r="75" spans="1:12" s="2" customFormat="1">
      <c r="A75" s="75">
        <v>40360</v>
      </c>
      <c r="B75" s="76">
        <v>638.14078124999992</v>
      </c>
      <c r="C75" s="77">
        <v>0</v>
      </c>
      <c r="D75" s="78">
        <f t="shared" si="0"/>
        <v>638.14078124999992</v>
      </c>
      <c r="E75" s="79">
        <f t="shared" si="2"/>
        <v>3584</v>
      </c>
      <c r="F75" s="80">
        <f t="shared" si="1"/>
        <v>1503.8443134246572</v>
      </c>
      <c r="G75" s="97">
        <v>31</v>
      </c>
      <c r="H75" s="81">
        <f t="shared" si="3"/>
        <v>6.5753424657534248E-4</v>
      </c>
      <c r="I75" s="98"/>
      <c r="L75" s="107"/>
    </row>
    <row r="76" spans="1:12" s="2" customFormat="1">
      <c r="A76" s="75">
        <v>40391</v>
      </c>
      <c r="B76" s="76">
        <v>638.14078124999992</v>
      </c>
      <c r="C76" s="77">
        <v>0</v>
      </c>
      <c r="D76" s="78">
        <f t="shared" si="0"/>
        <v>638.14078124999992</v>
      </c>
      <c r="E76" s="79">
        <f t="shared" si="2"/>
        <v>3553</v>
      </c>
      <c r="F76" s="80">
        <f t="shared" si="1"/>
        <v>1490.8367314726024</v>
      </c>
      <c r="G76" s="97">
        <v>31</v>
      </c>
      <c r="H76" s="81">
        <f t="shared" si="3"/>
        <v>6.5753424657534248E-4</v>
      </c>
      <c r="I76" s="98"/>
    </row>
    <row r="77" spans="1:12" s="2" customFormat="1">
      <c r="A77" s="75">
        <v>40422</v>
      </c>
      <c r="B77" s="76">
        <v>638.14078124999992</v>
      </c>
      <c r="C77" s="77">
        <v>0</v>
      </c>
      <c r="D77" s="78">
        <f t="shared" si="0"/>
        <v>638.14078124999992</v>
      </c>
      <c r="E77" s="79">
        <f t="shared" si="2"/>
        <v>3522</v>
      </c>
      <c r="F77" s="80">
        <f t="shared" si="1"/>
        <v>1477.8291495205476</v>
      </c>
      <c r="G77" s="97">
        <v>30</v>
      </c>
      <c r="H77" s="81">
        <f t="shared" si="3"/>
        <v>6.5753424657534248E-4</v>
      </c>
      <c r="I77" s="98"/>
    </row>
    <row r="78" spans="1:12" s="2" customFormat="1">
      <c r="A78" s="108">
        <v>40452</v>
      </c>
      <c r="B78" s="76">
        <v>638.14078124999992</v>
      </c>
      <c r="C78" s="77">
        <v>0</v>
      </c>
      <c r="D78" s="78">
        <f t="shared" si="0"/>
        <v>638.14078124999992</v>
      </c>
      <c r="E78" s="79">
        <f t="shared" si="2"/>
        <v>3492</v>
      </c>
      <c r="F78" s="80">
        <f t="shared" si="1"/>
        <v>1465.2411669863013</v>
      </c>
      <c r="G78" s="88">
        <v>31</v>
      </c>
      <c r="H78" s="81">
        <f t="shared" si="3"/>
        <v>6.5753424657534248E-4</v>
      </c>
      <c r="I78" s="109"/>
    </row>
    <row r="79" spans="1:12" s="2" customFormat="1">
      <c r="A79" s="75">
        <v>40483</v>
      </c>
      <c r="B79" s="76">
        <v>638.14078124999992</v>
      </c>
      <c r="C79" s="77">
        <v>0</v>
      </c>
      <c r="D79" s="78">
        <f t="shared" ref="D79:D143" si="4">B79-C79</f>
        <v>638.14078124999992</v>
      </c>
      <c r="E79" s="79">
        <f t="shared" si="2"/>
        <v>3461</v>
      </c>
      <c r="F79" s="80">
        <f t="shared" si="1"/>
        <v>1452.2335850342465</v>
      </c>
      <c r="G79" s="97">
        <v>30</v>
      </c>
      <c r="H79" s="81">
        <f t="shared" si="3"/>
        <v>6.5753424657534248E-4</v>
      </c>
      <c r="I79" s="98"/>
    </row>
    <row r="80" spans="1:12" s="2" customFormat="1">
      <c r="A80" s="75">
        <v>40513</v>
      </c>
      <c r="B80" s="76">
        <v>638.14078124999992</v>
      </c>
      <c r="C80" s="77">
        <v>0</v>
      </c>
      <c r="D80" s="78">
        <f t="shared" si="4"/>
        <v>638.14078124999992</v>
      </c>
      <c r="E80" s="79">
        <f t="shared" ref="E80:E142" si="5">E79-G79</f>
        <v>3431</v>
      </c>
      <c r="F80" s="80">
        <f t="shared" ref="F80:F144" si="6">(D80*E80*H80)</f>
        <v>1439.6456024999998</v>
      </c>
      <c r="G80" s="97">
        <v>31</v>
      </c>
      <c r="H80" s="81">
        <f t="shared" ref="H80:H143" si="7">0.24/365</f>
        <v>6.5753424657534248E-4</v>
      </c>
      <c r="I80" s="98"/>
    </row>
    <row r="81" spans="1:9" s="2" customFormat="1">
      <c r="A81" s="75">
        <v>40544</v>
      </c>
      <c r="B81" s="76">
        <v>638.14078124999992</v>
      </c>
      <c r="C81" s="110">
        <v>0</v>
      </c>
      <c r="D81" s="78">
        <f t="shared" si="4"/>
        <v>638.14078124999992</v>
      </c>
      <c r="E81" s="79">
        <f t="shared" si="5"/>
        <v>3400</v>
      </c>
      <c r="F81" s="80">
        <f t="shared" si="6"/>
        <v>1426.638020547945</v>
      </c>
      <c r="G81" s="97">
        <v>31</v>
      </c>
      <c r="H81" s="81">
        <f t="shared" si="7"/>
        <v>6.5753424657534248E-4</v>
      </c>
      <c r="I81" s="98"/>
    </row>
    <row r="82" spans="1:9" s="2" customFormat="1">
      <c r="A82" s="75">
        <v>40575</v>
      </c>
      <c r="B82" s="76">
        <v>638.14078124999992</v>
      </c>
      <c r="C82" s="110">
        <v>0</v>
      </c>
      <c r="D82" s="78">
        <f t="shared" si="4"/>
        <v>638.14078124999992</v>
      </c>
      <c r="E82" s="79">
        <f t="shared" si="5"/>
        <v>3369</v>
      </c>
      <c r="F82" s="80">
        <f t="shared" si="6"/>
        <v>1413.6304385958902</v>
      </c>
      <c r="G82" s="97">
        <v>28</v>
      </c>
      <c r="H82" s="81">
        <f t="shared" si="7"/>
        <v>6.5753424657534248E-4</v>
      </c>
      <c r="I82" s="98"/>
    </row>
    <row r="83" spans="1:9" s="2" customFormat="1">
      <c r="A83" s="75">
        <v>40603</v>
      </c>
      <c r="B83" s="76">
        <v>638.14078124999992</v>
      </c>
      <c r="C83" s="110">
        <v>0</v>
      </c>
      <c r="D83" s="78">
        <f t="shared" si="4"/>
        <v>638.14078124999992</v>
      </c>
      <c r="E83" s="79">
        <f t="shared" si="5"/>
        <v>3341</v>
      </c>
      <c r="F83" s="80">
        <f t="shared" si="6"/>
        <v>1401.8816548972602</v>
      </c>
      <c r="G83" s="97">
        <v>31</v>
      </c>
      <c r="H83" s="81">
        <f t="shared" si="7"/>
        <v>6.5753424657534248E-4</v>
      </c>
      <c r="I83" s="98"/>
    </row>
    <row r="84" spans="1:9" s="2" customFormat="1">
      <c r="A84" s="75">
        <v>40634</v>
      </c>
      <c r="B84" s="76">
        <v>638.14078124999992</v>
      </c>
      <c r="C84" s="110">
        <v>0</v>
      </c>
      <c r="D84" s="78">
        <f t="shared" si="4"/>
        <v>638.14078124999992</v>
      </c>
      <c r="E84" s="79">
        <f t="shared" si="5"/>
        <v>3310</v>
      </c>
      <c r="F84" s="80">
        <f t="shared" si="6"/>
        <v>1388.8740729452054</v>
      </c>
      <c r="G84" s="97">
        <v>30</v>
      </c>
      <c r="H84" s="81">
        <f t="shared" si="7"/>
        <v>6.5753424657534248E-4</v>
      </c>
      <c r="I84" s="98"/>
    </row>
    <row r="85" spans="1:9" s="2" customFormat="1">
      <c r="A85" s="75">
        <v>40664</v>
      </c>
      <c r="B85" s="76">
        <v>638.14078124999992</v>
      </c>
      <c r="C85" s="110">
        <v>0</v>
      </c>
      <c r="D85" s="78">
        <f t="shared" si="4"/>
        <v>638.14078124999992</v>
      </c>
      <c r="E85" s="79">
        <f t="shared" si="5"/>
        <v>3280</v>
      </c>
      <c r="F85" s="80">
        <f t="shared" si="6"/>
        <v>1376.2860904109586</v>
      </c>
      <c r="G85" s="97">
        <v>31</v>
      </c>
      <c r="H85" s="81">
        <f t="shared" si="7"/>
        <v>6.5753424657534248E-4</v>
      </c>
      <c r="I85" s="98"/>
    </row>
    <row r="86" spans="1:9" s="2" customFormat="1">
      <c r="A86" s="75">
        <v>40695</v>
      </c>
      <c r="B86" s="76">
        <v>638.14078124999992</v>
      </c>
      <c r="C86" s="110">
        <v>0</v>
      </c>
      <c r="D86" s="78">
        <f t="shared" si="4"/>
        <v>638.14078124999992</v>
      </c>
      <c r="E86" s="79">
        <f>E85-G85</f>
        <v>3249</v>
      </c>
      <c r="F86" s="80">
        <f t="shared" si="6"/>
        <v>1363.2785084589038</v>
      </c>
      <c r="G86" s="97">
        <v>30</v>
      </c>
      <c r="H86" s="81">
        <f t="shared" si="7"/>
        <v>6.5753424657534248E-4</v>
      </c>
      <c r="I86" s="98"/>
    </row>
    <row r="87" spans="1:9" s="2" customFormat="1">
      <c r="A87" s="75">
        <v>40725</v>
      </c>
      <c r="B87" s="76">
        <v>670.04782031249988</v>
      </c>
      <c r="C87" s="110">
        <v>0</v>
      </c>
      <c r="D87" s="78">
        <f t="shared" si="4"/>
        <v>670.04782031249988</v>
      </c>
      <c r="E87" s="79">
        <f t="shared" si="5"/>
        <v>3219</v>
      </c>
      <c r="F87" s="80">
        <f t="shared" si="6"/>
        <v>1418.2250522208901</v>
      </c>
      <c r="G87" s="97">
        <v>31</v>
      </c>
      <c r="H87" s="81">
        <f t="shared" si="7"/>
        <v>6.5753424657534248E-4</v>
      </c>
      <c r="I87" s="98"/>
    </row>
    <row r="88" spans="1:9" s="2" customFormat="1">
      <c r="A88" s="75">
        <v>40756</v>
      </c>
      <c r="B88" s="76">
        <v>670.04782031249988</v>
      </c>
      <c r="C88" s="110">
        <v>0</v>
      </c>
      <c r="D88" s="78">
        <f t="shared" si="4"/>
        <v>670.04782031249988</v>
      </c>
      <c r="E88" s="79">
        <f t="shared" si="5"/>
        <v>3188</v>
      </c>
      <c r="F88" s="80">
        <f t="shared" si="6"/>
        <v>1404.5670911712327</v>
      </c>
      <c r="G88" s="97">
        <v>31</v>
      </c>
      <c r="H88" s="81">
        <f t="shared" si="7"/>
        <v>6.5753424657534248E-4</v>
      </c>
      <c r="I88" s="98"/>
    </row>
    <row r="89" spans="1:9" s="2" customFormat="1">
      <c r="A89" s="75">
        <v>40787</v>
      </c>
      <c r="B89" s="76">
        <v>670.04782031249988</v>
      </c>
      <c r="C89" s="110">
        <v>0</v>
      </c>
      <c r="D89" s="78">
        <f t="shared" si="4"/>
        <v>670.04782031249988</v>
      </c>
      <c r="E89" s="79">
        <f t="shared" si="5"/>
        <v>3157</v>
      </c>
      <c r="F89" s="80">
        <f t="shared" si="6"/>
        <v>1390.9091301215753</v>
      </c>
      <c r="G89" s="97">
        <v>30</v>
      </c>
      <c r="H89" s="81">
        <f t="shared" si="7"/>
        <v>6.5753424657534248E-4</v>
      </c>
      <c r="I89" s="98"/>
    </row>
    <row r="90" spans="1:9" s="2" customFormat="1">
      <c r="A90" s="75">
        <v>40817</v>
      </c>
      <c r="B90" s="76">
        <v>670.04782031249988</v>
      </c>
      <c r="C90" s="110">
        <v>0</v>
      </c>
      <c r="D90" s="78">
        <f t="shared" si="4"/>
        <v>670.04782031249988</v>
      </c>
      <c r="E90" s="79">
        <f t="shared" si="5"/>
        <v>3127</v>
      </c>
      <c r="F90" s="80">
        <f t="shared" si="6"/>
        <v>1377.6917484606163</v>
      </c>
      <c r="G90" s="97">
        <v>31</v>
      </c>
      <c r="H90" s="81">
        <f t="shared" si="7"/>
        <v>6.5753424657534248E-4</v>
      </c>
      <c r="I90" s="98"/>
    </row>
    <row r="91" spans="1:9" s="2" customFormat="1">
      <c r="A91" s="75">
        <v>40848</v>
      </c>
      <c r="B91" s="76">
        <v>670.04782031249988</v>
      </c>
      <c r="C91" s="110">
        <v>0</v>
      </c>
      <c r="D91" s="78">
        <f t="shared" si="4"/>
        <v>670.04782031249988</v>
      </c>
      <c r="E91" s="79">
        <f t="shared" si="5"/>
        <v>3096</v>
      </c>
      <c r="F91" s="80">
        <f t="shared" si="6"/>
        <v>1364.0337874109587</v>
      </c>
      <c r="G91" s="97">
        <v>30</v>
      </c>
      <c r="H91" s="81">
        <f t="shared" si="7"/>
        <v>6.5753424657534248E-4</v>
      </c>
      <c r="I91" s="98"/>
    </row>
    <row r="92" spans="1:9" s="2" customFormat="1">
      <c r="A92" s="75">
        <v>40878</v>
      </c>
      <c r="B92" s="76">
        <v>670.04782031249988</v>
      </c>
      <c r="C92" s="110">
        <v>0</v>
      </c>
      <c r="D92" s="78">
        <f t="shared" si="4"/>
        <v>670.04782031249988</v>
      </c>
      <c r="E92" s="79">
        <f t="shared" si="5"/>
        <v>3066</v>
      </c>
      <c r="F92" s="80">
        <f t="shared" si="6"/>
        <v>1350.8164057499998</v>
      </c>
      <c r="G92" s="97">
        <v>31</v>
      </c>
      <c r="H92" s="81">
        <f t="shared" si="7"/>
        <v>6.5753424657534248E-4</v>
      </c>
      <c r="I92" s="98"/>
    </row>
    <row r="93" spans="1:9" s="2" customFormat="1">
      <c r="A93" s="75">
        <v>40909</v>
      </c>
      <c r="B93" s="76">
        <v>670.04782031249988</v>
      </c>
      <c r="C93" s="110">
        <v>0</v>
      </c>
      <c r="D93" s="78">
        <f t="shared" si="4"/>
        <v>670.04782031249988</v>
      </c>
      <c r="E93" s="79">
        <f t="shared" si="5"/>
        <v>3035</v>
      </c>
      <c r="F93" s="80">
        <f t="shared" si="6"/>
        <v>1337.1584447003422</v>
      </c>
      <c r="G93" s="97">
        <v>31</v>
      </c>
      <c r="H93" s="81">
        <f t="shared" si="7"/>
        <v>6.5753424657534248E-4</v>
      </c>
      <c r="I93" s="98"/>
    </row>
    <row r="94" spans="1:9" s="2" customFormat="1">
      <c r="A94" s="75">
        <v>40940</v>
      </c>
      <c r="B94" s="76">
        <v>670.04782031249988</v>
      </c>
      <c r="C94" s="110">
        <v>0</v>
      </c>
      <c r="D94" s="78">
        <f t="shared" si="4"/>
        <v>670.04782031249988</v>
      </c>
      <c r="E94" s="79">
        <f t="shared" si="5"/>
        <v>3004</v>
      </c>
      <c r="F94" s="80">
        <f t="shared" si="6"/>
        <v>1323.5004836506848</v>
      </c>
      <c r="G94" s="97">
        <v>29</v>
      </c>
      <c r="H94" s="81">
        <f t="shared" si="7"/>
        <v>6.5753424657534248E-4</v>
      </c>
      <c r="I94" s="98"/>
    </row>
    <row r="95" spans="1:9" s="2" customFormat="1">
      <c r="A95" s="75">
        <v>40969</v>
      </c>
      <c r="B95" s="76">
        <v>670.04782031249988</v>
      </c>
      <c r="C95" s="110">
        <v>0</v>
      </c>
      <c r="D95" s="78">
        <f t="shared" si="4"/>
        <v>670.04782031249988</v>
      </c>
      <c r="E95" s="79">
        <f t="shared" si="5"/>
        <v>2975</v>
      </c>
      <c r="F95" s="80">
        <f t="shared" si="6"/>
        <v>1310.7236813784245</v>
      </c>
      <c r="G95" s="97">
        <v>31</v>
      </c>
      <c r="H95" s="81">
        <f t="shared" si="7"/>
        <v>6.5753424657534248E-4</v>
      </c>
      <c r="I95" s="98"/>
    </row>
    <row r="96" spans="1:9" s="2" customFormat="1">
      <c r="A96" s="75">
        <v>41000</v>
      </c>
      <c r="B96" s="76">
        <v>670.04782031249988</v>
      </c>
      <c r="C96" s="110">
        <v>0</v>
      </c>
      <c r="D96" s="78">
        <f t="shared" si="4"/>
        <v>670.04782031249988</v>
      </c>
      <c r="E96" s="79">
        <f t="shared" si="5"/>
        <v>2944</v>
      </c>
      <c r="F96" s="80">
        <f t="shared" si="6"/>
        <v>1297.0657203287669</v>
      </c>
      <c r="G96" s="97">
        <v>30</v>
      </c>
      <c r="H96" s="81">
        <f t="shared" si="7"/>
        <v>6.5753424657534248E-4</v>
      </c>
      <c r="I96" s="98"/>
    </row>
    <row r="97" spans="1:9" s="2" customFormat="1">
      <c r="A97" s="75">
        <v>41030</v>
      </c>
      <c r="B97" s="76">
        <v>670.04782031249988</v>
      </c>
      <c r="C97" s="110">
        <v>0</v>
      </c>
      <c r="D97" s="78">
        <f t="shared" si="4"/>
        <v>670.04782031249988</v>
      </c>
      <c r="E97" s="79">
        <f t="shared" si="5"/>
        <v>2914</v>
      </c>
      <c r="F97" s="80">
        <f t="shared" si="6"/>
        <v>1283.8483386678081</v>
      </c>
      <c r="G97" s="97">
        <v>31</v>
      </c>
      <c r="H97" s="81">
        <f t="shared" si="7"/>
        <v>6.5753424657534248E-4</v>
      </c>
      <c r="I97" s="98"/>
    </row>
    <row r="98" spans="1:9" s="2" customFormat="1">
      <c r="A98" s="75">
        <v>41061</v>
      </c>
      <c r="B98" s="76">
        <v>670.04782031249988</v>
      </c>
      <c r="C98" s="110">
        <v>0</v>
      </c>
      <c r="D98" s="78">
        <f t="shared" si="4"/>
        <v>670.04782031249988</v>
      </c>
      <c r="E98" s="79">
        <f t="shared" si="5"/>
        <v>2883</v>
      </c>
      <c r="F98" s="80">
        <f t="shared" si="6"/>
        <v>1270.1903776181505</v>
      </c>
      <c r="G98" s="97">
        <v>30</v>
      </c>
      <c r="H98" s="81">
        <f t="shared" si="7"/>
        <v>6.5753424657534248E-4</v>
      </c>
      <c r="I98" s="98"/>
    </row>
    <row r="99" spans="1:9" s="2" customFormat="1">
      <c r="A99" s="75">
        <v>41091</v>
      </c>
      <c r="B99" s="76">
        <v>703.55021132812487</v>
      </c>
      <c r="C99" s="110">
        <v>0</v>
      </c>
      <c r="D99" s="78">
        <f t="shared" si="4"/>
        <v>703.55021132812487</v>
      </c>
      <c r="E99" s="79">
        <f t="shared" si="5"/>
        <v>2853</v>
      </c>
      <c r="F99" s="80">
        <f t="shared" si="6"/>
        <v>1319.8216457550511</v>
      </c>
      <c r="G99" s="97">
        <v>31</v>
      </c>
      <c r="H99" s="81">
        <f t="shared" si="7"/>
        <v>6.5753424657534248E-4</v>
      </c>
      <c r="I99" s="98"/>
    </row>
    <row r="100" spans="1:9" s="2" customFormat="1">
      <c r="A100" s="75">
        <v>41122</v>
      </c>
      <c r="B100" s="76">
        <v>703.55021132812487</v>
      </c>
      <c r="C100" s="110">
        <v>0</v>
      </c>
      <c r="D100" s="78">
        <f t="shared" si="4"/>
        <v>703.55021132812487</v>
      </c>
      <c r="E100" s="79">
        <f t="shared" si="5"/>
        <v>2822</v>
      </c>
      <c r="F100" s="80">
        <f t="shared" si="6"/>
        <v>1305.4807866529106</v>
      </c>
      <c r="G100" s="97">
        <v>31</v>
      </c>
      <c r="H100" s="81">
        <f t="shared" si="7"/>
        <v>6.5753424657534248E-4</v>
      </c>
      <c r="I100" s="98"/>
    </row>
    <row r="101" spans="1:9" s="2" customFormat="1">
      <c r="A101" s="75">
        <v>41153</v>
      </c>
      <c r="B101" s="76">
        <v>703.55021132812487</v>
      </c>
      <c r="C101" s="110">
        <v>0</v>
      </c>
      <c r="D101" s="78">
        <f t="shared" si="4"/>
        <v>703.55021132812487</v>
      </c>
      <c r="E101" s="79">
        <f t="shared" si="5"/>
        <v>2791</v>
      </c>
      <c r="F101" s="80">
        <f t="shared" si="6"/>
        <v>1291.1399275507704</v>
      </c>
      <c r="G101" s="97">
        <v>30</v>
      </c>
      <c r="H101" s="81">
        <f t="shared" si="7"/>
        <v>6.5753424657534248E-4</v>
      </c>
      <c r="I101" s="98"/>
    </row>
    <row r="102" spans="1:9" s="2" customFormat="1">
      <c r="A102" s="75">
        <v>41183</v>
      </c>
      <c r="B102" s="76">
        <v>703.55021132812487</v>
      </c>
      <c r="C102" s="110">
        <v>0</v>
      </c>
      <c r="D102" s="78">
        <f t="shared" si="4"/>
        <v>703.55021132812487</v>
      </c>
      <c r="E102" s="79">
        <f t="shared" si="5"/>
        <v>2761</v>
      </c>
      <c r="F102" s="80">
        <f t="shared" si="6"/>
        <v>1277.2616768067635</v>
      </c>
      <c r="G102" s="97">
        <v>31</v>
      </c>
      <c r="H102" s="81">
        <f t="shared" si="7"/>
        <v>6.5753424657534248E-4</v>
      </c>
      <c r="I102" s="98"/>
    </row>
    <row r="103" spans="1:9" s="2" customFormat="1">
      <c r="A103" s="75">
        <v>41214</v>
      </c>
      <c r="B103" s="76">
        <v>703.55021132812487</v>
      </c>
      <c r="C103" s="110">
        <v>0</v>
      </c>
      <c r="D103" s="78">
        <f t="shared" si="4"/>
        <v>703.55021132812487</v>
      </c>
      <c r="E103" s="79">
        <f t="shared" si="5"/>
        <v>2730</v>
      </c>
      <c r="F103" s="80">
        <f t="shared" si="6"/>
        <v>1262.920817704623</v>
      </c>
      <c r="G103" s="97">
        <v>30</v>
      </c>
      <c r="H103" s="81">
        <f t="shared" si="7"/>
        <v>6.5753424657534248E-4</v>
      </c>
      <c r="I103" s="98"/>
    </row>
    <row r="104" spans="1:9" s="2" customFormat="1">
      <c r="A104" s="75">
        <v>41244</v>
      </c>
      <c r="B104" s="76">
        <v>703.55021132812487</v>
      </c>
      <c r="C104" s="110">
        <v>0</v>
      </c>
      <c r="D104" s="78">
        <f t="shared" si="4"/>
        <v>703.55021132812487</v>
      </c>
      <c r="E104" s="79">
        <f t="shared" si="5"/>
        <v>2700</v>
      </c>
      <c r="F104" s="80">
        <f t="shared" si="6"/>
        <v>1249.0425669606163</v>
      </c>
      <c r="G104" s="97">
        <v>31</v>
      </c>
      <c r="H104" s="81">
        <f t="shared" si="7"/>
        <v>6.5753424657534248E-4</v>
      </c>
      <c r="I104" s="98"/>
    </row>
    <row r="105" spans="1:9" s="2" customFormat="1">
      <c r="A105" s="100">
        <v>41275</v>
      </c>
      <c r="B105" s="76">
        <v>703.55021132812487</v>
      </c>
      <c r="C105" s="110">
        <v>0</v>
      </c>
      <c r="D105" s="78">
        <f t="shared" si="4"/>
        <v>703.55021132812487</v>
      </c>
      <c r="E105" s="79">
        <f t="shared" si="5"/>
        <v>2669</v>
      </c>
      <c r="F105" s="80">
        <f t="shared" si="6"/>
        <v>1234.7017078584759</v>
      </c>
      <c r="G105" s="97">
        <v>31</v>
      </c>
      <c r="H105" s="81">
        <f t="shared" si="7"/>
        <v>6.5753424657534248E-4</v>
      </c>
      <c r="I105" s="98"/>
    </row>
    <row r="106" spans="1:9" s="2" customFormat="1">
      <c r="A106" s="100">
        <v>41306</v>
      </c>
      <c r="B106" s="76">
        <v>703.55021132812487</v>
      </c>
      <c r="C106" s="110">
        <v>0</v>
      </c>
      <c r="D106" s="78">
        <f t="shared" si="4"/>
        <v>703.55021132812487</v>
      </c>
      <c r="E106" s="79">
        <f t="shared" si="5"/>
        <v>2638</v>
      </c>
      <c r="F106" s="80">
        <f t="shared" si="6"/>
        <v>1220.3608487563354</v>
      </c>
      <c r="G106" s="97">
        <v>28</v>
      </c>
      <c r="H106" s="81">
        <f t="shared" si="7"/>
        <v>6.5753424657534248E-4</v>
      </c>
      <c r="I106" s="98"/>
    </row>
    <row r="107" spans="1:9" s="2" customFormat="1">
      <c r="A107" s="100">
        <v>41334</v>
      </c>
      <c r="B107" s="76">
        <v>703.55021132812487</v>
      </c>
      <c r="C107" s="110">
        <v>0</v>
      </c>
      <c r="D107" s="78">
        <f t="shared" si="4"/>
        <v>703.55021132812487</v>
      </c>
      <c r="E107" s="79">
        <f t="shared" si="5"/>
        <v>2610</v>
      </c>
      <c r="F107" s="80">
        <f t="shared" si="6"/>
        <v>1207.4078147285957</v>
      </c>
      <c r="G107" s="97">
        <v>31</v>
      </c>
      <c r="H107" s="81">
        <f t="shared" si="7"/>
        <v>6.5753424657534248E-4</v>
      </c>
      <c r="I107" s="98"/>
    </row>
    <row r="108" spans="1:9" s="2" customFormat="1">
      <c r="A108" s="100">
        <v>41365</v>
      </c>
      <c r="B108" s="76">
        <v>703.55021132812487</v>
      </c>
      <c r="C108" s="110">
        <v>0</v>
      </c>
      <c r="D108" s="78">
        <f t="shared" si="4"/>
        <v>703.55021132812487</v>
      </c>
      <c r="E108" s="79">
        <f t="shared" si="5"/>
        <v>2579</v>
      </c>
      <c r="F108" s="80">
        <f t="shared" si="6"/>
        <v>1193.0669556264552</v>
      </c>
      <c r="G108" s="97">
        <v>30</v>
      </c>
      <c r="H108" s="81">
        <f t="shared" si="7"/>
        <v>6.5753424657534248E-4</v>
      </c>
      <c r="I108" s="98"/>
    </row>
    <row r="109" spans="1:9" s="2" customFormat="1">
      <c r="A109" s="100">
        <v>41395</v>
      </c>
      <c r="B109" s="76">
        <v>703.55021132812487</v>
      </c>
      <c r="C109" s="110">
        <v>0</v>
      </c>
      <c r="D109" s="78">
        <f t="shared" si="4"/>
        <v>703.55021132812487</v>
      </c>
      <c r="E109" s="79">
        <f t="shared" si="5"/>
        <v>2549</v>
      </c>
      <c r="F109" s="80">
        <f t="shared" si="6"/>
        <v>1179.1887048824485</v>
      </c>
      <c r="G109" s="97">
        <v>31</v>
      </c>
      <c r="H109" s="81">
        <f t="shared" si="7"/>
        <v>6.5753424657534248E-4</v>
      </c>
      <c r="I109" s="98"/>
    </row>
    <row r="110" spans="1:9" s="2" customFormat="1">
      <c r="A110" s="100">
        <v>41426</v>
      </c>
      <c r="B110" s="76">
        <v>703.55021132812487</v>
      </c>
      <c r="C110" s="110">
        <v>0</v>
      </c>
      <c r="D110" s="78">
        <f t="shared" si="4"/>
        <v>703.55021132812487</v>
      </c>
      <c r="E110" s="79">
        <f t="shared" si="5"/>
        <v>2518</v>
      </c>
      <c r="F110" s="80">
        <f t="shared" si="6"/>
        <v>1164.847845780308</v>
      </c>
      <c r="G110" s="97">
        <v>30</v>
      </c>
      <c r="H110" s="81">
        <f t="shared" si="7"/>
        <v>6.5753424657534248E-4</v>
      </c>
      <c r="I110" s="98"/>
    </row>
    <row r="111" spans="1:9" s="2" customFormat="1">
      <c r="A111" s="100">
        <v>41456</v>
      </c>
      <c r="B111" s="76">
        <v>738.7277218945311</v>
      </c>
      <c r="C111" s="110">
        <v>0</v>
      </c>
      <c r="D111" s="78">
        <f t="shared" si="4"/>
        <v>738.7277218945311</v>
      </c>
      <c r="E111" s="79">
        <f t="shared" si="5"/>
        <v>2488</v>
      </c>
      <c r="F111" s="80">
        <f t="shared" si="6"/>
        <v>1208.5180747881161</v>
      </c>
      <c r="G111" s="97">
        <v>31</v>
      </c>
      <c r="H111" s="81">
        <f t="shared" si="7"/>
        <v>6.5753424657534248E-4</v>
      </c>
      <c r="I111" s="98"/>
    </row>
    <row r="112" spans="1:9" s="2" customFormat="1">
      <c r="A112" s="100">
        <v>41487</v>
      </c>
      <c r="B112" s="76">
        <v>738.7277218945311</v>
      </c>
      <c r="C112" s="110">
        <v>0</v>
      </c>
      <c r="D112" s="78">
        <f t="shared" si="4"/>
        <v>738.7277218945311</v>
      </c>
      <c r="E112" s="79">
        <f t="shared" si="5"/>
        <v>2457</v>
      </c>
      <c r="F112" s="80">
        <f t="shared" si="6"/>
        <v>1193.4601727308689</v>
      </c>
      <c r="G112" s="97">
        <v>31</v>
      </c>
      <c r="H112" s="81">
        <f t="shared" si="7"/>
        <v>6.5753424657534248E-4</v>
      </c>
      <c r="I112" s="98"/>
    </row>
    <row r="113" spans="1:9" s="2" customFormat="1">
      <c r="A113" s="100">
        <v>41518</v>
      </c>
      <c r="B113" s="76">
        <v>738.7277218945311</v>
      </c>
      <c r="C113" s="110">
        <v>0</v>
      </c>
      <c r="D113" s="78">
        <f t="shared" si="4"/>
        <v>738.7277218945311</v>
      </c>
      <c r="E113" s="79">
        <f t="shared" si="5"/>
        <v>2426</v>
      </c>
      <c r="F113" s="80">
        <f t="shared" si="6"/>
        <v>1178.4022706736214</v>
      </c>
      <c r="G113" s="97">
        <v>30</v>
      </c>
      <c r="H113" s="81">
        <f t="shared" si="7"/>
        <v>6.5753424657534248E-4</v>
      </c>
      <c r="I113" s="98"/>
    </row>
    <row r="114" spans="1:9" s="2" customFormat="1">
      <c r="A114" s="100">
        <v>41548</v>
      </c>
      <c r="B114" s="76">
        <v>738.7277218945311</v>
      </c>
      <c r="C114" s="110">
        <v>0</v>
      </c>
      <c r="D114" s="78">
        <f t="shared" si="4"/>
        <v>738.7277218945311</v>
      </c>
      <c r="E114" s="79">
        <f t="shared" si="5"/>
        <v>2396</v>
      </c>
      <c r="F114" s="80">
        <f t="shared" si="6"/>
        <v>1163.8301073924142</v>
      </c>
      <c r="G114" s="97">
        <v>31</v>
      </c>
      <c r="H114" s="81">
        <f t="shared" si="7"/>
        <v>6.5753424657534248E-4</v>
      </c>
      <c r="I114" s="98"/>
    </row>
    <row r="115" spans="1:9" s="2" customFormat="1">
      <c r="A115" s="100">
        <v>41579</v>
      </c>
      <c r="B115" s="76">
        <v>738.7277218945311</v>
      </c>
      <c r="C115" s="110">
        <v>0</v>
      </c>
      <c r="D115" s="78">
        <f t="shared" si="4"/>
        <v>738.7277218945311</v>
      </c>
      <c r="E115" s="79">
        <f t="shared" si="5"/>
        <v>2365</v>
      </c>
      <c r="F115" s="80">
        <f t="shared" si="6"/>
        <v>1148.7722053351667</v>
      </c>
      <c r="G115" s="111">
        <v>30</v>
      </c>
      <c r="H115" s="81">
        <f t="shared" si="7"/>
        <v>6.5753424657534248E-4</v>
      </c>
      <c r="I115" s="98"/>
    </row>
    <row r="116" spans="1:9" s="2" customFormat="1">
      <c r="A116" s="100">
        <v>41609</v>
      </c>
      <c r="B116" s="76">
        <v>738.7277218945311</v>
      </c>
      <c r="C116" s="110">
        <v>0</v>
      </c>
      <c r="D116" s="78">
        <f t="shared" si="4"/>
        <v>738.7277218945311</v>
      </c>
      <c r="E116" s="79">
        <f t="shared" si="5"/>
        <v>2335</v>
      </c>
      <c r="F116" s="80">
        <f t="shared" si="6"/>
        <v>1134.2000420539596</v>
      </c>
      <c r="G116" s="97">
        <v>31</v>
      </c>
      <c r="H116" s="81">
        <f t="shared" si="7"/>
        <v>6.5753424657534248E-4</v>
      </c>
      <c r="I116" s="98"/>
    </row>
    <row r="117" spans="1:9" s="2" customFormat="1">
      <c r="A117" s="100">
        <v>41640</v>
      </c>
      <c r="B117" s="76">
        <v>738.7277218945311</v>
      </c>
      <c r="C117" s="110">
        <v>0</v>
      </c>
      <c r="D117" s="78">
        <f t="shared" si="4"/>
        <v>738.7277218945311</v>
      </c>
      <c r="E117" s="79">
        <f t="shared" si="5"/>
        <v>2304</v>
      </c>
      <c r="F117" s="80">
        <f t="shared" si="6"/>
        <v>1119.1421399967121</v>
      </c>
      <c r="G117" s="97">
        <v>31</v>
      </c>
      <c r="H117" s="81">
        <f t="shared" si="7"/>
        <v>6.5753424657534248E-4</v>
      </c>
      <c r="I117" s="98"/>
    </row>
    <row r="118" spans="1:9" s="2" customFormat="1">
      <c r="A118" s="100">
        <v>41671</v>
      </c>
      <c r="B118" s="76">
        <v>738.7277218945311</v>
      </c>
      <c r="C118" s="110">
        <v>0</v>
      </c>
      <c r="D118" s="78">
        <f t="shared" si="4"/>
        <v>738.7277218945311</v>
      </c>
      <c r="E118" s="79">
        <f t="shared" si="5"/>
        <v>2273</v>
      </c>
      <c r="F118" s="80">
        <f t="shared" si="6"/>
        <v>1104.0842379394649</v>
      </c>
      <c r="G118" s="97">
        <v>28</v>
      </c>
      <c r="H118" s="81">
        <f t="shared" si="7"/>
        <v>6.5753424657534248E-4</v>
      </c>
      <c r="I118" s="98"/>
    </row>
    <row r="119" spans="1:9" s="2" customFormat="1">
      <c r="A119" s="100">
        <v>41699</v>
      </c>
      <c r="B119" s="76">
        <v>738.7277218945311</v>
      </c>
      <c r="C119" s="110">
        <v>0</v>
      </c>
      <c r="D119" s="78">
        <f t="shared" si="4"/>
        <v>738.7277218945311</v>
      </c>
      <c r="E119" s="79">
        <f t="shared" si="5"/>
        <v>2245</v>
      </c>
      <c r="F119" s="80">
        <f t="shared" si="6"/>
        <v>1090.4835522103381</v>
      </c>
      <c r="G119" s="97">
        <v>31</v>
      </c>
      <c r="H119" s="81">
        <f t="shared" si="7"/>
        <v>6.5753424657534248E-4</v>
      </c>
      <c r="I119" s="98"/>
    </row>
    <row r="120" spans="1:9" s="2" customFormat="1">
      <c r="A120" s="100">
        <v>41730</v>
      </c>
      <c r="B120" s="76">
        <v>738.7277218945311</v>
      </c>
      <c r="C120" s="110">
        <v>0</v>
      </c>
      <c r="D120" s="78">
        <f t="shared" si="4"/>
        <v>738.7277218945311</v>
      </c>
      <c r="E120" s="79">
        <f t="shared" si="5"/>
        <v>2214</v>
      </c>
      <c r="F120" s="80">
        <f t="shared" si="6"/>
        <v>1075.4256501530906</v>
      </c>
      <c r="G120" s="97">
        <v>30</v>
      </c>
      <c r="H120" s="81">
        <f t="shared" si="7"/>
        <v>6.5753424657534248E-4</v>
      </c>
      <c r="I120" s="98"/>
    </row>
    <row r="121" spans="1:9" s="2" customFormat="1">
      <c r="A121" s="100">
        <v>41760</v>
      </c>
      <c r="B121" s="76">
        <v>738.7277218945311</v>
      </c>
      <c r="C121" s="110">
        <v>0</v>
      </c>
      <c r="D121" s="78">
        <f t="shared" si="4"/>
        <v>738.7277218945311</v>
      </c>
      <c r="E121" s="79">
        <f t="shared" si="5"/>
        <v>2184</v>
      </c>
      <c r="F121" s="80">
        <f t="shared" si="6"/>
        <v>1060.8534868718834</v>
      </c>
      <c r="G121" s="97">
        <v>31</v>
      </c>
      <c r="H121" s="81">
        <f t="shared" si="7"/>
        <v>6.5753424657534248E-4</v>
      </c>
      <c r="I121" s="98"/>
    </row>
    <row r="122" spans="1:9" s="2" customFormat="1">
      <c r="A122" s="100">
        <v>41791</v>
      </c>
      <c r="B122" s="76">
        <v>738.7277218945311</v>
      </c>
      <c r="C122" s="110">
        <v>0</v>
      </c>
      <c r="D122" s="78">
        <f t="shared" si="4"/>
        <v>738.7277218945311</v>
      </c>
      <c r="E122" s="79">
        <f t="shared" si="5"/>
        <v>2153</v>
      </c>
      <c r="F122" s="80">
        <f t="shared" si="6"/>
        <v>1045.795584814636</v>
      </c>
      <c r="G122" s="97">
        <v>30</v>
      </c>
      <c r="H122" s="81">
        <f t="shared" si="7"/>
        <v>6.5753424657534248E-4</v>
      </c>
      <c r="I122" s="98"/>
    </row>
    <row r="123" spans="1:9" s="2" customFormat="1">
      <c r="A123" s="100">
        <v>41821</v>
      </c>
      <c r="B123" s="76">
        <v>775.66410798925767</v>
      </c>
      <c r="C123" s="110">
        <v>0</v>
      </c>
      <c r="D123" s="78">
        <f t="shared" si="4"/>
        <v>775.66410798925767</v>
      </c>
      <c r="E123" s="79">
        <f t="shared" si="5"/>
        <v>2123</v>
      </c>
      <c r="F123" s="80">
        <f t="shared" si="6"/>
        <v>1082.7845926101004</v>
      </c>
      <c r="G123" s="97">
        <v>31</v>
      </c>
      <c r="H123" s="81">
        <f t="shared" si="7"/>
        <v>6.5753424657534248E-4</v>
      </c>
      <c r="I123" s="98"/>
    </row>
    <row r="124" spans="1:9" s="2" customFormat="1">
      <c r="A124" s="100">
        <v>41852</v>
      </c>
      <c r="B124" s="76">
        <v>775.66410798925767</v>
      </c>
      <c r="C124" s="110">
        <v>0</v>
      </c>
      <c r="D124" s="78">
        <f t="shared" si="4"/>
        <v>775.66410798925767</v>
      </c>
      <c r="E124" s="79">
        <f t="shared" si="5"/>
        <v>2092</v>
      </c>
      <c r="F124" s="80">
        <f t="shared" si="6"/>
        <v>1066.9737954499903</v>
      </c>
      <c r="G124" s="97">
        <v>31</v>
      </c>
      <c r="H124" s="81">
        <f t="shared" si="7"/>
        <v>6.5753424657534248E-4</v>
      </c>
      <c r="I124" s="98"/>
    </row>
    <row r="125" spans="1:9" s="2" customFormat="1">
      <c r="A125" s="100">
        <v>41883</v>
      </c>
      <c r="B125" s="76">
        <v>775.66410798925767</v>
      </c>
      <c r="C125" s="110">
        <v>0</v>
      </c>
      <c r="D125" s="78">
        <f t="shared" si="4"/>
        <v>775.66410798925767</v>
      </c>
      <c r="E125" s="79">
        <f t="shared" si="5"/>
        <v>2061</v>
      </c>
      <c r="F125" s="80">
        <f t="shared" si="6"/>
        <v>1051.1629982898805</v>
      </c>
      <c r="G125" s="97">
        <v>30</v>
      </c>
      <c r="H125" s="81">
        <f t="shared" si="7"/>
        <v>6.5753424657534248E-4</v>
      </c>
      <c r="I125" s="98"/>
    </row>
    <row r="126" spans="1:9" s="2" customFormat="1">
      <c r="A126" s="100">
        <v>41913</v>
      </c>
      <c r="B126" s="76">
        <v>775.66410798925767</v>
      </c>
      <c r="C126" s="110">
        <v>0</v>
      </c>
      <c r="D126" s="78">
        <f t="shared" si="4"/>
        <v>775.66410798925767</v>
      </c>
      <c r="E126" s="79">
        <f t="shared" si="5"/>
        <v>2031</v>
      </c>
      <c r="F126" s="80">
        <f t="shared" si="6"/>
        <v>1035.8622268446131</v>
      </c>
      <c r="G126" s="97">
        <v>31</v>
      </c>
      <c r="H126" s="81">
        <f t="shared" si="7"/>
        <v>6.5753424657534248E-4</v>
      </c>
      <c r="I126" s="98"/>
    </row>
    <row r="127" spans="1:9" s="2" customFormat="1">
      <c r="A127" s="100">
        <v>41944</v>
      </c>
      <c r="B127" s="76">
        <v>775.66410798925767</v>
      </c>
      <c r="C127" s="110">
        <v>0</v>
      </c>
      <c r="D127" s="78">
        <f t="shared" si="4"/>
        <v>775.66410798925767</v>
      </c>
      <c r="E127" s="79">
        <f t="shared" si="5"/>
        <v>2000</v>
      </c>
      <c r="F127" s="80">
        <f t="shared" si="6"/>
        <v>1020.0514296845032</v>
      </c>
      <c r="G127" s="97">
        <v>30</v>
      </c>
      <c r="H127" s="81">
        <f t="shared" si="7"/>
        <v>6.5753424657534248E-4</v>
      </c>
      <c r="I127" s="98"/>
    </row>
    <row r="128" spans="1:9" s="2" customFormat="1">
      <c r="A128" s="100">
        <v>41974</v>
      </c>
      <c r="B128" s="76">
        <v>775.66410798925767</v>
      </c>
      <c r="C128" s="110">
        <v>0</v>
      </c>
      <c r="D128" s="78">
        <f t="shared" si="4"/>
        <v>775.66410798925767</v>
      </c>
      <c r="E128" s="79">
        <f t="shared" si="5"/>
        <v>1970</v>
      </c>
      <c r="F128" s="80">
        <f t="shared" si="6"/>
        <v>1004.7506582392357</v>
      </c>
      <c r="G128" s="97">
        <v>31</v>
      </c>
      <c r="H128" s="81">
        <f t="shared" si="7"/>
        <v>6.5753424657534248E-4</v>
      </c>
      <c r="I128" s="98"/>
    </row>
    <row r="129" spans="1:9" s="2" customFormat="1">
      <c r="A129" s="100">
        <v>42005</v>
      </c>
      <c r="B129" s="76">
        <v>775.66410798925767</v>
      </c>
      <c r="C129" s="110">
        <v>0</v>
      </c>
      <c r="D129" s="78">
        <f t="shared" si="4"/>
        <v>775.66410798925767</v>
      </c>
      <c r="E129" s="79">
        <f t="shared" si="5"/>
        <v>1939</v>
      </c>
      <c r="F129" s="80">
        <f t="shared" si="6"/>
        <v>988.93986107912599</v>
      </c>
      <c r="G129" s="97">
        <v>31</v>
      </c>
      <c r="H129" s="81">
        <f t="shared" si="7"/>
        <v>6.5753424657534248E-4</v>
      </c>
      <c r="I129" s="98"/>
    </row>
    <row r="130" spans="1:9" s="2" customFormat="1">
      <c r="A130" s="100">
        <v>42036</v>
      </c>
      <c r="B130" s="76">
        <v>775.66410798925767</v>
      </c>
      <c r="C130" s="110">
        <v>0</v>
      </c>
      <c r="D130" s="78">
        <f t="shared" si="4"/>
        <v>775.66410798925767</v>
      </c>
      <c r="E130" s="79">
        <f t="shared" si="5"/>
        <v>1908</v>
      </c>
      <c r="F130" s="80">
        <f t="shared" si="6"/>
        <v>973.12906391901618</v>
      </c>
      <c r="G130" s="97">
        <v>28</v>
      </c>
      <c r="H130" s="81">
        <f t="shared" si="7"/>
        <v>6.5753424657534248E-4</v>
      </c>
      <c r="I130" s="98"/>
    </row>
    <row r="131" spans="1:9" s="2" customFormat="1">
      <c r="A131" s="100">
        <v>42064</v>
      </c>
      <c r="B131" s="76">
        <v>775.66410798925767</v>
      </c>
      <c r="C131" s="110">
        <v>0</v>
      </c>
      <c r="D131" s="78">
        <f t="shared" si="4"/>
        <v>775.66410798925767</v>
      </c>
      <c r="E131" s="79">
        <f t="shared" si="5"/>
        <v>1880</v>
      </c>
      <c r="F131" s="80">
        <f t="shared" si="6"/>
        <v>958.84834390343303</v>
      </c>
      <c r="G131" s="97">
        <v>31</v>
      </c>
      <c r="H131" s="81">
        <f t="shared" si="7"/>
        <v>6.5753424657534248E-4</v>
      </c>
      <c r="I131" s="98"/>
    </row>
    <row r="132" spans="1:9" s="2" customFormat="1">
      <c r="A132" s="100">
        <v>42095</v>
      </c>
      <c r="B132" s="76">
        <v>775.66410798925767</v>
      </c>
      <c r="C132" s="110">
        <v>0</v>
      </c>
      <c r="D132" s="78">
        <f t="shared" si="4"/>
        <v>775.66410798925767</v>
      </c>
      <c r="E132" s="79">
        <f t="shared" si="5"/>
        <v>1849</v>
      </c>
      <c r="F132" s="80">
        <f t="shared" si="6"/>
        <v>943.03754674332322</v>
      </c>
      <c r="G132" s="97">
        <v>30</v>
      </c>
      <c r="H132" s="81">
        <f t="shared" si="7"/>
        <v>6.5753424657534248E-4</v>
      </c>
      <c r="I132" s="98"/>
    </row>
    <row r="133" spans="1:9" s="2" customFormat="1">
      <c r="A133" s="100">
        <v>42125</v>
      </c>
      <c r="B133" s="76">
        <v>775.66410798925767</v>
      </c>
      <c r="C133" s="110">
        <v>0</v>
      </c>
      <c r="D133" s="78">
        <f t="shared" si="4"/>
        <v>775.66410798925767</v>
      </c>
      <c r="E133" s="79">
        <f t="shared" si="5"/>
        <v>1819</v>
      </c>
      <c r="F133" s="80">
        <f t="shared" si="6"/>
        <v>927.7367752980557</v>
      </c>
      <c r="G133" s="97">
        <v>31</v>
      </c>
      <c r="H133" s="81">
        <f t="shared" si="7"/>
        <v>6.5753424657534248E-4</v>
      </c>
      <c r="I133" s="98"/>
    </row>
    <row r="134" spans="1:9" s="2" customFormat="1">
      <c r="A134" s="100">
        <v>42156</v>
      </c>
      <c r="B134" s="76">
        <v>775.66410798925767</v>
      </c>
      <c r="C134" s="110">
        <v>0</v>
      </c>
      <c r="D134" s="78">
        <f t="shared" si="4"/>
        <v>775.66410798925767</v>
      </c>
      <c r="E134" s="79">
        <f t="shared" si="5"/>
        <v>1788</v>
      </c>
      <c r="F134" s="80">
        <f t="shared" si="6"/>
        <v>911.925978137946</v>
      </c>
      <c r="G134" s="97">
        <v>30</v>
      </c>
      <c r="H134" s="81">
        <f t="shared" si="7"/>
        <v>6.5753424657534248E-4</v>
      </c>
      <c r="I134" s="98"/>
    </row>
    <row r="135" spans="1:9" s="2" customFormat="1">
      <c r="A135" s="100">
        <v>42186</v>
      </c>
      <c r="B135" s="76">
        <v>814.44731338872054</v>
      </c>
      <c r="C135" s="110">
        <v>0</v>
      </c>
      <c r="D135" s="78">
        <f t="shared" si="4"/>
        <v>814.44731338872054</v>
      </c>
      <c r="E135" s="79">
        <f t="shared" si="5"/>
        <v>1758</v>
      </c>
      <c r="F135" s="80">
        <f t="shared" si="6"/>
        <v>941.45646702731233</v>
      </c>
      <c r="G135" s="97">
        <v>31</v>
      </c>
      <c r="H135" s="81">
        <f t="shared" si="7"/>
        <v>6.5753424657534248E-4</v>
      </c>
      <c r="I135" s="98"/>
    </row>
    <row r="136" spans="1:9" s="2" customFormat="1">
      <c r="A136" s="100">
        <v>42217</v>
      </c>
      <c r="B136" s="76">
        <v>814.44731338872054</v>
      </c>
      <c r="C136" s="110">
        <v>0</v>
      </c>
      <c r="D136" s="78">
        <f t="shared" si="4"/>
        <v>814.44731338872054</v>
      </c>
      <c r="E136" s="79">
        <f t="shared" si="5"/>
        <v>1727</v>
      </c>
      <c r="F136" s="80">
        <f t="shared" si="6"/>
        <v>924.85513000919707</v>
      </c>
      <c r="G136" s="97">
        <v>31</v>
      </c>
      <c r="H136" s="81">
        <f t="shared" si="7"/>
        <v>6.5753424657534248E-4</v>
      </c>
      <c r="I136" s="98"/>
    </row>
    <row r="137" spans="1:9" s="2" customFormat="1">
      <c r="A137" s="100">
        <v>42248</v>
      </c>
      <c r="B137" s="76">
        <v>814.44731338872054</v>
      </c>
      <c r="C137" s="110">
        <v>0</v>
      </c>
      <c r="D137" s="78">
        <f t="shared" si="4"/>
        <v>814.44731338872054</v>
      </c>
      <c r="E137" s="79">
        <f t="shared" si="5"/>
        <v>1696</v>
      </c>
      <c r="F137" s="80">
        <f t="shared" si="6"/>
        <v>908.25379299108181</v>
      </c>
      <c r="G137" s="97">
        <v>30</v>
      </c>
      <c r="H137" s="81">
        <f t="shared" si="7"/>
        <v>6.5753424657534248E-4</v>
      </c>
      <c r="I137" s="98"/>
    </row>
    <row r="138" spans="1:9" s="2" customFormat="1" ht="17.25" thickBot="1">
      <c r="A138" s="100">
        <v>42278</v>
      </c>
      <c r="B138" s="76">
        <v>814.44731338872054</v>
      </c>
      <c r="C138" s="110">
        <v>0</v>
      </c>
      <c r="D138" s="78">
        <f t="shared" si="4"/>
        <v>814.44731338872054</v>
      </c>
      <c r="E138" s="79">
        <f t="shared" si="5"/>
        <v>1666</v>
      </c>
      <c r="F138" s="80">
        <f t="shared" si="6"/>
        <v>892.18798297355079</v>
      </c>
      <c r="G138" s="97">
        <v>31</v>
      </c>
      <c r="H138" s="81">
        <f t="shared" si="7"/>
        <v>6.5753424657534248E-4</v>
      </c>
      <c r="I138" s="98"/>
    </row>
    <row r="139" spans="1:9" s="2" customFormat="1" ht="28.5">
      <c r="A139" s="48" t="s">
        <v>13</v>
      </c>
      <c r="B139" s="48" t="s">
        <v>14</v>
      </c>
      <c r="C139" s="48" t="s">
        <v>15</v>
      </c>
      <c r="D139" s="48" t="s">
        <v>16</v>
      </c>
      <c r="E139" s="49" t="s">
        <v>17</v>
      </c>
      <c r="F139" s="104" t="s">
        <v>19</v>
      </c>
      <c r="G139" s="49" t="s">
        <v>11</v>
      </c>
      <c r="H139" s="105" t="s">
        <v>18</v>
      </c>
      <c r="I139" s="106" t="s">
        <v>24</v>
      </c>
    </row>
    <row r="140" spans="1:9" s="2" customFormat="1">
      <c r="A140" s="100">
        <v>42309</v>
      </c>
      <c r="B140" s="76">
        <v>814.44731338872054</v>
      </c>
      <c r="C140" s="110">
        <v>0</v>
      </c>
      <c r="D140" s="78">
        <f t="shared" si="4"/>
        <v>814.44731338872054</v>
      </c>
      <c r="E140" s="79">
        <f>E138-G138</f>
        <v>1635</v>
      </c>
      <c r="F140" s="80">
        <f t="shared" si="6"/>
        <v>875.58664595543553</v>
      </c>
      <c r="G140" s="97">
        <v>30</v>
      </c>
      <c r="H140" s="81">
        <f t="shared" si="7"/>
        <v>6.5753424657534248E-4</v>
      </c>
      <c r="I140" s="98"/>
    </row>
    <row r="141" spans="1:9" s="2" customFormat="1">
      <c r="A141" s="100">
        <v>42339</v>
      </c>
      <c r="B141" s="76">
        <v>814.44731338872054</v>
      </c>
      <c r="C141" s="110">
        <v>0</v>
      </c>
      <c r="D141" s="78">
        <f t="shared" si="4"/>
        <v>814.44731338872054</v>
      </c>
      <c r="E141" s="79">
        <f>E140-G140</f>
        <v>1605</v>
      </c>
      <c r="F141" s="80">
        <f t="shared" si="6"/>
        <v>859.52083593790451</v>
      </c>
      <c r="G141" s="97">
        <v>31</v>
      </c>
      <c r="H141" s="81">
        <f t="shared" si="7"/>
        <v>6.5753424657534248E-4</v>
      </c>
      <c r="I141" s="98"/>
    </row>
    <row r="142" spans="1:9" s="2" customFormat="1">
      <c r="A142" s="100">
        <v>42370</v>
      </c>
      <c r="B142" s="76">
        <v>814.44731338872054</v>
      </c>
      <c r="C142" s="110">
        <v>0</v>
      </c>
      <c r="D142" s="78">
        <f t="shared" si="4"/>
        <v>814.44731338872054</v>
      </c>
      <c r="E142" s="79">
        <f t="shared" si="5"/>
        <v>1574</v>
      </c>
      <c r="F142" s="80">
        <f t="shared" si="6"/>
        <v>842.91949891978925</v>
      </c>
      <c r="G142" s="97">
        <v>31</v>
      </c>
      <c r="H142" s="81">
        <f t="shared" si="7"/>
        <v>6.5753424657534248E-4</v>
      </c>
      <c r="I142" s="98"/>
    </row>
    <row r="143" spans="1:9" s="2" customFormat="1">
      <c r="A143" s="100">
        <v>42401</v>
      </c>
      <c r="B143" s="76">
        <v>814.44731338872054</v>
      </c>
      <c r="C143" s="110">
        <v>0</v>
      </c>
      <c r="D143" s="78">
        <f t="shared" si="4"/>
        <v>814.44731338872054</v>
      </c>
      <c r="E143" s="79">
        <f>E142-G142</f>
        <v>1543</v>
      </c>
      <c r="F143" s="80">
        <f t="shared" si="6"/>
        <v>826.31816190167399</v>
      </c>
      <c r="G143" s="97">
        <v>29</v>
      </c>
      <c r="H143" s="81">
        <f t="shared" si="7"/>
        <v>6.5753424657534248E-4</v>
      </c>
      <c r="I143" s="98"/>
    </row>
    <row r="144" spans="1:9" s="2" customFormat="1">
      <c r="A144" s="100">
        <v>42430</v>
      </c>
      <c r="B144" s="76">
        <v>814.44731338872054</v>
      </c>
      <c r="C144" s="110">
        <v>0</v>
      </c>
      <c r="D144" s="78">
        <f t="shared" ref="D144:D159" si="8">B144-C144</f>
        <v>814.44731338872054</v>
      </c>
      <c r="E144" s="79">
        <f t="shared" ref="E144:E201" si="9">E143-G143</f>
        <v>1514</v>
      </c>
      <c r="F144" s="80">
        <f t="shared" si="6"/>
        <v>810.78787888472743</v>
      </c>
      <c r="G144" s="97">
        <v>31</v>
      </c>
      <c r="H144" s="81">
        <f t="shared" ref="H144:H201" si="10">0.24/365</f>
        <v>6.5753424657534248E-4</v>
      </c>
      <c r="I144" s="98"/>
    </row>
    <row r="145" spans="1:9" s="2" customFormat="1">
      <c r="A145" s="100">
        <v>42461</v>
      </c>
      <c r="B145" s="76">
        <v>814.44731338872054</v>
      </c>
      <c r="C145" s="110">
        <v>0</v>
      </c>
      <c r="D145" s="78">
        <f t="shared" si="8"/>
        <v>814.44731338872054</v>
      </c>
      <c r="E145" s="79">
        <f t="shared" si="9"/>
        <v>1483</v>
      </c>
      <c r="F145" s="80">
        <f t="shared" ref="F145:F201" si="11">(D145*E145*H145)</f>
        <v>794.18654186661217</v>
      </c>
      <c r="G145" s="97">
        <v>30</v>
      </c>
      <c r="H145" s="81">
        <f t="shared" si="10"/>
        <v>6.5753424657534248E-4</v>
      </c>
      <c r="I145" s="98"/>
    </row>
    <row r="146" spans="1:9" s="2" customFormat="1">
      <c r="A146" s="100">
        <v>42491</v>
      </c>
      <c r="B146" s="76">
        <v>814.44731338872054</v>
      </c>
      <c r="C146" s="110">
        <v>0</v>
      </c>
      <c r="D146" s="78">
        <f t="shared" si="8"/>
        <v>814.44731338872054</v>
      </c>
      <c r="E146" s="79">
        <f t="shared" si="9"/>
        <v>1453</v>
      </c>
      <c r="F146" s="80">
        <f t="shared" si="11"/>
        <v>778.12073184908115</v>
      </c>
      <c r="G146" s="97">
        <v>31</v>
      </c>
      <c r="H146" s="81">
        <f t="shared" si="10"/>
        <v>6.5753424657534248E-4</v>
      </c>
      <c r="I146" s="98"/>
    </row>
    <row r="147" spans="1:9" s="2" customFormat="1">
      <c r="A147" s="100">
        <v>42522</v>
      </c>
      <c r="B147" s="76">
        <v>814.44731338872054</v>
      </c>
      <c r="C147" s="110">
        <v>0</v>
      </c>
      <c r="D147" s="78">
        <f t="shared" si="8"/>
        <v>814.44731338872054</v>
      </c>
      <c r="E147" s="79">
        <f t="shared" si="9"/>
        <v>1422</v>
      </c>
      <c r="F147" s="80">
        <f t="shared" si="11"/>
        <v>761.51939483096589</v>
      </c>
      <c r="G147" s="97">
        <v>30</v>
      </c>
      <c r="H147" s="81">
        <f t="shared" si="10"/>
        <v>6.5753424657534248E-4</v>
      </c>
      <c r="I147" s="98"/>
    </row>
    <row r="148" spans="1:9" s="2" customFormat="1">
      <c r="A148" s="100">
        <v>42552</v>
      </c>
      <c r="B148" s="76">
        <v>855.16967905815659</v>
      </c>
      <c r="C148" s="110">
        <v>0</v>
      </c>
      <c r="D148" s="78">
        <f t="shared" si="8"/>
        <v>855.16967905815659</v>
      </c>
      <c r="E148" s="79">
        <f>E147-G147</f>
        <v>1392</v>
      </c>
      <c r="F148" s="80">
        <f t="shared" si="11"/>
        <v>782.72626405410665</v>
      </c>
      <c r="G148" s="97">
        <v>31</v>
      </c>
      <c r="H148" s="81">
        <f t="shared" si="10"/>
        <v>6.5753424657534248E-4</v>
      </c>
      <c r="I148" s="98"/>
    </row>
    <row r="149" spans="1:9" s="2" customFormat="1">
      <c r="A149" s="100">
        <v>42583</v>
      </c>
      <c r="B149" s="76">
        <v>855.16967905815659</v>
      </c>
      <c r="C149" s="110">
        <v>0</v>
      </c>
      <c r="D149" s="78">
        <f t="shared" si="8"/>
        <v>855.16967905815659</v>
      </c>
      <c r="E149" s="79">
        <f t="shared" si="9"/>
        <v>1361</v>
      </c>
      <c r="F149" s="80">
        <f t="shared" si="11"/>
        <v>765.29486018508578</v>
      </c>
      <c r="G149" s="97">
        <v>31</v>
      </c>
      <c r="H149" s="81">
        <f t="shared" si="10"/>
        <v>6.5753424657534248E-4</v>
      </c>
      <c r="I149" s="98"/>
    </row>
    <row r="150" spans="1:9" s="2" customFormat="1">
      <c r="A150" s="100">
        <v>42614</v>
      </c>
      <c r="B150" s="76">
        <v>855.16967905815659</v>
      </c>
      <c r="C150" s="110">
        <v>0</v>
      </c>
      <c r="D150" s="78">
        <f t="shared" si="8"/>
        <v>855.16967905815659</v>
      </c>
      <c r="E150" s="79">
        <f t="shared" si="9"/>
        <v>1330</v>
      </c>
      <c r="F150" s="80">
        <f t="shared" si="11"/>
        <v>747.86345631606457</v>
      </c>
      <c r="G150" s="97">
        <v>30</v>
      </c>
      <c r="H150" s="81">
        <f t="shared" si="10"/>
        <v>6.5753424657534248E-4</v>
      </c>
      <c r="I150" s="98"/>
    </row>
    <row r="151" spans="1:9" s="2" customFormat="1">
      <c r="A151" s="100">
        <v>42644</v>
      </c>
      <c r="B151" s="76">
        <v>855.16967905815659</v>
      </c>
      <c r="C151" s="110">
        <v>0</v>
      </c>
      <c r="D151" s="78">
        <f t="shared" si="8"/>
        <v>855.16967905815659</v>
      </c>
      <c r="E151" s="79">
        <f t="shared" si="9"/>
        <v>1300</v>
      </c>
      <c r="F151" s="80">
        <f t="shared" si="11"/>
        <v>730.99435579765714</v>
      </c>
      <c r="G151" s="97">
        <v>31</v>
      </c>
      <c r="H151" s="81">
        <f t="shared" si="10"/>
        <v>6.5753424657534248E-4</v>
      </c>
      <c r="I151" s="98"/>
    </row>
    <row r="152" spans="1:9" s="2" customFormat="1">
      <c r="A152" s="100">
        <v>42675</v>
      </c>
      <c r="B152" s="76">
        <v>855.16967905815659</v>
      </c>
      <c r="C152" s="110">
        <v>0</v>
      </c>
      <c r="D152" s="78">
        <f t="shared" si="8"/>
        <v>855.16967905815659</v>
      </c>
      <c r="E152" s="79">
        <f t="shared" si="9"/>
        <v>1269</v>
      </c>
      <c r="F152" s="80">
        <f t="shared" si="11"/>
        <v>713.56295192863615</v>
      </c>
      <c r="G152" s="97">
        <v>30</v>
      </c>
      <c r="H152" s="81">
        <f t="shared" si="10"/>
        <v>6.5753424657534248E-4</v>
      </c>
      <c r="I152" s="98"/>
    </row>
    <row r="153" spans="1:9" s="2" customFormat="1">
      <c r="A153" s="100">
        <v>42705</v>
      </c>
      <c r="B153" s="76">
        <v>855.16967905815659</v>
      </c>
      <c r="C153" s="110">
        <v>0</v>
      </c>
      <c r="D153" s="112">
        <f t="shared" si="8"/>
        <v>855.16967905815659</v>
      </c>
      <c r="E153" s="79">
        <f t="shared" si="9"/>
        <v>1239</v>
      </c>
      <c r="F153" s="80">
        <f t="shared" si="11"/>
        <v>696.69385141022872</v>
      </c>
      <c r="G153" s="97">
        <v>31</v>
      </c>
      <c r="H153" s="81">
        <f t="shared" si="10"/>
        <v>6.5753424657534248E-4</v>
      </c>
      <c r="I153" s="98"/>
    </row>
    <row r="154" spans="1:9" s="2" customFormat="1">
      <c r="A154" s="100">
        <v>42736</v>
      </c>
      <c r="B154" s="76">
        <v>855.16967905815659</v>
      </c>
      <c r="C154" s="110">
        <v>0</v>
      </c>
      <c r="D154" s="112">
        <f t="shared" si="8"/>
        <v>855.16967905815659</v>
      </c>
      <c r="E154" s="79">
        <f t="shared" si="9"/>
        <v>1208</v>
      </c>
      <c r="F154" s="80">
        <f t="shared" si="11"/>
        <v>679.26244754120751</v>
      </c>
      <c r="G154" s="97">
        <v>31</v>
      </c>
      <c r="H154" s="81">
        <f t="shared" si="10"/>
        <v>6.5753424657534248E-4</v>
      </c>
      <c r="I154" s="98"/>
    </row>
    <row r="155" spans="1:9" s="2" customFormat="1">
      <c r="A155" s="100">
        <v>42767</v>
      </c>
      <c r="B155" s="76">
        <v>855.16967905815659</v>
      </c>
      <c r="C155" s="110">
        <v>0</v>
      </c>
      <c r="D155" s="78">
        <f t="shared" si="8"/>
        <v>855.16967905815659</v>
      </c>
      <c r="E155" s="79">
        <f t="shared" si="9"/>
        <v>1177</v>
      </c>
      <c r="F155" s="80">
        <f t="shared" si="11"/>
        <v>661.83104367218652</v>
      </c>
      <c r="G155" s="97">
        <v>28</v>
      </c>
      <c r="H155" s="81">
        <f t="shared" si="10"/>
        <v>6.5753424657534248E-4</v>
      </c>
      <c r="I155" s="98"/>
    </row>
    <row r="156" spans="1:9" s="2" customFormat="1">
      <c r="A156" s="100">
        <v>42795</v>
      </c>
      <c r="B156" s="76">
        <v>855.16967905815659</v>
      </c>
      <c r="C156" s="110">
        <v>0</v>
      </c>
      <c r="D156" s="78">
        <f t="shared" si="8"/>
        <v>855.16967905815659</v>
      </c>
      <c r="E156" s="79">
        <f t="shared" si="9"/>
        <v>1149</v>
      </c>
      <c r="F156" s="80">
        <f t="shared" si="11"/>
        <v>646.08654985500618</v>
      </c>
      <c r="G156" s="97">
        <v>31</v>
      </c>
      <c r="H156" s="81">
        <f t="shared" si="10"/>
        <v>6.5753424657534248E-4</v>
      </c>
      <c r="I156" s="98"/>
    </row>
    <row r="157" spans="1:9" s="2" customFormat="1">
      <c r="A157" s="100">
        <v>42826</v>
      </c>
      <c r="B157" s="76">
        <v>855.16967905815659</v>
      </c>
      <c r="C157" s="110">
        <v>0</v>
      </c>
      <c r="D157" s="112">
        <f t="shared" si="8"/>
        <v>855.16967905815659</v>
      </c>
      <c r="E157" s="79">
        <f t="shared" si="9"/>
        <v>1118</v>
      </c>
      <c r="F157" s="80">
        <f t="shared" si="11"/>
        <v>628.6551459859852</v>
      </c>
      <c r="G157" s="97">
        <v>30</v>
      </c>
      <c r="H157" s="81">
        <f t="shared" si="10"/>
        <v>6.5753424657534248E-4</v>
      </c>
      <c r="I157" s="98"/>
    </row>
    <row r="158" spans="1:9" s="2" customFormat="1">
      <c r="A158" s="100">
        <v>42856</v>
      </c>
      <c r="B158" s="76">
        <v>855.16967905815659</v>
      </c>
      <c r="C158" s="110">
        <v>0</v>
      </c>
      <c r="D158" s="112">
        <f t="shared" si="8"/>
        <v>855.16967905815659</v>
      </c>
      <c r="E158" s="79">
        <f t="shared" si="9"/>
        <v>1088</v>
      </c>
      <c r="F158" s="80">
        <f t="shared" si="11"/>
        <v>611.78604546757776</v>
      </c>
      <c r="G158" s="97">
        <v>31</v>
      </c>
      <c r="H158" s="81">
        <f t="shared" si="10"/>
        <v>6.5753424657534248E-4</v>
      </c>
      <c r="I158" s="98"/>
    </row>
    <row r="159" spans="1:9" s="2" customFormat="1">
      <c r="A159" s="100">
        <v>42887</v>
      </c>
      <c r="B159" s="76">
        <v>855.16967905815659</v>
      </c>
      <c r="C159" s="110">
        <v>0</v>
      </c>
      <c r="D159" s="112">
        <f t="shared" si="8"/>
        <v>855.16967905815659</v>
      </c>
      <c r="E159" s="79">
        <f t="shared" si="9"/>
        <v>1057</v>
      </c>
      <c r="F159" s="80">
        <f t="shared" si="11"/>
        <v>594.35464159855667</v>
      </c>
      <c r="G159" s="97">
        <v>30</v>
      </c>
      <c r="H159" s="81">
        <f t="shared" si="10"/>
        <v>6.5753424657534248E-4</v>
      </c>
      <c r="I159" s="98"/>
    </row>
    <row r="160" spans="1:9" s="2" customFormat="1">
      <c r="A160" s="100">
        <v>42917</v>
      </c>
      <c r="B160" s="76">
        <v>897.92816301106438</v>
      </c>
      <c r="C160" s="110">
        <v>0</v>
      </c>
      <c r="D160" s="112">
        <f>B160-C160</f>
        <v>897.92816301106438</v>
      </c>
      <c r="E160" s="79">
        <f t="shared" si="9"/>
        <v>1027</v>
      </c>
      <c r="F160" s="80">
        <f t="shared" si="11"/>
        <v>606.35981813415663</v>
      </c>
      <c r="G160" s="97">
        <v>31</v>
      </c>
      <c r="H160" s="81">
        <f t="shared" si="10"/>
        <v>6.5753424657534248E-4</v>
      </c>
      <c r="I160" s="98"/>
    </row>
    <row r="161" spans="1:9" s="2" customFormat="1">
      <c r="A161" s="100">
        <v>42948</v>
      </c>
      <c r="B161" s="76">
        <v>897.92816301106438</v>
      </c>
      <c r="C161" s="110">
        <v>0</v>
      </c>
      <c r="D161" s="112">
        <f>B161-C161</f>
        <v>897.92816301106438</v>
      </c>
      <c r="E161" s="79">
        <f t="shared" si="9"/>
        <v>996</v>
      </c>
      <c r="F161" s="80">
        <f t="shared" si="11"/>
        <v>588.05684407168451</v>
      </c>
      <c r="G161" s="97">
        <v>31</v>
      </c>
      <c r="H161" s="81">
        <f t="shared" si="10"/>
        <v>6.5753424657534248E-4</v>
      </c>
      <c r="I161" s="98"/>
    </row>
    <row r="162" spans="1:9" s="2" customFormat="1">
      <c r="A162" s="100">
        <v>42979</v>
      </c>
      <c r="B162" s="76">
        <v>897.92816301106438</v>
      </c>
      <c r="C162" s="110">
        <v>0</v>
      </c>
      <c r="D162" s="112">
        <f t="shared" ref="D162:D165" si="12">B162-C162</f>
        <v>897.92816301106438</v>
      </c>
      <c r="E162" s="79">
        <f t="shared" si="9"/>
        <v>965</v>
      </c>
      <c r="F162" s="80">
        <f t="shared" si="11"/>
        <v>569.75387000921239</v>
      </c>
      <c r="G162" s="97">
        <v>30</v>
      </c>
      <c r="H162" s="81">
        <f t="shared" si="10"/>
        <v>6.5753424657534248E-4</v>
      </c>
      <c r="I162" s="98"/>
    </row>
    <row r="163" spans="1:9" s="2" customFormat="1">
      <c r="A163" s="100">
        <v>43009</v>
      </c>
      <c r="B163" s="76">
        <v>897.92816301106438</v>
      </c>
      <c r="C163" s="110">
        <v>0</v>
      </c>
      <c r="D163" s="112">
        <f t="shared" si="12"/>
        <v>897.92816301106438</v>
      </c>
      <c r="E163" s="79">
        <f t="shared" si="9"/>
        <v>935</v>
      </c>
      <c r="F163" s="80">
        <f t="shared" si="11"/>
        <v>552.04131446488452</v>
      </c>
      <c r="G163" s="97">
        <v>31</v>
      </c>
      <c r="H163" s="81">
        <f t="shared" si="10"/>
        <v>6.5753424657534248E-4</v>
      </c>
      <c r="I163" s="98"/>
    </row>
    <row r="164" spans="1:9" s="2" customFormat="1">
      <c r="A164" s="100">
        <v>43040</v>
      </c>
      <c r="B164" s="76">
        <v>897.92816301106438</v>
      </c>
      <c r="C164" s="110">
        <v>0</v>
      </c>
      <c r="D164" s="112">
        <f t="shared" si="12"/>
        <v>897.92816301106438</v>
      </c>
      <c r="E164" s="79">
        <f t="shared" si="9"/>
        <v>904</v>
      </c>
      <c r="F164" s="80">
        <f t="shared" si="11"/>
        <v>533.7383404024124</v>
      </c>
      <c r="G164" s="97">
        <v>30</v>
      </c>
      <c r="H164" s="81">
        <f t="shared" si="10"/>
        <v>6.5753424657534248E-4</v>
      </c>
      <c r="I164" s="98"/>
    </row>
    <row r="165" spans="1:9" s="2" customFormat="1">
      <c r="A165" s="100">
        <v>43070</v>
      </c>
      <c r="B165" s="76">
        <v>897.92816301106438</v>
      </c>
      <c r="C165" s="110">
        <v>0</v>
      </c>
      <c r="D165" s="112">
        <f t="shared" si="12"/>
        <v>897.92816301106438</v>
      </c>
      <c r="E165" s="79">
        <f t="shared" si="9"/>
        <v>874</v>
      </c>
      <c r="F165" s="80">
        <f t="shared" si="11"/>
        <v>516.02578485808453</v>
      </c>
      <c r="G165" s="97">
        <v>31</v>
      </c>
      <c r="H165" s="81">
        <f t="shared" si="10"/>
        <v>6.5753424657534248E-4</v>
      </c>
      <c r="I165" s="98"/>
    </row>
    <row r="166" spans="1:9" s="2" customFormat="1">
      <c r="A166" s="100">
        <v>43101</v>
      </c>
      <c r="B166" s="76">
        <v>897.92816301106438</v>
      </c>
      <c r="C166" s="110">
        <v>0</v>
      </c>
      <c r="D166" s="112">
        <f>B166-C166</f>
        <v>897.92816301106438</v>
      </c>
      <c r="E166" s="79">
        <f t="shared" si="9"/>
        <v>843</v>
      </c>
      <c r="F166" s="80">
        <f t="shared" si="11"/>
        <v>497.72281079561247</v>
      </c>
      <c r="G166" s="97">
        <v>31</v>
      </c>
      <c r="H166" s="81">
        <f t="shared" si="10"/>
        <v>6.5753424657534248E-4</v>
      </c>
      <c r="I166" s="98"/>
    </row>
    <row r="167" spans="1:9" s="2" customFormat="1">
      <c r="A167" s="100">
        <v>43132</v>
      </c>
      <c r="B167" s="76">
        <v>897.92816301106438</v>
      </c>
      <c r="C167" s="110">
        <v>0</v>
      </c>
      <c r="D167" s="112">
        <f>B167-C167</f>
        <v>897.92816301106438</v>
      </c>
      <c r="E167" s="79">
        <f t="shared" si="9"/>
        <v>812</v>
      </c>
      <c r="F167" s="80">
        <f t="shared" si="11"/>
        <v>479.41983673314041</v>
      </c>
      <c r="G167" s="97">
        <v>28</v>
      </c>
      <c r="H167" s="81">
        <f t="shared" si="10"/>
        <v>6.5753424657534248E-4</v>
      </c>
      <c r="I167" s="98"/>
    </row>
    <row r="168" spans="1:9" s="2" customFormat="1">
      <c r="A168" s="100">
        <v>43160</v>
      </c>
      <c r="B168" s="76">
        <v>897.92816301106438</v>
      </c>
      <c r="C168" s="110">
        <v>0</v>
      </c>
      <c r="D168" s="112">
        <f t="shared" ref="D168:D196" si="13">B168-C168</f>
        <v>897.92816301106438</v>
      </c>
      <c r="E168" s="79">
        <f t="shared" si="9"/>
        <v>784</v>
      </c>
      <c r="F168" s="80">
        <f t="shared" si="11"/>
        <v>462.88811822510104</v>
      </c>
      <c r="G168" s="97">
        <v>31</v>
      </c>
      <c r="H168" s="81">
        <f t="shared" si="10"/>
        <v>6.5753424657534248E-4</v>
      </c>
      <c r="I168" s="98"/>
    </row>
    <row r="169" spans="1:9" s="2" customFormat="1">
      <c r="A169" s="100">
        <v>43191</v>
      </c>
      <c r="B169" s="76">
        <v>897.92816301106438</v>
      </c>
      <c r="C169" s="110">
        <v>0</v>
      </c>
      <c r="D169" s="112">
        <f t="shared" si="13"/>
        <v>897.92816301106438</v>
      </c>
      <c r="E169" s="79">
        <f t="shared" si="9"/>
        <v>753</v>
      </c>
      <c r="F169" s="80">
        <f t="shared" si="11"/>
        <v>444.58514416262892</v>
      </c>
      <c r="G169" s="97">
        <v>30</v>
      </c>
      <c r="H169" s="81">
        <f t="shared" si="10"/>
        <v>6.5753424657534248E-4</v>
      </c>
      <c r="I169" s="98"/>
    </row>
    <row r="170" spans="1:9" s="2" customFormat="1">
      <c r="A170" s="100">
        <v>43221</v>
      </c>
      <c r="B170" s="76">
        <v>897.92816301106438</v>
      </c>
      <c r="C170" s="113">
        <v>14500</v>
      </c>
      <c r="D170" s="112">
        <f>B170-C170</f>
        <v>-13602.071836988936</v>
      </c>
      <c r="E170" s="79">
        <f t="shared" si="9"/>
        <v>723</v>
      </c>
      <c r="F170" s="80"/>
      <c r="G170" s="77">
        <v>15</v>
      </c>
      <c r="H170" s="81">
        <f t="shared" si="10"/>
        <v>6.5753424657534248E-4</v>
      </c>
      <c r="I170" s="114" t="s">
        <v>77</v>
      </c>
    </row>
    <row r="171" spans="1:9" s="2" customFormat="1">
      <c r="A171" s="100">
        <v>43252</v>
      </c>
      <c r="B171" s="76">
        <v>897.92816301106438</v>
      </c>
      <c r="C171" s="115">
        <v>0</v>
      </c>
      <c r="D171" s="112">
        <f t="shared" si="13"/>
        <v>897.92816301106438</v>
      </c>
      <c r="E171" s="79">
        <f t="shared" si="9"/>
        <v>708</v>
      </c>
      <c r="F171" s="80">
        <f t="shared" si="11"/>
        <v>418.01631084613717</v>
      </c>
      <c r="G171" s="77">
        <v>30</v>
      </c>
      <c r="H171" s="81">
        <f t="shared" si="10"/>
        <v>6.5753424657534248E-4</v>
      </c>
      <c r="I171" s="82"/>
    </row>
    <row r="172" spans="1:9" s="2" customFormat="1">
      <c r="A172" s="100">
        <v>43282</v>
      </c>
      <c r="B172" s="76">
        <v>942.82457116161765</v>
      </c>
      <c r="C172" s="115">
        <v>14500</v>
      </c>
      <c r="D172" s="112">
        <f t="shared" si="13"/>
        <v>-13557.175428838382</v>
      </c>
      <c r="E172" s="79">
        <f t="shared" si="9"/>
        <v>678</v>
      </c>
      <c r="F172" s="80"/>
      <c r="G172" s="77">
        <v>0</v>
      </c>
      <c r="H172" s="81">
        <f t="shared" si="10"/>
        <v>6.5753424657534248E-4</v>
      </c>
      <c r="I172" s="114" t="s">
        <v>78</v>
      </c>
    </row>
    <row r="173" spans="1:9" s="2" customFormat="1">
      <c r="A173" s="100">
        <v>43313</v>
      </c>
      <c r="B173" s="76">
        <v>942.82457116161765</v>
      </c>
      <c r="C173" s="115">
        <v>14500</v>
      </c>
      <c r="D173" s="112">
        <f t="shared" si="13"/>
        <v>-13557.175428838382</v>
      </c>
      <c r="E173" s="79">
        <f t="shared" si="9"/>
        <v>678</v>
      </c>
      <c r="F173" s="80"/>
      <c r="G173" s="77">
        <v>0</v>
      </c>
      <c r="H173" s="81">
        <f t="shared" si="10"/>
        <v>6.5753424657534248E-4</v>
      </c>
      <c r="I173" s="114" t="s">
        <v>79</v>
      </c>
    </row>
    <row r="174" spans="1:9" s="2" customFormat="1">
      <c r="A174" s="100">
        <v>43344</v>
      </c>
      <c r="B174" s="76">
        <v>942.82457116161765</v>
      </c>
      <c r="C174" s="113">
        <v>0</v>
      </c>
      <c r="D174" s="112">
        <f t="shared" si="13"/>
        <v>942.82457116161765</v>
      </c>
      <c r="E174" s="79">
        <f>E173-G173</f>
        <v>678</v>
      </c>
      <c r="F174" s="80">
        <f t="shared" si="11"/>
        <v>420.31894306689981</v>
      </c>
      <c r="G174" s="116">
        <v>30</v>
      </c>
      <c r="H174" s="81">
        <f t="shared" si="10"/>
        <v>6.5753424657534248E-4</v>
      </c>
      <c r="I174" s="114"/>
    </row>
    <row r="175" spans="1:9" s="2" customFormat="1">
      <c r="A175" s="100">
        <v>43374</v>
      </c>
      <c r="B175" s="76">
        <v>942.82457116161765</v>
      </c>
      <c r="C175" s="115">
        <v>0</v>
      </c>
      <c r="D175" s="112">
        <f t="shared" si="13"/>
        <v>942.82457116161765</v>
      </c>
      <c r="E175" s="79">
        <f t="shared" si="9"/>
        <v>648</v>
      </c>
      <c r="F175" s="80">
        <f t="shared" si="11"/>
        <v>401.72075974535556</v>
      </c>
      <c r="G175" s="77">
        <v>31</v>
      </c>
      <c r="H175" s="81">
        <f t="shared" si="10"/>
        <v>6.5753424657534248E-4</v>
      </c>
      <c r="I175" s="82"/>
    </row>
    <row r="176" spans="1:9" s="2" customFormat="1">
      <c r="A176" s="100">
        <v>43405</v>
      </c>
      <c r="B176" s="76">
        <v>942.82457116161765</v>
      </c>
      <c r="C176" s="115">
        <v>14500</v>
      </c>
      <c r="D176" s="112">
        <f t="shared" si="13"/>
        <v>-13557.175428838382</v>
      </c>
      <c r="E176" s="79">
        <f t="shared" si="9"/>
        <v>617</v>
      </c>
      <c r="F176" s="80"/>
      <c r="G176" s="77">
        <v>29</v>
      </c>
      <c r="H176" s="81">
        <f t="shared" si="10"/>
        <v>6.5753424657534248E-4</v>
      </c>
      <c r="I176" s="82" t="s">
        <v>80</v>
      </c>
    </row>
    <row r="177" spans="1:9" s="2" customFormat="1">
      <c r="A177" s="100">
        <v>43435</v>
      </c>
      <c r="B177" s="76">
        <v>942.82457116161765</v>
      </c>
      <c r="C177" s="115">
        <v>0</v>
      </c>
      <c r="D177" s="112">
        <f t="shared" si="13"/>
        <v>942.82457116161765</v>
      </c>
      <c r="E177" s="79">
        <f t="shared" si="9"/>
        <v>588</v>
      </c>
      <c r="F177" s="80">
        <f t="shared" si="11"/>
        <v>364.52439310226708</v>
      </c>
      <c r="G177" s="77">
        <v>31</v>
      </c>
      <c r="H177" s="81">
        <f t="shared" si="10"/>
        <v>6.5753424657534248E-4</v>
      </c>
      <c r="I177" s="82"/>
    </row>
    <row r="178" spans="1:9" s="2" customFormat="1">
      <c r="A178" s="100">
        <v>43466</v>
      </c>
      <c r="B178" s="76">
        <v>942.82457116161765</v>
      </c>
      <c r="C178" s="115">
        <v>14000</v>
      </c>
      <c r="D178" s="112">
        <f t="shared" si="13"/>
        <v>-13057.175428838382</v>
      </c>
      <c r="E178" s="79">
        <f t="shared" si="9"/>
        <v>557</v>
      </c>
      <c r="F178" s="80"/>
      <c r="G178" s="77">
        <v>17</v>
      </c>
      <c r="H178" s="81">
        <f>0.24/365</f>
        <v>6.5753424657534248E-4</v>
      </c>
      <c r="I178" s="82" t="s">
        <v>81</v>
      </c>
    </row>
    <row r="179" spans="1:9" s="2" customFormat="1">
      <c r="A179" s="100">
        <v>43497</v>
      </c>
      <c r="B179" s="76">
        <v>942.82457116161765</v>
      </c>
      <c r="C179" s="115">
        <v>0</v>
      </c>
      <c r="D179" s="112">
        <f t="shared" si="13"/>
        <v>942.82457116161765</v>
      </c>
      <c r="E179" s="79">
        <f t="shared" si="9"/>
        <v>540</v>
      </c>
      <c r="F179" s="80">
        <f t="shared" si="11"/>
        <v>334.76729978779633</v>
      </c>
      <c r="G179" s="77">
        <v>28</v>
      </c>
      <c r="H179" s="81">
        <f t="shared" si="10"/>
        <v>6.5753424657534248E-4</v>
      </c>
      <c r="I179" s="82"/>
    </row>
    <row r="180" spans="1:9" s="2" customFormat="1">
      <c r="A180" s="100">
        <v>43525</v>
      </c>
      <c r="B180" s="76">
        <v>942.82457116161765</v>
      </c>
      <c r="C180" s="115">
        <v>0</v>
      </c>
      <c r="D180" s="112">
        <f t="shared" si="13"/>
        <v>942.82457116161765</v>
      </c>
      <c r="E180" s="79">
        <f t="shared" si="9"/>
        <v>512</v>
      </c>
      <c r="F180" s="80">
        <f t="shared" si="11"/>
        <v>317.408995354355</v>
      </c>
      <c r="G180" s="77">
        <v>31</v>
      </c>
      <c r="H180" s="81">
        <f t="shared" si="10"/>
        <v>6.5753424657534248E-4</v>
      </c>
      <c r="I180" s="82"/>
    </row>
    <row r="181" spans="1:9" s="2" customFormat="1">
      <c r="A181" s="100">
        <v>43556</v>
      </c>
      <c r="B181" s="76">
        <v>942.82457116161765</v>
      </c>
      <c r="C181" s="115">
        <v>0</v>
      </c>
      <c r="D181" s="112">
        <f t="shared" si="13"/>
        <v>942.82457116161765</v>
      </c>
      <c r="E181" s="79">
        <f t="shared" si="9"/>
        <v>481</v>
      </c>
      <c r="F181" s="80">
        <f t="shared" si="11"/>
        <v>298.19087258875931</v>
      </c>
      <c r="G181" s="77">
        <v>30</v>
      </c>
      <c r="H181" s="81">
        <f t="shared" si="10"/>
        <v>6.5753424657534248E-4</v>
      </c>
      <c r="I181" s="114"/>
    </row>
    <row r="182" spans="1:9" s="2" customFormat="1">
      <c r="A182" s="100">
        <v>43586</v>
      </c>
      <c r="B182" s="76">
        <v>942.82457116161765</v>
      </c>
      <c r="C182" s="115">
        <v>14000</v>
      </c>
      <c r="D182" s="112">
        <f t="shared" si="13"/>
        <v>-13057.175428838382</v>
      </c>
      <c r="E182" s="79">
        <f t="shared" si="9"/>
        <v>451</v>
      </c>
      <c r="F182" s="80"/>
      <c r="G182" s="77">
        <v>28</v>
      </c>
      <c r="H182" s="81">
        <f t="shared" si="10"/>
        <v>6.5753424657534248E-4</v>
      </c>
      <c r="I182" s="82" t="s">
        <v>82</v>
      </c>
    </row>
    <row r="183" spans="1:9" s="2" customFormat="1" ht="28.5" customHeight="1">
      <c r="A183" s="100">
        <v>43617</v>
      </c>
      <c r="B183" s="76">
        <v>942.82457116161765</v>
      </c>
      <c r="C183" s="113">
        <f>10000+5658</f>
        <v>15658</v>
      </c>
      <c r="D183" s="112">
        <f t="shared" si="13"/>
        <v>-14715.175428838382</v>
      </c>
      <c r="E183" s="79">
        <f t="shared" si="9"/>
        <v>423</v>
      </c>
      <c r="F183" s="80"/>
      <c r="G183" s="116">
        <v>26</v>
      </c>
      <c r="H183" s="81">
        <f t="shared" si="10"/>
        <v>6.5753424657534248E-4</v>
      </c>
      <c r="I183" s="91" t="s">
        <v>83</v>
      </c>
    </row>
    <row r="184" spans="1:9" s="2" customFormat="1">
      <c r="A184" s="100">
        <v>43647</v>
      </c>
      <c r="B184" s="76">
        <v>989.96579971969857</v>
      </c>
      <c r="C184" s="115">
        <v>0</v>
      </c>
      <c r="D184" s="112">
        <f t="shared" si="13"/>
        <v>989.96579971969857</v>
      </c>
      <c r="E184" s="79">
        <f t="shared" si="9"/>
        <v>397</v>
      </c>
      <c r="F184" s="80">
        <f t="shared" si="11"/>
        <v>258.42175725285722</v>
      </c>
      <c r="G184" s="77">
        <v>31</v>
      </c>
      <c r="H184" s="81">
        <f t="shared" si="10"/>
        <v>6.5753424657534248E-4</v>
      </c>
      <c r="I184" s="82"/>
    </row>
    <row r="185" spans="1:9" s="2" customFormat="1">
      <c r="A185" s="100">
        <v>43678</v>
      </c>
      <c r="B185" s="76">
        <v>989.96579971969857</v>
      </c>
      <c r="C185" s="115">
        <v>0</v>
      </c>
      <c r="D185" s="112">
        <f t="shared" si="13"/>
        <v>989.96579971969857</v>
      </c>
      <c r="E185" s="79">
        <f t="shared" si="9"/>
        <v>366</v>
      </c>
      <c r="F185" s="80">
        <f t="shared" si="11"/>
        <v>238.24272834898173</v>
      </c>
      <c r="G185" s="77">
        <v>31</v>
      </c>
      <c r="H185" s="81">
        <f t="shared" si="10"/>
        <v>6.5753424657534248E-4</v>
      </c>
      <c r="I185" s="82"/>
    </row>
    <row r="186" spans="1:9" s="2" customFormat="1">
      <c r="A186" s="100">
        <v>43709</v>
      </c>
      <c r="B186" s="76">
        <v>989.96579971969857</v>
      </c>
      <c r="C186" s="115">
        <v>0</v>
      </c>
      <c r="D186" s="112">
        <f t="shared" si="13"/>
        <v>989.96579971969857</v>
      </c>
      <c r="E186" s="79">
        <f t="shared" si="9"/>
        <v>335</v>
      </c>
      <c r="F186" s="80">
        <f t="shared" si="11"/>
        <v>218.06369944510621</v>
      </c>
      <c r="G186" s="77">
        <v>30</v>
      </c>
      <c r="H186" s="81">
        <f t="shared" si="10"/>
        <v>6.5753424657534248E-4</v>
      </c>
      <c r="I186" s="98"/>
    </row>
    <row r="187" spans="1:9" s="2" customFormat="1">
      <c r="A187" s="100">
        <v>43739</v>
      </c>
      <c r="B187" s="76">
        <v>989.96579971969857</v>
      </c>
      <c r="C187" s="115">
        <v>0</v>
      </c>
      <c r="D187" s="112">
        <f t="shared" si="13"/>
        <v>989.96579971969857</v>
      </c>
      <c r="E187" s="79">
        <f t="shared" si="9"/>
        <v>305</v>
      </c>
      <c r="F187" s="80">
        <f t="shared" si="11"/>
        <v>198.53560695748473</v>
      </c>
      <c r="G187" s="77">
        <v>31</v>
      </c>
      <c r="H187" s="81">
        <f t="shared" si="10"/>
        <v>6.5753424657534248E-4</v>
      </c>
      <c r="I187" s="98"/>
    </row>
    <row r="188" spans="1:9" s="2" customFormat="1">
      <c r="A188" s="100">
        <v>43770</v>
      </c>
      <c r="B188" s="76">
        <v>989.96579971969857</v>
      </c>
      <c r="C188" s="115">
        <v>0</v>
      </c>
      <c r="D188" s="112">
        <f t="shared" si="13"/>
        <v>989.96579971969857</v>
      </c>
      <c r="E188" s="79">
        <f t="shared" si="9"/>
        <v>274</v>
      </c>
      <c r="F188" s="80">
        <f t="shared" si="11"/>
        <v>178.35657805360927</v>
      </c>
      <c r="G188" s="77">
        <v>30</v>
      </c>
      <c r="H188" s="81">
        <f t="shared" si="10"/>
        <v>6.5753424657534248E-4</v>
      </c>
      <c r="I188" s="98"/>
    </row>
    <row r="189" spans="1:9" s="2" customFormat="1">
      <c r="A189" s="100">
        <v>43800</v>
      </c>
      <c r="B189" s="76">
        <v>989.96579971969857</v>
      </c>
      <c r="C189" s="115">
        <v>0</v>
      </c>
      <c r="D189" s="112">
        <f t="shared" si="13"/>
        <v>989.96579971969857</v>
      </c>
      <c r="E189" s="79">
        <f t="shared" si="9"/>
        <v>244</v>
      </c>
      <c r="F189" s="80">
        <f t="shared" si="11"/>
        <v>158.82848556598779</v>
      </c>
      <c r="G189" s="77">
        <v>31</v>
      </c>
      <c r="H189" s="81">
        <f t="shared" si="10"/>
        <v>6.5753424657534248E-4</v>
      </c>
      <c r="I189" s="98"/>
    </row>
    <row r="190" spans="1:9" s="2" customFormat="1">
      <c r="A190" s="100">
        <v>43831</v>
      </c>
      <c r="B190" s="76">
        <v>989.96579971969857</v>
      </c>
      <c r="C190" s="115">
        <v>0</v>
      </c>
      <c r="D190" s="112">
        <f t="shared" si="13"/>
        <v>989.96579971969857</v>
      </c>
      <c r="E190" s="79">
        <f t="shared" si="9"/>
        <v>213</v>
      </c>
      <c r="F190" s="80">
        <f t="shared" si="11"/>
        <v>138.64945666211233</v>
      </c>
      <c r="G190" s="97">
        <v>31</v>
      </c>
      <c r="H190" s="81">
        <f t="shared" si="10"/>
        <v>6.5753424657534248E-4</v>
      </c>
      <c r="I190" s="98"/>
    </row>
    <row r="191" spans="1:9" s="2" customFormat="1">
      <c r="A191" s="100">
        <v>43862</v>
      </c>
      <c r="B191" s="76">
        <v>989.96579971969857</v>
      </c>
      <c r="C191" s="115">
        <v>0</v>
      </c>
      <c r="D191" s="112">
        <f t="shared" si="13"/>
        <v>989.96579971969857</v>
      </c>
      <c r="E191" s="79">
        <f t="shared" si="9"/>
        <v>182</v>
      </c>
      <c r="F191" s="80">
        <f t="shared" si="11"/>
        <v>118.47042775823681</v>
      </c>
      <c r="G191" s="97">
        <v>29</v>
      </c>
      <c r="H191" s="81">
        <f t="shared" si="10"/>
        <v>6.5753424657534248E-4</v>
      </c>
      <c r="I191" s="98"/>
    </row>
    <row r="192" spans="1:9" s="2" customFormat="1">
      <c r="A192" s="100">
        <v>43891</v>
      </c>
      <c r="B192" s="76">
        <v>989.96579971969857</v>
      </c>
      <c r="C192" s="115">
        <v>0</v>
      </c>
      <c r="D192" s="112">
        <f t="shared" si="13"/>
        <v>989.96579971969857</v>
      </c>
      <c r="E192" s="79">
        <f t="shared" si="9"/>
        <v>153</v>
      </c>
      <c r="F192" s="80">
        <f t="shared" si="11"/>
        <v>99.593271686869414</v>
      </c>
      <c r="G192" s="97">
        <v>31</v>
      </c>
      <c r="H192" s="81">
        <f t="shared" si="10"/>
        <v>6.5753424657534248E-4</v>
      </c>
      <c r="I192" s="98"/>
    </row>
    <row r="193" spans="1:9" s="2" customFormat="1">
      <c r="A193" s="100">
        <v>43922</v>
      </c>
      <c r="B193" s="76">
        <v>989.96579971969857</v>
      </c>
      <c r="C193" s="115">
        <v>0</v>
      </c>
      <c r="D193" s="112">
        <f t="shared" si="13"/>
        <v>989.96579971969857</v>
      </c>
      <c r="E193" s="79">
        <f t="shared" si="9"/>
        <v>122</v>
      </c>
      <c r="F193" s="80">
        <f t="shared" si="11"/>
        <v>79.414242782993895</v>
      </c>
      <c r="G193" s="97">
        <v>30</v>
      </c>
      <c r="H193" s="81">
        <f t="shared" si="10"/>
        <v>6.5753424657534248E-4</v>
      </c>
      <c r="I193" s="98"/>
    </row>
    <row r="194" spans="1:9" s="2" customFormat="1">
      <c r="A194" s="100">
        <v>43952</v>
      </c>
      <c r="B194" s="76">
        <v>989.96579971969857</v>
      </c>
      <c r="C194" s="115">
        <v>0</v>
      </c>
      <c r="D194" s="112">
        <f t="shared" si="13"/>
        <v>989.96579971969857</v>
      </c>
      <c r="E194" s="79">
        <f t="shared" si="9"/>
        <v>92</v>
      </c>
      <c r="F194" s="80">
        <f t="shared" si="11"/>
        <v>59.886150295372445</v>
      </c>
      <c r="G194" s="97">
        <v>31</v>
      </c>
      <c r="H194" s="81">
        <f t="shared" si="10"/>
        <v>6.5753424657534248E-4</v>
      </c>
      <c r="I194" s="98"/>
    </row>
    <row r="195" spans="1:9" s="2" customFormat="1">
      <c r="A195" s="100">
        <v>43983</v>
      </c>
      <c r="B195" s="76">
        <v>989.96579971969857</v>
      </c>
      <c r="C195" s="115">
        <v>0</v>
      </c>
      <c r="D195" s="112">
        <f t="shared" si="13"/>
        <v>989.96579971969857</v>
      </c>
      <c r="E195" s="79">
        <f t="shared" si="9"/>
        <v>61</v>
      </c>
      <c r="F195" s="80">
        <f t="shared" si="11"/>
        <v>39.707121391496948</v>
      </c>
      <c r="G195" s="97">
        <v>30</v>
      </c>
      <c r="H195" s="81">
        <f t="shared" si="10"/>
        <v>6.5753424657534248E-4</v>
      </c>
      <c r="I195" s="98"/>
    </row>
    <row r="196" spans="1:9" s="2" customFormat="1">
      <c r="A196" s="100">
        <v>44013</v>
      </c>
      <c r="B196" s="76">
        <v>1039.4640897056836</v>
      </c>
      <c r="C196" s="77">
        <v>0</v>
      </c>
      <c r="D196" s="112">
        <f t="shared" si="13"/>
        <v>1039.4640897056836</v>
      </c>
      <c r="E196" s="79">
        <f t="shared" si="9"/>
        <v>31</v>
      </c>
      <c r="F196" s="80">
        <f t="shared" si="11"/>
        <v>21.187980349069274</v>
      </c>
      <c r="G196" s="97">
        <v>31</v>
      </c>
      <c r="H196" s="81">
        <f t="shared" si="10"/>
        <v>6.5753424657534248E-4</v>
      </c>
      <c r="I196" s="98"/>
    </row>
    <row r="197" spans="1:9" s="2" customFormat="1">
      <c r="A197" s="117" t="s">
        <v>12</v>
      </c>
      <c r="B197" s="76">
        <v>1039.46408970568</v>
      </c>
      <c r="C197" s="77">
        <v>0</v>
      </c>
      <c r="D197" s="112">
        <f>B197-C197</f>
        <v>1039.46408970568</v>
      </c>
      <c r="E197" s="79">
        <f t="shared" si="9"/>
        <v>0</v>
      </c>
      <c r="F197" s="80">
        <f t="shared" si="11"/>
        <v>0</v>
      </c>
      <c r="G197" s="97">
        <v>0</v>
      </c>
      <c r="H197" s="81">
        <f t="shared" si="10"/>
        <v>6.5753424657534248E-4</v>
      </c>
      <c r="I197" s="98"/>
    </row>
    <row r="198" spans="1:9" s="2" customFormat="1">
      <c r="A198" s="117" t="s">
        <v>20</v>
      </c>
      <c r="B198" s="76">
        <v>1039.46408970568</v>
      </c>
      <c r="C198" s="77">
        <v>0</v>
      </c>
      <c r="D198" s="112">
        <f t="shared" ref="D198:D201" si="14">B198-C198</f>
        <v>1039.46408970568</v>
      </c>
      <c r="E198" s="79">
        <f t="shared" si="9"/>
        <v>0</v>
      </c>
      <c r="F198" s="80">
        <f t="shared" si="11"/>
        <v>0</v>
      </c>
      <c r="G198" s="111">
        <v>0</v>
      </c>
      <c r="H198" s="81">
        <f t="shared" si="10"/>
        <v>6.5753424657534248E-4</v>
      </c>
      <c r="I198" s="98"/>
    </row>
    <row r="199" spans="1:9" s="2" customFormat="1">
      <c r="A199" s="117" t="s">
        <v>21</v>
      </c>
      <c r="B199" s="76">
        <v>1039.46408970568</v>
      </c>
      <c r="C199" s="77">
        <v>0</v>
      </c>
      <c r="D199" s="112">
        <f t="shared" si="14"/>
        <v>1039.46408970568</v>
      </c>
      <c r="E199" s="79">
        <f t="shared" si="9"/>
        <v>0</v>
      </c>
      <c r="F199" s="80">
        <f t="shared" si="11"/>
        <v>0</v>
      </c>
      <c r="G199" s="111">
        <v>0</v>
      </c>
      <c r="H199" s="81">
        <f t="shared" si="10"/>
        <v>6.5753424657534248E-4</v>
      </c>
      <c r="I199" s="98"/>
    </row>
    <row r="200" spans="1:9" s="2" customFormat="1">
      <c r="A200" s="117" t="s">
        <v>22</v>
      </c>
      <c r="B200" s="76">
        <v>1039.46408970568</v>
      </c>
      <c r="C200" s="77">
        <v>0</v>
      </c>
      <c r="D200" s="112">
        <f t="shared" si="14"/>
        <v>1039.46408970568</v>
      </c>
      <c r="E200" s="79">
        <f t="shared" si="9"/>
        <v>0</v>
      </c>
      <c r="F200" s="80">
        <f t="shared" si="11"/>
        <v>0</v>
      </c>
      <c r="G200" s="111">
        <v>0</v>
      </c>
      <c r="H200" s="81">
        <f t="shared" si="10"/>
        <v>6.5753424657534248E-4</v>
      </c>
      <c r="I200" s="98"/>
    </row>
    <row r="201" spans="1:9" s="2" customFormat="1">
      <c r="A201" s="117" t="s">
        <v>23</v>
      </c>
      <c r="B201" s="76">
        <v>1039.46408970568</v>
      </c>
      <c r="C201" s="77">
        <v>0</v>
      </c>
      <c r="D201" s="112">
        <f t="shared" si="14"/>
        <v>1039.46408970568</v>
      </c>
      <c r="E201" s="79">
        <f t="shared" si="9"/>
        <v>0</v>
      </c>
      <c r="F201" s="80">
        <f t="shared" si="11"/>
        <v>0</v>
      </c>
      <c r="G201" s="111">
        <v>0</v>
      </c>
      <c r="H201" s="81">
        <f t="shared" si="10"/>
        <v>6.5753424657534248E-4</v>
      </c>
      <c r="I201" s="98"/>
    </row>
    <row r="202" spans="1:9" s="125" customFormat="1" thickBot="1">
      <c r="A202" s="57" t="s">
        <v>5</v>
      </c>
      <c r="B202" s="119">
        <f>SUM(B14:B201)</f>
        <v>135708.16606759807</v>
      </c>
      <c r="C202" s="119">
        <f>SUM(C14:C200)</f>
        <v>105158</v>
      </c>
      <c r="D202" s="120">
        <f>B202-C202</f>
        <v>30550.166067598067</v>
      </c>
      <c r="E202" s="121">
        <f>SUM(E58:E197)</f>
        <v>276306</v>
      </c>
      <c r="F202" s="122">
        <f>SUM(F14:F197)</f>
        <v>195752.46423172503</v>
      </c>
      <c r="G202" s="121">
        <f>SUM(G14:G198)</f>
        <v>5349</v>
      </c>
      <c r="H202" s="123">
        <f>D202+F202</f>
        <v>226302.63029932309</v>
      </c>
      <c r="I202" s="124"/>
    </row>
    <row r="203" spans="1:9" s="30" customFormat="1" ht="15">
      <c r="C203" s="31"/>
      <c r="F203" s="31"/>
      <c r="H203" s="31"/>
      <c r="I203" s="31"/>
    </row>
    <row r="204" spans="1:9" s="30" customFormat="1" ht="15">
      <c r="C204" s="31"/>
      <c r="F204" s="31"/>
      <c r="H204" s="31"/>
      <c r="I204" s="31"/>
    </row>
    <row r="205" spans="1:9" s="30" customFormat="1" ht="18">
      <c r="A205" s="178"/>
      <c r="B205" s="179" t="s">
        <v>108</v>
      </c>
      <c r="C205" s="180"/>
      <c r="D205" s="180"/>
      <c r="E205" s="180"/>
      <c r="F205" s="181" t="s">
        <v>114</v>
      </c>
      <c r="G205" s="180"/>
      <c r="H205" s="159"/>
      <c r="I205" s="31"/>
    </row>
    <row r="206" spans="1:9" s="30" customFormat="1" ht="18.75">
      <c r="A206" s="198" t="s">
        <v>109</v>
      </c>
      <c r="B206" s="198" t="s">
        <v>110</v>
      </c>
      <c r="C206" s="198" t="s">
        <v>115</v>
      </c>
      <c r="D206" s="198" t="s">
        <v>111</v>
      </c>
      <c r="E206" s="180"/>
      <c r="F206" s="199" t="s">
        <v>112</v>
      </c>
      <c r="G206" s="199" t="s">
        <v>116</v>
      </c>
      <c r="H206" s="160"/>
      <c r="I206" s="31"/>
    </row>
    <row r="207" spans="1:9" s="2" customFormat="1" ht="18.75">
      <c r="A207" s="182" t="s">
        <v>113</v>
      </c>
      <c r="B207" s="183">
        <v>6000</v>
      </c>
      <c r="C207" s="183">
        <v>1500</v>
      </c>
      <c r="D207" s="183">
        <f>B207-C207</f>
        <v>4500</v>
      </c>
      <c r="E207" s="180"/>
      <c r="F207" s="184"/>
      <c r="G207" s="184"/>
      <c r="H207" s="159"/>
      <c r="I207" s="31"/>
    </row>
    <row r="208" spans="1:9" s="26" customFormat="1" ht="18.75">
      <c r="A208" s="182" t="s">
        <v>120</v>
      </c>
      <c r="B208" s="183">
        <f>B207+B207*5%</f>
        <v>6300</v>
      </c>
      <c r="C208" s="183">
        <v>2000</v>
      </c>
      <c r="D208" s="183">
        <f t="shared" ref="D208:D222" si="15">B208-C208</f>
        <v>4300</v>
      </c>
      <c r="E208" s="180"/>
      <c r="F208" s="184" t="s">
        <v>117</v>
      </c>
      <c r="G208" s="185">
        <f>B202</f>
        <v>135708.16606759807</v>
      </c>
      <c r="H208" s="159"/>
      <c r="I208" s="31"/>
    </row>
    <row r="209" spans="1:9" s="26" customFormat="1" ht="18.75">
      <c r="A209" s="182" t="s">
        <v>121</v>
      </c>
      <c r="B209" s="183">
        <f t="shared" ref="B209:B220" si="16">B208+B208*5%</f>
        <v>6615</v>
      </c>
      <c r="C209" s="183">
        <v>0</v>
      </c>
      <c r="D209" s="183">
        <f t="shared" si="15"/>
        <v>6615</v>
      </c>
      <c r="E209" s="180"/>
      <c r="F209" s="184" t="s">
        <v>32</v>
      </c>
      <c r="G209" s="185">
        <f>F202</f>
        <v>195752.46423172503</v>
      </c>
      <c r="H209" s="159"/>
      <c r="I209" s="127"/>
    </row>
    <row r="210" spans="1:9" s="26" customFormat="1" ht="18.75">
      <c r="A210" s="182" t="s">
        <v>122</v>
      </c>
      <c r="B210" s="183">
        <f t="shared" si="16"/>
        <v>6945.75</v>
      </c>
      <c r="C210" s="183">
        <v>0</v>
      </c>
      <c r="D210" s="183">
        <f t="shared" si="15"/>
        <v>6945.75</v>
      </c>
      <c r="E210" s="180"/>
      <c r="F210" s="186" t="s">
        <v>5</v>
      </c>
      <c r="G210" s="187">
        <f>G208+G209</f>
        <v>331460.63029932312</v>
      </c>
      <c r="H210" s="159"/>
      <c r="I210" s="127"/>
    </row>
    <row r="211" spans="1:9" s="26" customFormat="1" ht="27">
      <c r="A211" s="182" t="s">
        <v>123</v>
      </c>
      <c r="B211" s="183">
        <f t="shared" si="16"/>
        <v>7293.0375000000004</v>
      </c>
      <c r="C211" s="183">
        <v>0</v>
      </c>
      <c r="D211" s="183">
        <f t="shared" si="15"/>
        <v>7293.0375000000004</v>
      </c>
      <c r="E211" s="180"/>
      <c r="F211" s="200" t="s">
        <v>118</v>
      </c>
      <c r="G211" s="202">
        <f>C223</f>
        <v>105158</v>
      </c>
      <c r="H211" s="159"/>
      <c r="I211" s="127"/>
    </row>
    <row r="212" spans="1:9" s="129" customFormat="1" ht="18.75">
      <c r="A212" s="188" t="s">
        <v>124</v>
      </c>
      <c r="B212" s="183">
        <f t="shared" si="16"/>
        <v>7657.6893749999999</v>
      </c>
      <c r="C212" s="183">
        <v>0</v>
      </c>
      <c r="D212" s="183">
        <f t="shared" si="15"/>
        <v>7657.6893749999999</v>
      </c>
      <c r="E212" s="180"/>
      <c r="F212" s="189" t="s">
        <v>119</v>
      </c>
      <c r="G212" s="190">
        <f>G210-G211</f>
        <v>226302.63029932312</v>
      </c>
      <c r="H212" s="159"/>
      <c r="I212" s="128"/>
    </row>
    <row r="213" spans="1:9" s="129" customFormat="1" ht="18.75">
      <c r="A213" s="182" t="s">
        <v>125</v>
      </c>
      <c r="B213" s="183">
        <f t="shared" si="16"/>
        <v>8040.5738437500004</v>
      </c>
      <c r="C213" s="183">
        <v>0</v>
      </c>
      <c r="D213" s="183">
        <f t="shared" si="15"/>
        <v>8040.5738437500004</v>
      </c>
      <c r="E213" s="180"/>
      <c r="F213" s="191"/>
      <c r="G213" s="192"/>
      <c r="H213" s="159"/>
      <c r="I213" s="128"/>
    </row>
    <row r="214" spans="1:9" s="129" customFormat="1" ht="18.75">
      <c r="A214" s="182" t="s">
        <v>126</v>
      </c>
      <c r="B214" s="183">
        <f t="shared" si="16"/>
        <v>8442.6025359374999</v>
      </c>
      <c r="C214" s="183">
        <v>0</v>
      </c>
      <c r="D214" s="183">
        <f t="shared" si="15"/>
        <v>8442.6025359374999</v>
      </c>
      <c r="E214" s="180"/>
      <c r="F214" s="191"/>
      <c r="G214" s="192"/>
      <c r="H214" s="159"/>
      <c r="I214" s="128"/>
    </row>
    <row r="215" spans="1:9" s="129" customFormat="1" ht="18.75">
      <c r="A215" s="182" t="s">
        <v>127</v>
      </c>
      <c r="B215" s="183">
        <f t="shared" si="16"/>
        <v>8864.7326627343755</v>
      </c>
      <c r="C215" s="183">
        <v>0</v>
      </c>
      <c r="D215" s="183">
        <f t="shared" si="15"/>
        <v>8864.7326627343755</v>
      </c>
      <c r="E215" s="180"/>
      <c r="F215" s="191"/>
      <c r="G215" s="192"/>
      <c r="H215" s="159"/>
      <c r="I215" s="128"/>
    </row>
    <row r="216" spans="1:9" s="129" customFormat="1" ht="18.75">
      <c r="A216" s="182" t="s">
        <v>128</v>
      </c>
      <c r="B216" s="183">
        <f t="shared" si="16"/>
        <v>9307.9692958710948</v>
      </c>
      <c r="C216" s="183">
        <v>0</v>
      </c>
      <c r="D216" s="183">
        <f t="shared" si="15"/>
        <v>9307.9692958710948</v>
      </c>
      <c r="E216" s="180"/>
      <c r="F216" s="191"/>
      <c r="G216" s="192"/>
      <c r="H216" s="159"/>
      <c r="I216" s="128"/>
    </row>
    <row r="217" spans="1:9" s="129" customFormat="1" ht="18.75">
      <c r="A217" s="182" t="s">
        <v>129</v>
      </c>
      <c r="B217" s="183">
        <f t="shared" si="16"/>
        <v>9773.3677606646488</v>
      </c>
      <c r="C217" s="183">
        <v>0</v>
      </c>
      <c r="D217" s="183">
        <f t="shared" si="15"/>
        <v>9773.3677606646488</v>
      </c>
      <c r="E217" s="180"/>
      <c r="F217" s="191"/>
      <c r="G217" s="192"/>
      <c r="H217" s="159"/>
      <c r="I217" s="128"/>
    </row>
    <row r="218" spans="1:9" s="129" customFormat="1" ht="18.75">
      <c r="A218" s="182" t="s">
        <v>130</v>
      </c>
      <c r="B218" s="183">
        <f t="shared" si="16"/>
        <v>10262.036148697882</v>
      </c>
      <c r="C218" s="183">
        <v>0</v>
      </c>
      <c r="D218" s="183">
        <f t="shared" si="15"/>
        <v>10262.036148697882</v>
      </c>
      <c r="E218" s="180"/>
      <c r="F218" s="191"/>
      <c r="G218" s="192"/>
      <c r="H218" s="159"/>
      <c r="I218" s="128"/>
    </row>
    <row r="219" spans="1:9" s="129" customFormat="1" ht="18.75">
      <c r="A219" s="193" t="s">
        <v>131</v>
      </c>
      <c r="B219" s="183">
        <v>10775</v>
      </c>
      <c r="C219" s="183">
        <v>14500</v>
      </c>
      <c r="D219" s="183">
        <f t="shared" si="15"/>
        <v>-3725</v>
      </c>
      <c r="E219" s="180"/>
      <c r="F219" s="191"/>
      <c r="G219" s="192"/>
      <c r="H219" s="159"/>
      <c r="I219" s="128"/>
    </row>
    <row r="220" spans="1:9" s="129" customFormat="1" ht="18.75">
      <c r="A220" s="193" t="s">
        <v>132</v>
      </c>
      <c r="B220" s="183">
        <f t="shared" si="16"/>
        <v>11313.75</v>
      </c>
      <c r="C220" s="183">
        <v>87158</v>
      </c>
      <c r="D220" s="183">
        <f t="shared" si="15"/>
        <v>-75844.25</v>
      </c>
      <c r="E220" s="180"/>
      <c r="F220" s="191"/>
      <c r="G220" s="192"/>
      <c r="H220" s="159"/>
      <c r="I220" s="128"/>
    </row>
    <row r="221" spans="1:9" s="129" customFormat="1" ht="18.75">
      <c r="A221" s="193" t="s">
        <v>133</v>
      </c>
      <c r="B221" s="183">
        <v>11880</v>
      </c>
      <c r="C221" s="183">
        <v>0</v>
      </c>
      <c r="D221" s="183">
        <f t="shared" si="15"/>
        <v>11880</v>
      </c>
      <c r="E221" s="180"/>
      <c r="F221" s="191"/>
      <c r="G221" s="192"/>
      <c r="H221" s="159"/>
      <c r="I221" s="128"/>
    </row>
    <row r="222" spans="1:9" s="129" customFormat="1" ht="39.75">
      <c r="A222" s="201" t="s">
        <v>140</v>
      </c>
      <c r="B222" s="194">
        <v>6237</v>
      </c>
      <c r="C222" s="183">
        <v>0</v>
      </c>
      <c r="D222" s="183">
        <f t="shared" si="15"/>
        <v>6237</v>
      </c>
      <c r="E222" s="180"/>
      <c r="F222" s="191"/>
      <c r="G222" s="192"/>
      <c r="H222" s="159"/>
      <c r="I222" s="128"/>
    </row>
    <row r="223" spans="1:9" s="129" customFormat="1" ht="18.75">
      <c r="A223" s="189" t="s">
        <v>5</v>
      </c>
      <c r="B223" s="190">
        <f>B202</f>
        <v>135708.16606759807</v>
      </c>
      <c r="C223" s="190">
        <f>SUM(C207:C222)</f>
        <v>105158</v>
      </c>
      <c r="D223" s="189">
        <f>SUM(B223-C223)</f>
        <v>30550.166067598067</v>
      </c>
      <c r="E223" s="195"/>
      <c r="F223" s="196"/>
      <c r="G223" s="197"/>
      <c r="H223" s="162"/>
      <c r="I223" s="128"/>
    </row>
    <row r="224" spans="1:9" s="129" customFormat="1" ht="18.75">
      <c r="A224" s="164"/>
      <c r="B224" s="165"/>
      <c r="C224" s="165"/>
      <c r="D224" s="166"/>
      <c r="E224" s="161"/>
      <c r="F224" s="162"/>
      <c r="G224" s="163"/>
      <c r="H224" s="162"/>
      <c r="I224" s="128"/>
    </row>
    <row r="225" spans="1:9" s="129" customFormat="1" ht="18.75">
      <c r="A225" s="164"/>
      <c r="B225" s="165"/>
      <c r="C225" s="165"/>
      <c r="D225" s="166"/>
      <c r="E225" s="161"/>
      <c r="F225" s="162"/>
      <c r="G225" s="163"/>
      <c r="H225" s="162"/>
      <c r="I225" s="128"/>
    </row>
    <row r="226" spans="1:9" s="129" customFormat="1" ht="18.75">
      <c r="A226" s="164"/>
      <c r="B226" s="165"/>
      <c r="C226" s="165"/>
      <c r="D226" s="166"/>
      <c r="E226" s="161"/>
      <c r="F226" s="162"/>
      <c r="G226" s="163"/>
      <c r="H226" s="162"/>
      <c r="I226" s="128"/>
    </row>
    <row r="227" spans="1:9" s="129" customFormat="1" ht="18.75">
      <c r="A227" s="164"/>
      <c r="B227" s="165"/>
      <c r="C227" s="165"/>
      <c r="D227" s="166"/>
      <c r="E227" s="161"/>
      <c r="F227" s="162"/>
      <c r="G227" s="163"/>
      <c r="H227" s="162"/>
      <c r="I227" s="128"/>
    </row>
    <row r="228" spans="1:9" s="129" customFormat="1" ht="18.75">
      <c r="A228" s="164"/>
      <c r="B228" s="165"/>
      <c r="C228" s="165"/>
      <c r="D228" s="166"/>
      <c r="E228" s="161"/>
      <c r="F228" s="162"/>
      <c r="G228" s="163"/>
      <c r="H228" s="162"/>
      <c r="I228" s="128"/>
    </row>
    <row r="229" spans="1:9" s="129" customFormat="1" ht="18">
      <c r="A229" s="167"/>
      <c r="B229" s="167"/>
      <c r="C229" s="167"/>
      <c r="D229" s="167"/>
      <c r="E229" s="167"/>
      <c r="F229" s="168"/>
      <c r="G229" s="167"/>
      <c r="H229" s="168"/>
      <c r="I229" s="128"/>
    </row>
    <row r="230" spans="1:9" s="129" customFormat="1" ht="20.25">
      <c r="A230" s="169"/>
      <c r="B230" s="170"/>
      <c r="C230" s="171"/>
      <c r="D230" s="172"/>
      <c r="E230" s="173"/>
      <c r="F230" s="174"/>
      <c r="G230" s="173"/>
      <c r="H230" s="173"/>
      <c r="I230" s="128"/>
    </row>
    <row r="231" spans="1:9" s="129" customFormat="1" ht="18.75">
      <c r="A231" s="484" t="s">
        <v>28</v>
      </c>
      <c r="B231" s="484"/>
      <c r="C231" s="46"/>
      <c r="D231" s="46" t="s">
        <v>29</v>
      </c>
      <c r="E231" s="45"/>
      <c r="F231" s="175" t="s">
        <v>30</v>
      </c>
      <c r="H231" s="176" t="s">
        <v>31</v>
      </c>
      <c r="I231" s="128"/>
    </row>
    <row r="232" spans="1:9" s="129" customFormat="1">
      <c r="A232" s="10"/>
      <c r="B232" s="14"/>
      <c r="C232" s="42"/>
      <c r="D232" s="18"/>
      <c r="E232" s="19"/>
      <c r="F232" s="38"/>
      <c r="G232" s="21"/>
      <c r="H232" s="34"/>
      <c r="I232" s="128"/>
    </row>
    <row r="233" spans="1:9" s="129" customFormat="1">
      <c r="A233" s="10"/>
      <c r="B233" s="14"/>
      <c r="C233" s="42"/>
      <c r="D233" s="18"/>
      <c r="E233" s="19"/>
      <c r="F233" s="38"/>
      <c r="G233" s="21"/>
      <c r="H233" s="34"/>
      <c r="I233" s="128"/>
    </row>
    <row r="234" spans="1:9" s="129" customFormat="1">
      <c r="A234" s="10"/>
      <c r="B234" s="14"/>
      <c r="C234" s="42"/>
      <c r="D234" s="18"/>
      <c r="E234" s="19"/>
      <c r="F234" s="38"/>
      <c r="G234" s="21"/>
      <c r="H234" s="34"/>
      <c r="I234" s="128"/>
    </row>
    <row r="235" spans="1:9" s="129" customFormat="1">
      <c r="A235" s="10"/>
      <c r="B235" s="14"/>
      <c r="C235" s="42"/>
      <c r="D235" s="18"/>
      <c r="E235" s="19"/>
      <c r="F235" s="38"/>
      <c r="G235" s="21"/>
      <c r="H235" s="34"/>
      <c r="I235" s="128"/>
    </row>
    <row r="236" spans="1:9" s="129" customFormat="1">
      <c r="A236" s="10"/>
      <c r="B236" s="14"/>
      <c r="C236" s="42"/>
      <c r="D236" s="18"/>
      <c r="E236" s="19"/>
      <c r="F236" s="38"/>
      <c r="G236" s="21"/>
      <c r="H236" s="34"/>
      <c r="I236" s="128"/>
    </row>
    <row r="237" spans="1:9" s="129" customFormat="1">
      <c r="A237" s="22"/>
      <c r="B237" s="14"/>
      <c r="C237" s="42"/>
      <c r="D237" s="18"/>
      <c r="E237" s="19"/>
      <c r="F237" s="38"/>
      <c r="G237" s="23"/>
      <c r="H237" s="34"/>
      <c r="I237" s="128"/>
    </row>
    <row r="238" spans="1:9" s="129" customFormat="1">
      <c r="A238" s="10"/>
      <c r="B238" s="14"/>
      <c r="C238" s="42"/>
      <c r="D238" s="18"/>
      <c r="E238" s="19"/>
      <c r="F238" s="38"/>
      <c r="G238" s="21"/>
      <c r="H238" s="34"/>
      <c r="I238" s="128"/>
    </row>
    <row r="239" spans="1:9" s="129" customFormat="1">
      <c r="A239" s="10"/>
      <c r="B239" s="14"/>
      <c r="C239" s="42"/>
      <c r="D239" s="18"/>
      <c r="E239" s="19"/>
      <c r="F239" s="38"/>
      <c r="G239" s="21"/>
      <c r="H239" s="34"/>
      <c r="I239" s="128"/>
    </row>
    <row r="240" spans="1:9" s="129" customFormat="1">
      <c r="A240" s="10"/>
      <c r="B240" s="14"/>
      <c r="C240" s="42"/>
      <c r="D240" s="18"/>
      <c r="E240" s="19"/>
      <c r="F240" s="38"/>
      <c r="G240" s="21"/>
      <c r="H240" s="34"/>
      <c r="I240" s="128"/>
    </row>
    <row r="241" spans="1:9" s="129" customFormat="1">
      <c r="A241" s="10"/>
      <c r="B241" s="14"/>
      <c r="C241" s="42"/>
      <c r="D241" s="18"/>
      <c r="E241" s="19"/>
      <c r="F241" s="38"/>
      <c r="G241" s="21"/>
      <c r="H241" s="34"/>
      <c r="I241" s="128"/>
    </row>
    <row r="242" spans="1:9" s="129" customFormat="1">
      <c r="A242" s="10"/>
      <c r="B242" s="14"/>
      <c r="C242" s="42"/>
      <c r="D242" s="18"/>
      <c r="E242" s="19"/>
      <c r="F242" s="38"/>
      <c r="G242" s="21"/>
      <c r="H242" s="34"/>
      <c r="I242" s="128"/>
    </row>
    <row r="243" spans="1:9" s="129" customFormat="1">
      <c r="A243" s="10"/>
      <c r="B243" s="14"/>
      <c r="C243" s="42"/>
      <c r="D243" s="18"/>
      <c r="E243" s="19"/>
      <c r="F243" s="38"/>
      <c r="G243" s="21"/>
      <c r="H243" s="34"/>
      <c r="I243" s="128"/>
    </row>
    <row r="244" spans="1:9" s="129" customFormat="1">
      <c r="A244" s="10"/>
      <c r="B244" s="14"/>
      <c r="C244" s="42"/>
      <c r="D244" s="18"/>
      <c r="E244" s="19"/>
      <c r="F244" s="38"/>
      <c r="G244" s="21"/>
      <c r="H244" s="34"/>
      <c r="I244" s="128"/>
    </row>
    <row r="245" spans="1:9" s="129" customFormat="1">
      <c r="A245" s="10"/>
      <c r="B245" s="14"/>
      <c r="C245" s="42"/>
      <c r="D245" s="18"/>
      <c r="E245" s="19"/>
      <c r="F245" s="38"/>
      <c r="G245" s="21"/>
      <c r="H245" s="34"/>
      <c r="I245" s="128"/>
    </row>
    <row r="246" spans="1:9" s="129" customFormat="1">
      <c r="A246" s="10"/>
      <c r="B246" s="14"/>
      <c r="C246" s="42"/>
      <c r="D246" s="18"/>
      <c r="E246" s="19"/>
      <c r="F246" s="38"/>
      <c r="G246" s="21"/>
      <c r="H246" s="34"/>
      <c r="I246" s="128"/>
    </row>
    <row r="247" spans="1:9" s="129" customFormat="1">
      <c r="A247" s="10"/>
      <c r="B247" s="14"/>
      <c r="C247" s="42"/>
      <c r="D247" s="18"/>
      <c r="E247" s="19"/>
      <c r="F247" s="38"/>
      <c r="G247" s="21"/>
      <c r="H247" s="34"/>
      <c r="I247" s="128"/>
    </row>
    <row r="248" spans="1:9" s="129" customFormat="1">
      <c r="A248" s="10"/>
      <c r="B248" s="14"/>
      <c r="C248" s="42"/>
      <c r="D248" s="18"/>
      <c r="E248" s="19"/>
      <c r="F248" s="38"/>
      <c r="G248" s="21"/>
      <c r="H248" s="34"/>
      <c r="I248" s="128"/>
    </row>
    <row r="249" spans="1:9" s="129" customFormat="1">
      <c r="A249" s="10"/>
      <c r="B249" s="14"/>
      <c r="C249" s="42"/>
      <c r="D249" s="18"/>
      <c r="E249" s="19"/>
      <c r="F249" s="38"/>
      <c r="G249" s="21"/>
      <c r="H249" s="34"/>
      <c r="I249" s="128"/>
    </row>
    <row r="250" spans="1:9" s="129" customFormat="1">
      <c r="A250" s="10"/>
      <c r="B250" s="14"/>
      <c r="C250" s="42"/>
      <c r="D250" s="18"/>
      <c r="E250" s="19"/>
      <c r="F250" s="38"/>
      <c r="G250" s="21"/>
      <c r="H250" s="34"/>
      <c r="I250" s="128"/>
    </row>
    <row r="251" spans="1:9" s="129" customFormat="1">
      <c r="A251" s="10"/>
      <c r="B251" s="14"/>
      <c r="C251" s="42"/>
      <c r="D251" s="18"/>
      <c r="E251" s="19"/>
      <c r="F251" s="38"/>
      <c r="G251" s="21"/>
      <c r="H251" s="34"/>
      <c r="I251" s="128"/>
    </row>
    <row r="252" spans="1:9" s="129" customFormat="1">
      <c r="A252" s="10"/>
      <c r="B252" s="14"/>
      <c r="C252" s="42"/>
      <c r="D252" s="18"/>
      <c r="E252" s="19"/>
      <c r="F252" s="38"/>
      <c r="G252" s="21"/>
      <c r="H252" s="34"/>
      <c r="I252" s="128"/>
    </row>
    <row r="253" spans="1:9" s="129" customFormat="1">
      <c r="A253" s="10"/>
      <c r="B253" s="14"/>
      <c r="C253" s="42"/>
      <c r="D253" s="18"/>
      <c r="E253" s="19"/>
      <c r="F253" s="38"/>
      <c r="G253" s="21"/>
      <c r="H253" s="34"/>
      <c r="I253" s="128"/>
    </row>
    <row r="254" spans="1:9" s="129" customFormat="1">
      <c r="A254" s="10"/>
      <c r="B254" s="14"/>
      <c r="C254" s="42"/>
      <c r="D254" s="18"/>
      <c r="E254" s="19"/>
      <c r="F254" s="38"/>
      <c r="G254" s="21"/>
      <c r="H254" s="34"/>
      <c r="I254" s="128"/>
    </row>
    <row r="255" spans="1:9" s="129" customFormat="1">
      <c r="A255" s="10"/>
      <c r="B255" s="14"/>
      <c r="C255" s="42"/>
      <c r="D255" s="18"/>
      <c r="E255" s="19"/>
      <c r="F255" s="38"/>
      <c r="G255" s="21"/>
      <c r="H255" s="34"/>
      <c r="I255" s="128"/>
    </row>
    <row r="256" spans="1:9" s="129" customFormat="1">
      <c r="A256" s="10"/>
      <c r="B256" s="14"/>
      <c r="C256" s="42"/>
      <c r="D256" s="18"/>
      <c r="E256" s="19"/>
      <c r="F256" s="38"/>
      <c r="G256" s="21"/>
      <c r="H256" s="34"/>
      <c r="I256" s="128"/>
    </row>
    <row r="257" spans="1:9" s="129" customFormat="1">
      <c r="A257" s="10"/>
      <c r="B257" s="14"/>
      <c r="C257" s="42"/>
      <c r="D257" s="18"/>
      <c r="E257" s="19"/>
      <c r="F257" s="38"/>
      <c r="G257" s="21"/>
      <c r="H257" s="34"/>
      <c r="I257" s="128"/>
    </row>
    <row r="258" spans="1:9" s="129" customFormat="1">
      <c r="A258" s="10"/>
      <c r="B258" s="14"/>
      <c r="C258" s="42"/>
      <c r="D258" s="18"/>
      <c r="E258" s="19"/>
      <c r="F258" s="38"/>
      <c r="G258" s="21"/>
      <c r="H258" s="34"/>
      <c r="I258" s="128"/>
    </row>
    <row r="259" spans="1:9" s="129" customFormat="1">
      <c r="A259" s="10"/>
      <c r="B259" s="14"/>
      <c r="C259" s="42"/>
      <c r="D259" s="18"/>
      <c r="E259" s="19"/>
      <c r="F259" s="38"/>
      <c r="G259" s="21"/>
      <c r="H259" s="34"/>
      <c r="I259" s="128"/>
    </row>
    <row r="260" spans="1:9" s="129" customFormat="1">
      <c r="A260" s="10"/>
      <c r="B260" s="14"/>
      <c r="C260" s="42"/>
      <c r="D260" s="18"/>
      <c r="E260" s="19"/>
      <c r="F260" s="38"/>
      <c r="G260" s="21"/>
      <c r="H260" s="34"/>
      <c r="I260" s="128"/>
    </row>
    <row r="261" spans="1:9" s="129" customFormat="1">
      <c r="A261" s="10"/>
      <c r="B261" s="14"/>
      <c r="C261" s="42"/>
      <c r="D261" s="18"/>
      <c r="E261" s="19"/>
      <c r="F261" s="38"/>
      <c r="G261" s="21"/>
      <c r="H261" s="34"/>
      <c r="I261" s="128"/>
    </row>
    <row r="262" spans="1:9" s="129" customFormat="1">
      <c r="A262" s="10"/>
      <c r="B262" s="14"/>
      <c r="C262" s="42"/>
      <c r="D262" s="18"/>
      <c r="E262" s="19"/>
      <c r="F262" s="38"/>
      <c r="G262" s="21"/>
      <c r="H262" s="34"/>
      <c r="I262" s="128"/>
    </row>
    <row r="263" spans="1:9" s="129" customFormat="1">
      <c r="A263" s="10"/>
      <c r="B263" s="14"/>
      <c r="C263" s="42"/>
      <c r="D263" s="18"/>
      <c r="E263" s="19"/>
      <c r="F263" s="38"/>
      <c r="G263" s="21"/>
      <c r="H263" s="34"/>
      <c r="I263" s="128"/>
    </row>
    <row r="264" spans="1:9" s="129" customFormat="1">
      <c r="A264" s="10"/>
      <c r="B264" s="14"/>
      <c r="C264" s="42"/>
      <c r="D264" s="18"/>
      <c r="E264" s="19"/>
      <c r="F264" s="38"/>
      <c r="G264" s="21"/>
      <c r="H264" s="34"/>
      <c r="I264" s="128"/>
    </row>
    <row r="265" spans="1:9" s="129" customFormat="1">
      <c r="A265" s="10"/>
      <c r="B265" s="14"/>
      <c r="C265" s="42"/>
      <c r="D265" s="18"/>
      <c r="E265" s="19"/>
      <c r="F265" s="38"/>
      <c r="G265" s="21"/>
      <c r="H265" s="34"/>
      <c r="I265" s="128"/>
    </row>
    <row r="266" spans="1:9" s="129" customFormat="1">
      <c r="A266" s="10"/>
      <c r="B266" s="14"/>
      <c r="C266" s="42"/>
      <c r="D266" s="18"/>
      <c r="E266" s="19"/>
      <c r="F266" s="38"/>
      <c r="G266" s="21"/>
      <c r="H266" s="34"/>
      <c r="I266" s="128"/>
    </row>
    <row r="267" spans="1:9" s="129" customFormat="1">
      <c r="A267" s="10"/>
      <c r="B267" s="14"/>
      <c r="C267" s="42"/>
      <c r="D267" s="18"/>
      <c r="E267" s="19"/>
      <c r="F267" s="38"/>
      <c r="G267" s="21"/>
      <c r="H267" s="34"/>
      <c r="I267" s="128"/>
    </row>
    <row r="268" spans="1:9" s="129" customFormat="1">
      <c r="A268" s="10"/>
      <c r="B268" s="14"/>
      <c r="C268" s="42"/>
      <c r="D268" s="18"/>
      <c r="E268" s="19"/>
      <c r="F268" s="38"/>
      <c r="G268" s="21"/>
      <c r="H268" s="34"/>
      <c r="I268" s="128"/>
    </row>
    <row r="269" spans="1:9" s="129" customFormat="1">
      <c r="A269" s="10"/>
      <c r="B269" s="14"/>
      <c r="C269" s="42"/>
      <c r="D269" s="18"/>
      <c r="E269" s="19"/>
      <c r="F269" s="38"/>
      <c r="G269" s="21"/>
      <c r="H269" s="34"/>
      <c r="I269" s="128"/>
    </row>
    <row r="270" spans="1:9" s="129" customFormat="1">
      <c r="A270" s="10"/>
      <c r="B270" s="14"/>
      <c r="C270" s="42"/>
      <c r="D270" s="18"/>
      <c r="E270" s="19"/>
      <c r="F270" s="38"/>
      <c r="G270" s="21"/>
      <c r="H270" s="34"/>
      <c r="I270" s="128"/>
    </row>
    <row r="271" spans="1:9" s="129" customFormat="1">
      <c r="A271" s="10"/>
      <c r="B271" s="14"/>
      <c r="C271" s="42"/>
      <c r="D271" s="18"/>
      <c r="E271" s="19"/>
      <c r="F271" s="38"/>
      <c r="G271" s="21"/>
      <c r="H271" s="34"/>
      <c r="I271" s="128"/>
    </row>
    <row r="272" spans="1:9" s="129" customFormat="1">
      <c r="A272" s="10"/>
      <c r="B272" s="14"/>
      <c r="C272" s="42"/>
      <c r="D272" s="18"/>
      <c r="E272" s="19"/>
      <c r="F272" s="38"/>
      <c r="G272" s="21"/>
      <c r="H272" s="34"/>
      <c r="I272" s="128"/>
    </row>
    <row r="273" spans="1:9" s="129" customFormat="1">
      <c r="A273" s="10"/>
      <c r="B273" s="14"/>
      <c r="C273" s="42"/>
      <c r="D273" s="18"/>
      <c r="E273" s="19"/>
      <c r="F273" s="38"/>
      <c r="G273" s="21"/>
      <c r="H273" s="34"/>
      <c r="I273" s="128"/>
    </row>
    <row r="274" spans="1:9" s="129" customFormat="1">
      <c r="A274" s="10"/>
      <c r="B274" s="14"/>
      <c r="C274" s="42"/>
      <c r="D274" s="18"/>
      <c r="E274" s="19"/>
      <c r="F274" s="38"/>
      <c r="G274" s="21"/>
      <c r="H274" s="34"/>
      <c r="I274" s="128"/>
    </row>
    <row r="275" spans="1:9" s="129" customFormat="1">
      <c r="A275" s="10"/>
      <c r="B275" s="14"/>
      <c r="C275" s="42"/>
      <c r="D275" s="18"/>
      <c r="E275" s="19"/>
      <c r="F275" s="38"/>
      <c r="G275" s="21"/>
      <c r="H275" s="34"/>
      <c r="I275" s="128"/>
    </row>
    <row r="276" spans="1:9" s="129" customFormat="1">
      <c r="A276" s="10"/>
      <c r="B276" s="14"/>
      <c r="C276" s="42"/>
      <c r="D276" s="18"/>
      <c r="E276" s="19"/>
      <c r="F276" s="38"/>
      <c r="G276" s="21"/>
      <c r="H276" s="34"/>
      <c r="I276" s="128"/>
    </row>
    <row r="277" spans="1:9" s="129" customFormat="1">
      <c r="A277" s="10"/>
      <c r="B277" s="14"/>
      <c r="C277" s="42"/>
      <c r="D277" s="18"/>
      <c r="E277" s="19"/>
      <c r="F277" s="38"/>
      <c r="G277" s="21"/>
      <c r="H277" s="34"/>
      <c r="I277" s="128"/>
    </row>
    <row r="278" spans="1:9" s="129" customFormat="1">
      <c r="A278" s="10"/>
      <c r="B278" s="14"/>
      <c r="C278" s="42"/>
      <c r="D278" s="18"/>
      <c r="E278" s="19"/>
      <c r="F278" s="38"/>
      <c r="G278" s="21"/>
      <c r="H278" s="34"/>
      <c r="I278" s="128"/>
    </row>
    <row r="279" spans="1:9" s="129" customFormat="1">
      <c r="A279" s="10"/>
      <c r="B279" s="14"/>
      <c r="C279" s="42"/>
      <c r="D279" s="18"/>
      <c r="E279" s="19"/>
      <c r="F279" s="38"/>
      <c r="G279" s="21"/>
      <c r="H279" s="34"/>
      <c r="I279" s="128"/>
    </row>
    <row r="280" spans="1:9" s="129" customFormat="1">
      <c r="A280" s="10"/>
      <c r="B280" s="14"/>
      <c r="C280" s="42"/>
      <c r="D280" s="18"/>
      <c r="E280" s="19"/>
      <c r="F280" s="38"/>
      <c r="G280" s="21"/>
      <c r="H280" s="34"/>
      <c r="I280" s="128"/>
    </row>
    <row r="281" spans="1:9" s="129" customFormat="1">
      <c r="A281" s="10"/>
      <c r="B281" s="14"/>
      <c r="C281" s="42"/>
      <c r="D281" s="18"/>
      <c r="E281" s="19"/>
      <c r="F281" s="38"/>
      <c r="G281" s="21"/>
      <c r="H281" s="34"/>
      <c r="I281" s="128"/>
    </row>
    <row r="282" spans="1:9" s="129" customFormat="1">
      <c r="A282" s="10"/>
      <c r="B282" s="14"/>
      <c r="C282" s="42"/>
      <c r="D282" s="18"/>
      <c r="E282" s="19"/>
      <c r="F282" s="38"/>
      <c r="G282" s="21"/>
      <c r="H282" s="34"/>
      <c r="I282" s="128"/>
    </row>
    <row r="283" spans="1:9" s="129" customFormat="1">
      <c r="A283" s="10"/>
      <c r="B283" s="14"/>
      <c r="C283" s="42"/>
      <c r="D283" s="18"/>
      <c r="E283" s="19"/>
      <c r="F283" s="38"/>
      <c r="G283" s="21"/>
      <c r="H283" s="34"/>
      <c r="I283" s="128"/>
    </row>
    <row r="284" spans="1:9" s="129" customFormat="1">
      <c r="A284" s="10"/>
      <c r="B284" s="14"/>
      <c r="C284" s="42"/>
      <c r="D284" s="18"/>
      <c r="E284" s="19"/>
      <c r="F284" s="38"/>
      <c r="G284" s="21"/>
      <c r="H284" s="34"/>
      <c r="I284" s="128"/>
    </row>
    <row r="285" spans="1:9" s="129" customFormat="1">
      <c r="A285" s="10"/>
      <c r="B285" s="14"/>
      <c r="C285" s="42"/>
      <c r="D285" s="18"/>
      <c r="E285" s="19"/>
      <c r="F285" s="38"/>
      <c r="G285" s="21"/>
      <c r="H285" s="34"/>
      <c r="I285" s="128"/>
    </row>
    <row r="286" spans="1:9" s="129" customFormat="1">
      <c r="A286" s="10"/>
      <c r="B286" s="14"/>
      <c r="C286" s="42"/>
      <c r="D286" s="18"/>
      <c r="E286" s="19"/>
      <c r="F286" s="38"/>
      <c r="G286" s="21"/>
      <c r="H286" s="34"/>
      <c r="I286" s="128"/>
    </row>
    <row r="287" spans="1:9" s="129" customFormat="1">
      <c r="A287" s="10"/>
      <c r="B287" s="14"/>
      <c r="C287" s="42"/>
      <c r="D287" s="18"/>
      <c r="E287" s="19"/>
      <c r="F287" s="38"/>
      <c r="G287" s="21"/>
      <c r="H287" s="34"/>
      <c r="I287" s="128"/>
    </row>
    <row r="288" spans="1:9" s="129" customFormat="1">
      <c r="A288" s="10"/>
      <c r="B288" s="14"/>
      <c r="C288" s="42"/>
      <c r="D288" s="18"/>
      <c r="E288" s="19"/>
      <c r="F288" s="38"/>
      <c r="G288" s="21"/>
      <c r="H288" s="34"/>
      <c r="I288" s="128"/>
    </row>
    <row r="289" spans="1:9" s="129" customFormat="1">
      <c r="A289" s="10"/>
      <c r="B289" s="14"/>
      <c r="C289" s="42"/>
      <c r="D289" s="18"/>
      <c r="E289" s="19"/>
      <c r="F289" s="38"/>
      <c r="G289" s="21"/>
      <c r="H289" s="34"/>
      <c r="I289" s="128"/>
    </row>
    <row r="290" spans="1:9" s="129" customFormat="1">
      <c r="A290" s="10"/>
      <c r="B290" s="14"/>
      <c r="C290" s="42"/>
      <c r="D290" s="18"/>
      <c r="E290" s="19"/>
      <c r="F290" s="38"/>
      <c r="G290" s="21"/>
      <c r="H290" s="34"/>
      <c r="I290" s="128"/>
    </row>
    <row r="291" spans="1:9" s="129" customFormat="1">
      <c r="A291" s="10"/>
      <c r="B291" s="14"/>
      <c r="C291" s="42"/>
      <c r="D291" s="18"/>
      <c r="E291" s="19"/>
      <c r="F291" s="38"/>
      <c r="G291" s="21"/>
      <c r="H291" s="34"/>
      <c r="I291" s="128"/>
    </row>
    <row r="292" spans="1:9" s="129" customFormat="1">
      <c r="A292" s="10"/>
      <c r="B292" s="14"/>
      <c r="C292" s="42"/>
      <c r="D292" s="18"/>
      <c r="E292" s="19"/>
      <c r="F292" s="38"/>
      <c r="G292" s="21"/>
      <c r="H292" s="34"/>
      <c r="I292" s="128"/>
    </row>
    <row r="293" spans="1:9" s="129" customFormat="1">
      <c r="A293" s="10"/>
      <c r="B293" s="14"/>
      <c r="C293" s="42"/>
      <c r="D293" s="18"/>
      <c r="E293" s="19"/>
      <c r="F293" s="38"/>
      <c r="G293" s="21"/>
      <c r="H293" s="34"/>
      <c r="I293" s="128"/>
    </row>
    <row r="294" spans="1:9" s="129" customFormat="1">
      <c r="A294" s="10"/>
      <c r="B294" s="14"/>
      <c r="C294" s="42"/>
      <c r="D294" s="18"/>
      <c r="E294" s="19"/>
      <c r="F294" s="38"/>
      <c r="G294" s="21"/>
      <c r="H294" s="34"/>
      <c r="I294" s="128"/>
    </row>
    <row r="295" spans="1:9" s="129" customFormat="1">
      <c r="A295" s="10"/>
      <c r="B295" s="14"/>
      <c r="C295" s="42"/>
      <c r="D295" s="18"/>
      <c r="E295" s="19"/>
      <c r="F295" s="38"/>
      <c r="G295" s="21"/>
      <c r="H295" s="34"/>
      <c r="I295" s="128"/>
    </row>
    <row r="296" spans="1:9" s="129" customFormat="1">
      <c r="A296" s="10"/>
      <c r="B296" s="14"/>
      <c r="C296" s="42"/>
      <c r="D296" s="18"/>
      <c r="E296" s="19"/>
      <c r="F296" s="38"/>
      <c r="G296" s="21"/>
      <c r="H296" s="34"/>
      <c r="I296" s="128"/>
    </row>
    <row r="297" spans="1:9" s="129" customFormat="1">
      <c r="A297" s="10"/>
      <c r="B297" s="14"/>
      <c r="C297" s="42"/>
      <c r="D297" s="18"/>
      <c r="E297" s="19"/>
      <c r="F297" s="38"/>
      <c r="G297" s="21"/>
      <c r="H297" s="34"/>
      <c r="I297" s="128"/>
    </row>
    <row r="298" spans="1:9" s="129" customFormat="1">
      <c r="A298" s="10"/>
      <c r="B298" s="14"/>
      <c r="C298" s="42"/>
      <c r="D298" s="18"/>
      <c r="E298" s="19"/>
      <c r="F298" s="38"/>
      <c r="G298" s="21"/>
      <c r="H298" s="34"/>
      <c r="I298" s="128"/>
    </row>
    <row r="299" spans="1:9" s="129" customFormat="1">
      <c r="A299" s="10"/>
      <c r="B299" s="14"/>
      <c r="C299" s="42"/>
      <c r="D299" s="18"/>
      <c r="E299" s="19"/>
      <c r="F299" s="38"/>
      <c r="G299" s="21"/>
      <c r="H299" s="34"/>
      <c r="I299" s="128"/>
    </row>
    <row r="300" spans="1:9" s="129" customFormat="1">
      <c r="A300" s="10"/>
      <c r="B300" s="14"/>
      <c r="C300" s="42"/>
      <c r="D300" s="18"/>
      <c r="E300" s="19"/>
      <c r="F300" s="38"/>
      <c r="G300" s="21"/>
      <c r="H300" s="34"/>
      <c r="I300" s="128"/>
    </row>
    <row r="301" spans="1:9" s="129" customFormat="1">
      <c r="A301" s="10"/>
      <c r="B301" s="14"/>
      <c r="C301" s="42"/>
      <c r="D301" s="18"/>
      <c r="E301" s="19"/>
      <c r="F301" s="38"/>
      <c r="G301" s="21"/>
      <c r="H301" s="34"/>
      <c r="I301" s="128"/>
    </row>
    <row r="302" spans="1:9" s="129" customFormat="1">
      <c r="A302" s="10"/>
      <c r="B302" s="14"/>
      <c r="C302" s="42"/>
      <c r="D302" s="18"/>
      <c r="E302" s="19"/>
      <c r="F302" s="38"/>
      <c r="G302" s="21"/>
      <c r="H302" s="34"/>
      <c r="I302" s="128"/>
    </row>
    <row r="303" spans="1:9" s="129" customFormat="1">
      <c r="A303" s="10"/>
      <c r="B303" s="14"/>
      <c r="C303" s="42"/>
      <c r="D303" s="18"/>
      <c r="E303" s="19"/>
      <c r="F303" s="38"/>
      <c r="G303" s="21"/>
      <c r="H303" s="34"/>
      <c r="I303" s="128"/>
    </row>
    <row r="304" spans="1:9" s="129" customFormat="1">
      <c r="A304" s="10"/>
      <c r="B304" s="14"/>
      <c r="C304" s="42"/>
      <c r="D304" s="18"/>
      <c r="E304" s="19"/>
      <c r="F304" s="38"/>
      <c r="G304" s="21"/>
      <c r="H304" s="34"/>
      <c r="I304" s="128"/>
    </row>
    <row r="305" spans="1:9" s="129" customFormat="1">
      <c r="A305" s="10"/>
      <c r="B305" s="14"/>
      <c r="C305" s="42"/>
      <c r="D305" s="18"/>
      <c r="E305" s="19"/>
      <c r="F305" s="38"/>
      <c r="G305" s="21"/>
      <c r="H305" s="34"/>
      <c r="I305" s="128"/>
    </row>
    <row r="306" spans="1:9" s="129" customFormat="1">
      <c r="A306" s="10"/>
      <c r="B306" s="14"/>
      <c r="C306" s="42"/>
      <c r="D306" s="18"/>
      <c r="E306" s="19"/>
      <c r="F306" s="38"/>
      <c r="G306" s="21"/>
      <c r="H306" s="34"/>
      <c r="I306" s="128"/>
    </row>
    <row r="307" spans="1:9" s="129" customFormat="1">
      <c r="A307" s="10"/>
      <c r="B307" s="14"/>
      <c r="C307" s="42"/>
      <c r="D307" s="18"/>
      <c r="E307" s="19"/>
      <c r="F307" s="38"/>
      <c r="G307" s="21"/>
      <c r="H307" s="34"/>
      <c r="I307" s="128"/>
    </row>
    <row r="308" spans="1:9" s="129" customFormat="1">
      <c r="A308" s="10"/>
      <c r="B308" s="14"/>
      <c r="C308" s="42"/>
      <c r="D308" s="18"/>
      <c r="E308" s="19"/>
      <c r="F308" s="38"/>
      <c r="G308" s="21"/>
      <c r="H308" s="34"/>
      <c r="I308" s="128"/>
    </row>
    <row r="309" spans="1:9" s="129" customFormat="1">
      <c r="A309" s="10"/>
      <c r="B309" s="14"/>
      <c r="C309" s="42"/>
      <c r="D309" s="18"/>
      <c r="E309" s="19"/>
      <c r="F309" s="38"/>
      <c r="G309" s="21"/>
      <c r="H309" s="34"/>
      <c r="I309" s="128"/>
    </row>
    <row r="310" spans="1:9" s="129" customFormat="1">
      <c r="A310" s="10"/>
      <c r="B310" s="14"/>
      <c r="C310" s="42"/>
      <c r="D310" s="18"/>
      <c r="E310" s="19"/>
      <c r="F310" s="38"/>
      <c r="G310" s="21"/>
      <c r="H310" s="34"/>
      <c r="I310" s="128"/>
    </row>
    <row r="311" spans="1:9" s="129" customFormat="1">
      <c r="A311" s="10"/>
      <c r="B311" s="14"/>
      <c r="C311" s="42"/>
      <c r="D311" s="18"/>
      <c r="E311" s="19"/>
      <c r="F311" s="38"/>
      <c r="G311" s="21"/>
      <c r="H311" s="34"/>
      <c r="I311" s="128"/>
    </row>
    <row r="312" spans="1:9" s="129" customFormat="1">
      <c r="A312" s="10"/>
      <c r="B312" s="14"/>
      <c r="C312" s="42"/>
      <c r="D312" s="18"/>
      <c r="E312" s="19"/>
      <c r="F312" s="38"/>
      <c r="G312" s="21"/>
      <c r="H312" s="34"/>
      <c r="I312" s="128"/>
    </row>
    <row r="313" spans="1:9" s="129" customFormat="1">
      <c r="A313" s="10"/>
      <c r="B313" s="14"/>
      <c r="C313" s="42"/>
      <c r="D313" s="18"/>
      <c r="E313" s="19"/>
      <c r="F313" s="38"/>
      <c r="G313" s="21"/>
      <c r="H313" s="34"/>
      <c r="I313" s="128"/>
    </row>
    <row r="314" spans="1:9" s="129" customFormat="1">
      <c r="A314" s="10"/>
      <c r="B314" s="14"/>
      <c r="C314" s="42"/>
      <c r="D314" s="18"/>
      <c r="E314" s="19"/>
      <c r="F314" s="38"/>
      <c r="G314" s="21"/>
      <c r="H314" s="34"/>
      <c r="I314" s="128"/>
    </row>
    <row r="315" spans="1:9" s="129" customFormat="1">
      <c r="A315" s="10"/>
      <c r="B315" s="14"/>
      <c r="C315" s="42"/>
      <c r="D315" s="18"/>
      <c r="E315" s="19"/>
      <c r="F315" s="38"/>
      <c r="G315" s="21"/>
      <c r="H315" s="34"/>
      <c r="I315" s="128"/>
    </row>
    <row r="316" spans="1:9" s="129" customFormat="1">
      <c r="A316" s="10"/>
      <c r="B316" s="14"/>
      <c r="C316" s="42"/>
      <c r="D316" s="18"/>
      <c r="E316" s="19"/>
      <c r="F316" s="38"/>
      <c r="G316" s="21"/>
      <c r="H316" s="34"/>
      <c r="I316" s="128"/>
    </row>
    <row r="317" spans="1:9" s="129" customFormat="1">
      <c r="A317" s="10"/>
      <c r="B317" s="14"/>
      <c r="C317" s="42"/>
      <c r="D317" s="18"/>
      <c r="E317" s="19"/>
      <c r="F317" s="38"/>
      <c r="G317" s="21"/>
      <c r="H317" s="34"/>
      <c r="I317" s="128"/>
    </row>
    <row r="318" spans="1:9" s="129" customFormat="1">
      <c r="A318" s="10"/>
      <c r="B318" s="14"/>
      <c r="C318" s="42"/>
      <c r="D318" s="18"/>
      <c r="E318" s="19"/>
      <c r="F318" s="38"/>
      <c r="G318" s="21"/>
      <c r="H318" s="34"/>
      <c r="I318" s="128"/>
    </row>
    <row r="319" spans="1:9" s="129" customFormat="1">
      <c r="A319" s="10"/>
      <c r="B319" s="14"/>
      <c r="C319" s="42"/>
      <c r="D319" s="18"/>
      <c r="E319" s="19"/>
      <c r="F319" s="38"/>
      <c r="G319" s="21"/>
      <c r="H319" s="34"/>
      <c r="I319" s="128"/>
    </row>
    <row r="320" spans="1:9" s="129" customFormat="1">
      <c r="A320" s="10"/>
      <c r="B320" s="14"/>
      <c r="C320" s="42"/>
      <c r="D320" s="18"/>
      <c r="E320" s="19"/>
      <c r="F320" s="38"/>
      <c r="G320" s="21"/>
      <c r="H320" s="34"/>
      <c r="I320" s="128"/>
    </row>
    <row r="321" spans="1:9" s="129" customFormat="1">
      <c r="A321" s="10"/>
      <c r="B321" s="14"/>
      <c r="C321" s="42"/>
      <c r="D321" s="18"/>
      <c r="E321" s="19"/>
      <c r="F321" s="38"/>
      <c r="G321" s="21"/>
      <c r="H321" s="34"/>
      <c r="I321" s="128"/>
    </row>
    <row r="322" spans="1:9" s="129" customFormat="1">
      <c r="A322" s="10"/>
      <c r="B322" s="14"/>
      <c r="C322" s="42"/>
      <c r="D322" s="18"/>
      <c r="E322" s="19"/>
      <c r="F322" s="38"/>
      <c r="G322" s="21"/>
      <c r="H322" s="34"/>
      <c r="I322" s="128"/>
    </row>
    <row r="323" spans="1:9" s="129" customFormat="1">
      <c r="A323" s="10"/>
      <c r="B323" s="14"/>
      <c r="C323" s="42"/>
      <c r="D323" s="18"/>
      <c r="E323" s="19"/>
      <c r="F323" s="38"/>
      <c r="G323" s="21"/>
      <c r="H323" s="34"/>
      <c r="I323" s="128"/>
    </row>
    <row r="324" spans="1:9" s="129" customFormat="1">
      <c r="A324" s="10"/>
      <c r="B324" s="14"/>
      <c r="C324" s="42"/>
      <c r="D324" s="18"/>
      <c r="E324" s="19"/>
      <c r="F324" s="38"/>
      <c r="G324" s="21"/>
      <c r="H324" s="34"/>
      <c r="I324" s="128"/>
    </row>
    <row r="325" spans="1:9" s="129" customFormat="1">
      <c r="A325" s="10"/>
      <c r="B325" s="14"/>
      <c r="C325" s="42"/>
      <c r="D325" s="18"/>
      <c r="E325" s="19"/>
      <c r="F325" s="38"/>
      <c r="G325" s="21"/>
      <c r="H325" s="34"/>
      <c r="I325" s="128"/>
    </row>
    <row r="326" spans="1:9" s="129" customFormat="1">
      <c r="A326" s="10"/>
      <c r="B326" s="14"/>
      <c r="C326" s="42"/>
      <c r="D326" s="18"/>
      <c r="E326" s="19"/>
      <c r="F326" s="38"/>
      <c r="G326" s="21"/>
      <c r="H326" s="34"/>
      <c r="I326" s="128"/>
    </row>
    <row r="327" spans="1:9" s="129" customFormat="1">
      <c r="A327" s="10"/>
      <c r="B327" s="14"/>
      <c r="C327" s="42"/>
      <c r="D327" s="18"/>
      <c r="E327" s="19"/>
      <c r="F327" s="38"/>
      <c r="G327" s="21"/>
      <c r="H327" s="34"/>
      <c r="I327" s="128"/>
    </row>
    <row r="328" spans="1:9" s="129" customFormat="1">
      <c r="A328" s="10"/>
      <c r="B328" s="14"/>
      <c r="C328" s="42"/>
      <c r="D328" s="18"/>
      <c r="E328" s="19"/>
      <c r="F328" s="38"/>
      <c r="G328" s="21"/>
      <c r="H328" s="34"/>
      <c r="I328" s="128"/>
    </row>
    <row r="329" spans="1:9" s="129" customFormat="1">
      <c r="A329" s="10"/>
      <c r="B329" s="14"/>
      <c r="C329" s="42"/>
      <c r="D329" s="18"/>
      <c r="E329" s="19"/>
      <c r="F329" s="38"/>
      <c r="G329" s="21"/>
      <c r="H329" s="34"/>
      <c r="I329" s="128"/>
    </row>
    <row r="330" spans="1:9" s="129" customFormat="1">
      <c r="A330" s="10"/>
      <c r="B330" s="14"/>
      <c r="C330" s="42"/>
      <c r="D330" s="18"/>
      <c r="E330" s="19"/>
      <c r="F330" s="38"/>
      <c r="G330" s="21"/>
      <c r="H330" s="34"/>
      <c r="I330" s="128"/>
    </row>
    <row r="331" spans="1:9" s="129" customFormat="1">
      <c r="A331" s="10"/>
      <c r="B331" s="14"/>
      <c r="C331" s="42"/>
      <c r="D331" s="18"/>
      <c r="E331" s="19"/>
      <c r="F331" s="38"/>
      <c r="G331" s="21"/>
      <c r="H331" s="34"/>
      <c r="I331" s="128"/>
    </row>
    <row r="332" spans="1:9" s="129" customFormat="1">
      <c r="A332" s="10"/>
      <c r="B332" s="14"/>
      <c r="C332" s="42"/>
      <c r="D332" s="18"/>
      <c r="E332" s="19"/>
      <c r="F332" s="38"/>
      <c r="G332" s="21"/>
      <c r="H332" s="34"/>
      <c r="I332" s="128"/>
    </row>
    <row r="333" spans="1:9" s="129" customFormat="1">
      <c r="A333" s="10"/>
      <c r="B333" s="14"/>
      <c r="C333" s="42"/>
      <c r="D333" s="18"/>
      <c r="E333" s="19"/>
      <c r="F333" s="38"/>
      <c r="G333" s="21"/>
      <c r="H333" s="34"/>
      <c r="I333" s="128"/>
    </row>
    <row r="334" spans="1:9" s="129" customFormat="1">
      <c r="A334" s="10"/>
      <c r="B334" s="14"/>
      <c r="C334" s="42"/>
      <c r="D334" s="18"/>
      <c r="E334" s="19"/>
      <c r="F334" s="38"/>
      <c r="G334" s="21"/>
      <c r="H334" s="34"/>
      <c r="I334" s="128"/>
    </row>
    <row r="335" spans="1:9" s="129" customFormat="1">
      <c r="A335" s="10"/>
      <c r="B335" s="14"/>
      <c r="C335" s="42"/>
      <c r="D335" s="18"/>
      <c r="E335" s="19"/>
      <c r="F335" s="38"/>
      <c r="G335" s="21"/>
      <c r="H335" s="34"/>
      <c r="I335" s="128"/>
    </row>
    <row r="336" spans="1:9" s="129" customFormat="1">
      <c r="A336" s="10"/>
      <c r="B336" s="14"/>
      <c r="C336" s="42"/>
      <c r="D336" s="18"/>
      <c r="E336" s="19"/>
      <c r="F336" s="38"/>
      <c r="G336" s="21"/>
      <c r="H336" s="34"/>
      <c r="I336" s="128"/>
    </row>
    <row r="337" spans="1:9" s="129" customFormat="1">
      <c r="A337" s="10"/>
      <c r="B337" s="14"/>
      <c r="C337" s="42"/>
      <c r="D337" s="18"/>
      <c r="E337" s="19"/>
      <c r="F337" s="38"/>
      <c r="G337" s="21"/>
      <c r="H337" s="34"/>
      <c r="I337" s="128"/>
    </row>
    <row r="338" spans="1:9" s="129" customFormat="1">
      <c r="A338" s="10"/>
      <c r="B338" s="14"/>
      <c r="C338" s="42"/>
      <c r="D338" s="18"/>
      <c r="E338" s="19"/>
      <c r="F338" s="38"/>
      <c r="G338" s="21"/>
      <c r="H338" s="34"/>
      <c r="I338" s="128"/>
    </row>
    <row r="339" spans="1:9" s="129" customFormat="1">
      <c r="A339" s="10"/>
      <c r="B339" s="14"/>
      <c r="C339" s="42"/>
      <c r="D339" s="18"/>
      <c r="E339" s="19"/>
      <c r="F339" s="38"/>
      <c r="G339" s="21"/>
      <c r="H339" s="34"/>
      <c r="I339" s="128"/>
    </row>
    <row r="340" spans="1:9" s="129" customFormat="1">
      <c r="A340" s="10"/>
      <c r="B340" s="14"/>
      <c r="C340" s="42"/>
      <c r="D340" s="18"/>
      <c r="E340" s="19"/>
      <c r="F340" s="38"/>
      <c r="G340" s="21"/>
      <c r="H340" s="34"/>
      <c r="I340" s="128"/>
    </row>
    <row r="341" spans="1:9" s="129" customFormat="1">
      <c r="A341" s="10"/>
      <c r="B341" s="14"/>
      <c r="C341" s="42"/>
      <c r="D341" s="18"/>
      <c r="E341" s="19"/>
      <c r="F341" s="38"/>
      <c r="G341" s="21"/>
      <c r="H341" s="34"/>
      <c r="I341" s="128"/>
    </row>
    <row r="342" spans="1:9" s="129" customFormat="1">
      <c r="A342" s="10"/>
      <c r="B342" s="14"/>
      <c r="C342" s="42"/>
      <c r="D342" s="18"/>
      <c r="E342" s="19"/>
      <c r="F342" s="38"/>
      <c r="G342" s="21"/>
      <c r="H342" s="34"/>
      <c r="I342" s="128"/>
    </row>
    <row r="343" spans="1:9" s="129" customFormat="1">
      <c r="A343" s="10"/>
      <c r="B343" s="14"/>
      <c r="C343" s="42"/>
      <c r="D343" s="18"/>
      <c r="E343" s="19"/>
      <c r="F343" s="38"/>
      <c r="G343" s="21"/>
      <c r="H343" s="34"/>
      <c r="I343" s="128"/>
    </row>
    <row r="344" spans="1:9" s="129" customFormat="1">
      <c r="A344" s="10"/>
      <c r="B344" s="14"/>
      <c r="C344" s="42"/>
      <c r="D344" s="18"/>
      <c r="E344" s="19"/>
      <c r="F344" s="38"/>
      <c r="G344" s="21"/>
      <c r="H344" s="34"/>
      <c r="I344" s="128"/>
    </row>
    <row r="345" spans="1:9" s="129" customFormat="1">
      <c r="A345" s="10"/>
      <c r="B345" s="14"/>
      <c r="C345" s="42"/>
      <c r="D345" s="18"/>
      <c r="E345" s="19"/>
      <c r="F345" s="38"/>
      <c r="G345" s="21"/>
      <c r="H345" s="34"/>
      <c r="I345" s="128"/>
    </row>
    <row r="346" spans="1:9" s="129" customFormat="1">
      <c r="A346" s="10"/>
      <c r="B346" s="14"/>
      <c r="C346" s="42"/>
      <c r="D346" s="18"/>
      <c r="E346" s="19"/>
      <c r="F346" s="38"/>
      <c r="G346" s="21"/>
      <c r="H346" s="34"/>
      <c r="I346" s="128"/>
    </row>
    <row r="347" spans="1:9" s="129" customFormat="1">
      <c r="A347" s="10"/>
      <c r="B347" s="14"/>
      <c r="C347" s="42"/>
      <c r="D347" s="18"/>
      <c r="E347" s="19"/>
      <c r="F347" s="38"/>
      <c r="G347" s="21"/>
      <c r="H347" s="34"/>
      <c r="I347" s="128"/>
    </row>
    <row r="348" spans="1:9" s="129" customFormat="1">
      <c r="A348" s="10"/>
      <c r="B348" s="14"/>
      <c r="C348" s="42"/>
      <c r="D348" s="18"/>
      <c r="E348" s="19"/>
      <c r="F348" s="38"/>
      <c r="G348" s="21"/>
      <c r="H348" s="34"/>
      <c r="I348" s="128"/>
    </row>
    <row r="349" spans="1:9" s="129" customFormat="1">
      <c r="A349" s="10"/>
      <c r="B349" s="14"/>
      <c r="C349" s="42"/>
      <c r="D349" s="18"/>
      <c r="E349" s="19"/>
      <c r="F349" s="38"/>
      <c r="G349" s="21"/>
      <c r="H349" s="34"/>
      <c r="I349" s="128"/>
    </row>
    <row r="350" spans="1:9" s="129" customFormat="1">
      <c r="A350" s="10"/>
      <c r="B350" s="14"/>
      <c r="C350" s="42"/>
      <c r="D350" s="18"/>
      <c r="E350" s="19"/>
      <c r="F350" s="38"/>
      <c r="G350" s="21"/>
      <c r="H350" s="34"/>
      <c r="I350" s="128"/>
    </row>
    <row r="351" spans="1:9" s="129" customFormat="1">
      <c r="A351" s="10"/>
      <c r="B351" s="14"/>
      <c r="C351" s="42"/>
      <c r="D351" s="18"/>
      <c r="E351" s="19"/>
      <c r="F351" s="38"/>
      <c r="G351" s="21"/>
      <c r="H351" s="34"/>
      <c r="I351" s="128"/>
    </row>
    <row r="352" spans="1:9" s="129" customFormat="1">
      <c r="A352" s="10"/>
      <c r="B352" s="14"/>
      <c r="C352" s="42"/>
      <c r="D352" s="18"/>
      <c r="E352" s="19"/>
      <c r="F352" s="38"/>
      <c r="G352" s="21"/>
      <c r="H352" s="34"/>
      <c r="I352" s="128"/>
    </row>
    <row r="353" spans="1:9" s="129" customFormat="1">
      <c r="A353" s="10"/>
      <c r="B353" s="14"/>
      <c r="C353" s="42"/>
      <c r="D353" s="18"/>
      <c r="E353" s="19"/>
      <c r="F353" s="38"/>
      <c r="G353" s="21"/>
      <c r="H353" s="34"/>
      <c r="I353" s="128"/>
    </row>
    <row r="354" spans="1:9" s="129" customFormat="1">
      <c r="A354" s="10"/>
      <c r="B354" s="14"/>
      <c r="C354" s="42"/>
      <c r="D354" s="18"/>
      <c r="E354" s="19"/>
      <c r="F354" s="38"/>
      <c r="G354" s="21"/>
      <c r="H354" s="34"/>
      <c r="I354" s="128"/>
    </row>
    <row r="355" spans="1:9" s="129" customFormat="1">
      <c r="A355" s="10"/>
      <c r="B355" s="14"/>
      <c r="C355" s="42"/>
      <c r="D355" s="18"/>
      <c r="E355" s="19"/>
      <c r="F355" s="38"/>
      <c r="G355" s="21"/>
      <c r="H355" s="34"/>
      <c r="I355" s="128"/>
    </row>
    <row r="356" spans="1:9" s="129" customFormat="1">
      <c r="A356" s="13"/>
      <c r="B356" s="14"/>
      <c r="C356" s="42"/>
      <c r="D356" s="15"/>
      <c r="E356" s="13"/>
      <c r="F356" s="39"/>
      <c r="G356" s="13"/>
      <c r="H356" s="34"/>
      <c r="I356" s="128"/>
    </row>
    <row r="357" spans="1:9" s="129" customFormat="1">
      <c r="A357" s="24"/>
      <c r="B357" s="25"/>
      <c r="C357" s="43"/>
      <c r="D357" s="25"/>
      <c r="E357" s="26"/>
      <c r="F357" s="477"/>
      <c r="G357" s="477"/>
      <c r="H357" s="35"/>
      <c r="I357" s="128"/>
    </row>
    <row r="358" spans="1:9" s="129" customFormat="1">
      <c r="A358" s="24"/>
      <c r="B358" s="25"/>
      <c r="C358" s="43"/>
      <c r="D358" s="25"/>
      <c r="E358" s="26"/>
      <c r="F358" s="36"/>
      <c r="G358" s="54"/>
      <c r="H358" s="35"/>
      <c r="I358" s="128"/>
    </row>
    <row r="359" spans="1:9" s="129" customFormat="1">
      <c r="A359" s="24"/>
      <c r="B359" s="25"/>
      <c r="C359" s="43"/>
      <c r="D359" s="25"/>
      <c r="E359" s="26"/>
      <c r="F359" s="36"/>
      <c r="G359" s="54"/>
      <c r="H359" s="35"/>
      <c r="I359" s="128"/>
    </row>
    <row r="360" spans="1:9" s="129" customFormat="1">
      <c r="A360" s="24"/>
      <c r="B360" s="25"/>
      <c r="C360" s="43"/>
      <c r="D360" s="25"/>
      <c r="E360" s="26"/>
      <c r="F360" s="36"/>
      <c r="G360" s="54"/>
      <c r="H360" s="35"/>
      <c r="I360" s="128"/>
    </row>
    <row r="361" spans="1:9" s="129" customFormat="1">
      <c r="A361" s="127"/>
      <c r="B361" s="25"/>
      <c r="C361" s="43"/>
      <c r="D361" s="25"/>
      <c r="E361" s="26"/>
      <c r="F361" s="127"/>
      <c r="G361" s="127"/>
      <c r="H361" s="127"/>
      <c r="I361" s="128"/>
    </row>
    <row r="362" spans="1:9" s="129" customFormat="1">
      <c r="A362" s="10"/>
      <c r="B362" s="130"/>
      <c r="C362" s="131"/>
      <c r="D362" s="130"/>
      <c r="F362" s="131"/>
      <c r="H362" s="128"/>
      <c r="I362" s="128"/>
    </row>
    <row r="363" spans="1:9" s="129" customFormat="1">
      <c r="A363" s="478"/>
      <c r="B363" s="478"/>
      <c r="C363" s="478"/>
      <c r="D363" s="478"/>
      <c r="E363" s="478"/>
      <c r="F363" s="478"/>
      <c r="G363" s="478"/>
      <c r="H363" s="478"/>
      <c r="I363" s="128"/>
    </row>
    <row r="364" spans="1:9" s="129" customFormat="1">
      <c r="A364" s="479"/>
      <c r="B364" s="479"/>
      <c r="C364" s="479"/>
      <c r="D364" s="479"/>
      <c r="E364" s="479"/>
      <c r="F364" s="479"/>
      <c r="G364" s="479"/>
      <c r="H364" s="479"/>
      <c r="I364" s="128"/>
    </row>
    <row r="365" spans="1:9" s="129" customFormat="1">
      <c r="A365" s="132"/>
      <c r="B365" s="133"/>
      <c r="C365" s="134"/>
      <c r="D365" s="135"/>
      <c r="E365" s="136"/>
      <c r="F365" s="72"/>
      <c r="G365" s="136"/>
      <c r="H365" s="72"/>
      <c r="I365" s="128"/>
    </row>
    <row r="366" spans="1:9" s="129" customFormat="1">
      <c r="A366" s="137"/>
      <c r="B366" s="135"/>
      <c r="C366" s="138"/>
      <c r="D366" s="135"/>
      <c r="E366" s="139"/>
      <c r="F366" s="72"/>
      <c r="G366" s="139"/>
      <c r="H366" s="72"/>
      <c r="I366" s="128"/>
    </row>
    <row r="367" spans="1:9" s="129" customFormat="1">
      <c r="A367" s="53"/>
      <c r="B367" s="17"/>
      <c r="C367" s="37"/>
      <c r="D367" s="17"/>
      <c r="E367" s="53"/>
      <c r="F367" s="37"/>
      <c r="G367" s="53"/>
      <c r="H367" s="33"/>
      <c r="I367" s="128"/>
    </row>
    <row r="368" spans="1:9" s="129" customFormat="1">
      <c r="A368" s="480"/>
      <c r="B368" s="480"/>
      <c r="C368" s="480"/>
      <c r="D368" s="480"/>
      <c r="E368" s="480"/>
      <c r="F368" s="480"/>
      <c r="G368" s="480"/>
      <c r="H368" s="480"/>
      <c r="I368" s="128"/>
    </row>
    <row r="369" spans="1:9" s="129" customFormat="1">
      <c r="A369" s="10"/>
      <c r="B369" s="18"/>
      <c r="C369" s="140"/>
      <c r="D369" s="18"/>
      <c r="E369" s="19"/>
      <c r="F369" s="140"/>
      <c r="G369" s="19"/>
      <c r="H369" s="34"/>
      <c r="I369" s="128"/>
    </row>
    <row r="370" spans="1:9" s="129" customFormat="1">
      <c r="A370" s="10"/>
      <c r="B370" s="18"/>
      <c r="C370" s="140"/>
      <c r="D370" s="18"/>
      <c r="E370" s="19"/>
      <c r="F370" s="140"/>
      <c r="G370" s="19"/>
      <c r="H370" s="34"/>
      <c r="I370" s="128"/>
    </row>
    <row r="371" spans="1:9" s="129" customFormat="1">
      <c r="A371" s="10"/>
      <c r="B371" s="18"/>
      <c r="C371" s="140"/>
      <c r="D371" s="18"/>
      <c r="E371" s="19"/>
      <c r="F371" s="140"/>
      <c r="G371" s="19"/>
      <c r="H371" s="34"/>
      <c r="I371" s="128"/>
    </row>
    <row r="372" spans="1:9" s="129" customFormat="1">
      <c r="A372" s="10"/>
      <c r="B372" s="18"/>
      <c r="C372" s="140"/>
      <c r="D372" s="18"/>
      <c r="E372" s="19"/>
      <c r="F372" s="140"/>
      <c r="G372" s="19"/>
      <c r="H372" s="34"/>
      <c r="I372" s="128"/>
    </row>
    <row r="373" spans="1:9" s="129" customFormat="1">
      <c r="A373" s="10"/>
      <c r="B373" s="18"/>
      <c r="C373" s="140"/>
      <c r="D373" s="18"/>
      <c r="E373" s="19"/>
      <c r="F373" s="140"/>
      <c r="G373" s="19"/>
      <c r="H373" s="34"/>
      <c r="I373" s="128"/>
    </row>
    <row r="374" spans="1:9" s="129" customFormat="1">
      <c r="A374" s="10"/>
      <c r="B374" s="18"/>
      <c r="C374" s="140"/>
      <c r="D374" s="18"/>
      <c r="E374" s="19"/>
      <c r="F374" s="140"/>
      <c r="G374" s="19"/>
      <c r="H374" s="34"/>
      <c r="I374" s="128"/>
    </row>
    <row r="375" spans="1:9" s="129" customFormat="1">
      <c r="A375" s="10"/>
      <c r="B375" s="18"/>
      <c r="C375" s="140"/>
      <c r="D375" s="18"/>
      <c r="E375" s="19"/>
      <c r="F375" s="140"/>
      <c r="G375" s="19"/>
      <c r="H375" s="34"/>
      <c r="I375" s="128"/>
    </row>
    <row r="376" spans="1:9" s="129" customFormat="1">
      <c r="A376" s="10"/>
      <c r="B376" s="18"/>
      <c r="C376" s="140"/>
      <c r="D376" s="18"/>
      <c r="E376" s="19"/>
      <c r="F376" s="140"/>
      <c r="G376" s="19"/>
      <c r="H376" s="34"/>
      <c r="I376" s="128"/>
    </row>
    <row r="377" spans="1:9" s="129" customFormat="1">
      <c r="A377" s="10"/>
      <c r="B377" s="18"/>
      <c r="C377" s="140"/>
      <c r="D377" s="18"/>
      <c r="E377" s="19"/>
      <c r="F377" s="140"/>
      <c r="G377" s="19"/>
      <c r="H377" s="34"/>
      <c r="I377" s="128"/>
    </row>
    <row r="378" spans="1:9" s="129" customFormat="1">
      <c r="A378" s="10"/>
      <c r="B378" s="18"/>
      <c r="C378" s="140"/>
      <c r="D378" s="18"/>
      <c r="E378" s="19"/>
      <c r="F378" s="140"/>
      <c r="G378" s="19"/>
      <c r="H378" s="34"/>
      <c r="I378" s="128"/>
    </row>
    <row r="379" spans="1:9" s="129" customFormat="1">
      <c r="A379" s="10"/>
      <c r="B379" s="18"/>
      <c r="C379" s="140"/>
      <c r="D379" s="18"/>
      <c r="E379" s="19"/>
      <c r="F379" s="140"/>
      <c r="G379" s="19"/>
      <c r="H379" s="34"/>
      <c r="I379" s="128"/>
    </row>
    <row r="380" spans="1:9" s="129" customFormat="1">
      <c r="A380" s="10"/>
      <c r="B380" s="18"/>
      <c r="C380" s="140"/>
      <c r="D380" s="18"/>
      <c r="E380" s="19"/>
      <c r="F380" s="140"/>
      <c r="G380" s="19"/>
      <c r="H380" s="34"/>
      <c r="I380" s="128"/>
    </row>
    <row r="381" spans="1:9" s="129" customFormat="1">
      <c r="A381" s="10"/>
      <c r="B381" s="18"/>
      <c r="C381" s="140"/>
      <c r="D381" s="18"/>
      <c r="E381" s="19"/>
      <c r="F381" s="140"/>
      <c r="G381" s="19"/>
      <c r="H381" s="34"/>
      <c r="I381" s="128"/>
    </row>
    <row r="382" spans="1:9" s="129" customFormat="1">
      <c r="A382" s="10"/>
      <c r="B382" s="18"/>
      <c r="C382" s="140"/>
      <c r="D382" s="18"/>
      <c r="E382" s="19"/>
      <c r="F382" s="140"/>
      <c r="G382" s="19"/>
      <c r="H382" s="34"/>
      <c r="I382" s="128"/>
    </row>
    <row r="383" spans="1:9" s="129" customFormat="1">
      <c r="A383" s="10"/>
      <c r="B383" s="18"/>
      <c r="C383" s="140"/>
      <c r="D383" s="18"/>
      <c r="E383" s="19"/>
      <c r="F383" s="140"/>
      <c r="G383" s="19"/>
      <c r="H383" s="34"/>
      <c r="I383" s="128"/>
    </row>
    <row r="384" spans="1:9" s="129" customFormat="1">
      <c r="A384" s="10"/>
      <c r="B384" s="18"/>
      <c r="C384" s="140"/>
      <c r="D384" s="18"/>
      <c r="E384" s="19"/>
      <c r="F384" s="140"/>
      <c r="G384" s="19"/>
      <c r="H384" s="34"/>
      <c r="I384" s="128"/>
    </row>
    <row r="385" spans="1:9" s="129" customFormat="1">
      <c r="A385" s="10"/>
      <c r="B385" s="18"/>
      <c r="C385" s="140"/>
      <c r="D385" s="18"/>
      <c r="E385" s="19"/>
      <c r="F385" s="140"/>
      <c r="G385" s="19"/>
      <c r="H385" s="34"/>
      <c r="I385" s="128"/>
    </row>
    <row r="386" spans="1:9" s="129" customFormat="1">
      <c r="A386" s="10"/>
      <c r="B386" s="18"/>
      <c r="C386" s="140"/>
      <c r="D386" s="18"/>
      <c r="E386" s="19"/>
      <c r="F386" s="140"/>
      <c r="G386" s="19"/>
      <c r="H386" s="34"/>
      <c r="I386" s="128"/>
    </row>
    <row r="387" spans="1:9" s="129" customFormat="1">
      <c r="A387" s="10"/>
      <c r="B387" s="18"/>
      <c r="C387" s="140"/>
      <c r="D387" s="18"/>
      <c r="E387" s="19"/>
      <c r="F387" s="140"/>
      <c r="G387" s="19"/>
      <c r="H387" s="34"/>
      <c r="I387" s="128"/>
    </row>
    <row r="388" spans="1:9" s="129" customFormat="1">
      <c r="A388" s="10"/>
      <c r="B388" s="18"/>
      <c r="C388" s="140"/>
      <c r="D388" s="18"/>
      <c r="E388" s="19"/>
      <c r="F388" s="140"/>
      <c r="G388" s="19"/>
      <c r="H388" s="34"/>
      <c r="I388" s="128"/>
    </row>
    <row r="389" spans="1:9" s="129" customFormat="1">
      <c r="A389" s="10"/>
      <c r="B389" s="18"/>
      <c r="C389" s="140"/>
      <c r="D389" s="18"/>
      <c r="E389" s="19"/>
      <c r="F389" s="140"/>
      <c r="G389" s="19"/>
      <c r="H389" s="34"/>
      <c r="I389" s="128"/>
    </row>
    <row r="390" spans="1:9" s="129" customFormat="1">
      <c r="A390" s="22"/>
      <c r="B390" s="18"/>
      <c r="C390" s="140"/>
      <c r="D390" s="18"/>
      <c r="E390" s="19"/>
      <c r="F390" s="140"/>
      <c r="G390" s="19"/>
      <c r="H390" s="34"/>
      <c r="I390" s="128"/>
    </row>
    <row r="391" spans="1:9" s="129" customFormat="1">
      <c r="A391" s="10"/>
      <c r="B391" s="18"/>
      <c r="C391" s="140"/>
      <c r="D391" s="18"/>
      <c r="E391" s="19"/>
      <c r="F391" s="140"/>
      <c r="G391" s="19"/>
      <c r="H391" s="34"/>
      <c r="I391" s="128"/>
    </row>
    <row r="392" spans="1:9" s="129" customFormat="1">
      <c r="A392" s="10"/>
      <c r="B392" s="18"/>
      <c r="C392" s="140"/>
      <c r="D392" s="18"/>
      <c r="E392" s="19"/>
      <c r="F392" s="140"/>
      <c r="G392" s="19"/>
      <c r="H392" s="34"/>
      <c r="I392" s="128"/>
    </row>
    <row r="393" spans="1:9" s="129" customFormat="1">
      <c r="A393" s="10"/>
      <c r="B393" s="18"/>
      <c r="C393" s="140"/>
      <c r="D393" s="18"/>
      <c r="E393" s="19"/>
      <c r="F393" s="140"/>
      <c r="G393" s="19"/>
      <c r="H393" s="34"/>
      <c r="I393" s="128"/>
    </row>
    <row r="394" spans="1:9" s="129" customFormat="1">
      <c r="A394" s="10"/>
      <c r="B394" s="18"/>
      <c r="C394" s="140"/>
      <c r="D394" s="18"/>
      <c r="E394" s="19"/>
      <c r="F394" s="140"/>
      <c r="G394" s="19"/>
      <c r="H394" s="34"/>
      <c r="I394" s="128"/>
    </row>
    <row r="395" spans="1:9" s="129" customFormat="1">
      <c r="A395" s="10"/>
      <c r="B395" s="18"/>
      <c r="C395" s="140"/>
      <c r="D395" s="18"/>
      <c r="E395" s="19"/>
      <c r="F395" s="140"/>
      <c r="G395" s="19"/>
      <c r="H395" s="34"/>
      <c r="I395" s="128"/>
    </row>
    <row r="396" spans="1:9" s="129" customFormat="1">
      <c r="A396" s="10"/>
      <c r="B396" s="18"/>
      <c r="C396" s="140"/>
      <c r="D396" s="18"/>
      <c r="E396" s="19"/>
      <c r="F396" s="140"/>
      <c r="G396" s="19"/>
      <c r="H396" s="34"/>
      <c r="I396" s="128"/>
    </row>
    <row r="397" spans="1:9" s="129" customFormat="1">
      <c r="A397" s="10"/>
      <c r="B397" s="18"/>
      <c r="C397" s="140"/>
      <c r="D397" s="18"/>
      <c r="E397" s="19"/>
      <c r="F397" s="140"/>
      <c r="G397" s="19"/>
      <c r="H397" s="34"/>
      <c r="I397" s="128"/>
    </row>
    <row r="398" spans="1:9" s="129" customFormat="1">
      <c r="A398" s="10"/>
      <c r="B398" s="18"/>
      <c r="C398" s="140"/>
      <c r="D398" s="18"/>
      <c r="E398" s="19"/>
      <c r="F398" s="140"/>
      <c r="G398" s="19"/>
      <c r="H398" s="34"/>
      <c r="I398" s="128"/>
    </row>
    <row r="399" spans="1:9" s="129" customFormat="1">
      <c r="A399" s="10"/>
      <c r="B399" s="18"/>
      <c r="C399" s="140"/>
      <c r="D399" s="18"/>
      <c r="E399" s="19"/>
      <c r="F399" s="140"/>
      <c r="G399" s="19"/>
      <c r="H399" s="34"/>
      <c r="I399" s="128"/>
    </row>
    <row r="400" spans="1:9" s="129" customFormat="1">
      <c r="A400" s="10"/>
      <c r="B400" s="18"/>
      <c r="C400" s="140"/>
      <c r="D400" s="18"/>
      <c r="E400" s="19"/>
      <c r="F400" s="140"/>
      <c r="G400" s="19"/>
      <c r="H400" s="34"/>
      <c r="I400" s="128"/>
    </row>
    <row r="401" spans="1:9" s="129" customFormat="1">
      <c r="A401" s="10"/>
      <c r="B401" s="18"/>
      <c r="C401" s="140"/>
      <c r="D401" s="18"/>
      <c r="E401" s="19"/>
      <c r="F401" s="140"/>
      <c r="G401" s="19"/>
      <c r="H401" s="34"/>
      <c r="I401" s="128"/>
    </row>
    <row r="402" spans="1:9" s="129" customFormat="1">
      <c r="A402" s="10"/>
      <c r="B402" s="18"/>
      <c r="C402" s="140"/>
      <c r="D402" s="18"/>
      <c r="E402" s="19"/>
      <c r="F402" s="140"/>
      <c r="G402" s="19"/>
      <c r="H402" s="34"/>
      <c r="I402" s="128"/>
    </row>
    <row r="403" spans="1:9" s="129" customFormat="1">
      <c r="A403" s="10"/>
      <c r="B403" s="18"/>
      <c r="C403" s="140"/>
      <c r="D403" s="18"/>
      <c r="E403" s="19"/>
      <c r="F403" s="140"/>
      <c r="G403" s="19"/>
      <c r="H403" s="34"/>
      <c r="I403" s="128"/>
    </row>
    <row r="404" spans="1:9" s="129" customFormat="1">
      <c r="A404" s="10"/>
      <c r="B404" s="18"/>
      <c r="C404" s="140"/>
      <c r="D404" s="18"/>
      <c r="E404" s="19"/>
      <c r="F404" s="140"/>
      <c r="G404" s="19"/>
      <c r="H404" s="34"/>
      <c r="I404" s="128"/>
    </row>
    <row r="405" spans="1:9" s="129" customFormat="1">
      <c r="A405" s="10"/>
      <c r="B405" s="18"/>
      <c r="C405" s="140"/>
      <c r="D405" s="18"/>
      <c r="E405" s="19"/>
      <c r="F405" s="140"/>
      <c r="G405" s="19"/>
      <c r="H405" s="34"/>
      <c r="I405" s="128"/>
    </row>
    <row r="406" spans="1:9" s="129" customFormat="1">
      <c r="A406" s="10"/>
      <c r="B406" s="18"/>
      <c r="C406" s="140"/>
      <c r="D406" s="18"/>
      <c r="E406" s="19"/>
      <c r="F406" s="140"/>
      <c r="G406" s="19"/>
      <c r="H406" s="34"/>
      <c r="I406" s="128"/>
    </row>
    <row r="407" spans="1:9" s="129" customFormat="1">
      <c r="A407" s="10"/>
      <c r="B407" s="18"/>
      <c r="C407" s="140"/>
      <c r="D407" s="18"/>
      <c r="E407" s="19"/>
      <c r="F407" s="140"/>
      <c r="G407" s="19"/>
      <c r="H407" s="34"/>
      <c r="I407" s="128"/>
    </row>
    <row r="408" spans="1:9" s="129" customFormat="1">
      <c r="A408" s="10"/>
      <c r="B408" s="18"/>
      <c r="C408" s="140"/>
      <c r="D408" s="18"/>
      <c r="E408" s="19"/>
      <c r="F408" s="140"/>
      <c r="G408" s="19"/>
      <c r="H408" s="34"/>
      <c r="I408" s="128"/>
    </row>
    <row r="409" spans="1:9" s="129" customFormat="1">
      <c r="A409" s="10"/>
      <c r="B409" s="18"/>
      <c r="C409" s="140"/>
      <c r="D409" s="18"/>
      <c r="E409" s="19"/>
      <c r="F409" s="140"/>
      <c r="G409" s="19"/>
      <c r="H409" s="34"/>
      <c r="I409" s="128"/>
    </row>
    <row r="410" spans="1:9" s="129" customFormat="1">
      <c r="A410" s="10"/>
      <c r="B410" s="18"/>
      <c r="C410" s="140"/>
      <c r="D410" s="18"/>
      <c r="E410" s="19"/>
      <c r="F410" s="140"/>
      <c r="G410" s="19"/>
      <c r="H410" s="34"/>
      <c r="I410" s="128"/>
    </row>
    <row r="411" spans="1:9" s="129" customFormat="1">
      <c r="A411" s="10"/>
      <c r="B411" s="18"/>
      <c r="C411" s="140"/>
      <c r="D411" s="18"/>
      <c r="E411" s="19"/>
      <c r="F411" s="140"/>
      <c r="G411" s="19"/>
      <c r="H411" s="34"/>
      <c r="I411" s="128"/>
    </row>
    <row r="412" spans="1:9" s="129" customFormat="1">
      <c r="A412" s="10"/>
      <c r="B412" s="18"/>
      <c r="C412" s="140"/>
      <c r="D412" s="18"/>
      <c r="E412" s="19"/>
      <c r="F412" s="140"/>
      <c r="G412" s="19"/>
      <c r="H412" s="34"/>
      <c r="I412" s="128"/>
    </row>
    <row r="413" spans="1:9" s="129" customFormat="1">
      <c r="A413" s="10"/>
      <c r="B413" s="18"/>
      <c r="C413" s="140"/>
      <c r="D413" s="18"/>
      <c r="E413" s="19"/>
      <c r="F413" s="140"/>
      <c r="G413" s="19"/>
      <c r="H413" s="34"/>
      <c r="I413" s="128"/>
    </row>
    <row r="414" spans="1:9" s="129" customFormat="1">
      <c r="A414" s="10"/>
      <c r="B414" s="18"/>
      <c r="C414" s="140"/>
      <c r="D414" s="18"/>
      <c r="E414" s="19"/>
      <c r="F414" s="140"/>
      <c r="G414" s="19"/>
      <c r="H414" s="34"/>
      <c r="I414" s="128"/>
    </row>
    <row r="415" spans="1:9" s="129" customFormat="1">
      <c r="A415" s="10"/>
      <c r="B415" s="18"/>
      <c r="C415" s="140"/>
      <c r="D415" s="18"/>
      <c r="E415" s="19"/>
      <c r="F415" s="140"/>
      <c r="G415" s="19"/>
      <c r="H415" s="34"/>
      <c r="I415" s="128"/>
    </row>
    <row r="416" spans="1:9" s="129" customFormat="1">
      <c r="A416" s="10"/>
      <c r="B416" s="18"/>
      <c r="C416" s="140"/>
      <c r="D416" s="18"/>
      <c r="E416" s="19"/>
      <c r="F416" s="140"/>
      <c r="G416" s="19"/>
      <c r="H416" s="34"/>
      <c r="I416" s="128"/>
    </row>
    <row r="417" spans="1:9" s="129" customFormat="1">
      <c r="A417" s="10"/>
      <c r="B417" s="18"/>
      <c r="C417" s="140"/>
      <c r="D417" s="18"/>
      <c r="E417" s="19"/>
      <c r="F417" s="140"/>
      <c r="G417" s="19"/>
      <c r="H417" s="34"/>
      <c r="I417" s="128"/>
    </row>
    <row r="418" spans="1:9" s="129" customFormat="1">
      <c r="A418" s="10"/>
      <c r="B418" s="18"/>
      <c r="C418" s="140"/>
      <c r="D418" s="18"/>
      <c r="E418" s="19"/>
      <c r="F418" s="140"/>
      <c r="G418" s="19"/>
      <c r="H418" s="34"/>
      <c r="I418" s="128"/>
    </row>
    <row r="419" spans="1:9" s="129" customFormat="1">
      <c r="A419" s="10"/>
      <c r="B419" s="18"/>
      <c r="C419" s="140"/>
      <c r="D419" s="18"/>
      <c r="E419" s="19"/>
      <c r="F419" s="140"/>
      <c r="G419" s="19"/>
      <c r="H419" s="34"/>
      <c r="I419" s="128"/>
    </row>
    <row r="420" spans="1:9" s="129" customFormat="1">
      <c r="A420" s="10"/>
      <c r="B420" s="18"/>
      <c r="C420" s="140"/>
      <c r="D420" s="18"/>
      <c r="E420" s="19"/>
      <c r="F420" s="140"/>
      <c r="G420" s="19"/>
      <c r="H420" s="34"/>
      <c r="I420" s="128"/>
    </row>
    <row r="421" spans="1:9" s="129" customFormat="1">
      <c r="A421" s="10"/>
      <c r="B421" s="18"/>
      <c r="C421" s="140"/>
      <c r="D421" s="18"/>
      <c r="E421" s="19"/>
      <c r="F421" s="140"/>
      <c r="G421" s="19"/>
      <c r="H421" s="34"/>
      <c r="I421" s="128"/>
    </row>
    <row r="422" spans="1:9" s="129" customFormat="1">
      <c r="A422" s="10"/>
      <c r="B422" s="18"/>
      <c r="C422" s="140"/>
      <c r="D422" s="18"/>
      <c r="E422" s="19"/>
      <c r="F422" s="140"/>
      <c r="G422" s="19"/>
      <c r="H422" s="34"/>
      <c r="I422" s="128"/>
    </row>
    <row r="423" spans="1:9" s="129" customFormat="1">
      <c r="A423" s="10"/>
      <c r="B423" s="18"/>
      <c r="C423" s="140"/>
      <c r="D423" s="18"/>
      <c r="E423" s="19"/>
      <c r="F423" s="140"/>
      <c r="G423" s="19"/>
      <c r="H423" s="34"/>
      <c r="I423" s="128"/>
    </row>
    <row r="424" spans="1:9" s="129" customFormat="1">
      <c r="A424" s="10"/>
      <c r="B424" s="18"/>
      <c r="C424" s="140"/>
      <c r="D424" s="18"/>
      <c r="E424" s="19"/>
      <c r="F424" s="140"/>
      <c r="G424" s="19"/>
      <c r="H424" s="34"/>
      <c r="I424" s="128"/>
    </row>
    <row r="425" spans="1:9" s="129" customFormat="1">
      <c r="A425" s="10"/>
      <c r="B425" s="18"/>
      <c r="C425" s="140"/>
      <c r="D425" s="18"/>
      <c r="E425" s="19"/>
      <c r="F425" s="140"/>
      <c r="G425" s="19"/>
      <c r="H425" s="34"/>
      <c r="I425" s="128"/>
    </row>
    <row r="426" spans="1:9" s="129" customFormat="1">
      <c r="A426" s="10"/>
      <c r="B426" s="18"/>
      <c r="C426" s="140"/>
      <c r="D426" s="18"/>
      <c r="E426" s="19"/>
      <c r="F426" s="140"/>
      <c r="G426" s="19"/>
      <c r="H426" s="34"/>
      <c r="I426" s="128"/>
    </row>
    <row r="427" spans="1:9" s="129" customFormat="1">
      <c r="A427" s="10"/>
      <c r="B427" s="18"/>
      <c r="C427" s="140"/>
      <c r="D427" s="18"/>
      <c r="E427" s="19"/>
      <c r="F427" s="140"/>
      <c r="G427" s="21"/>
      <c r="H427" s="34"/>
      <c r="I427" s="128"/>
    </row>
    <row r="428" spans="1:9" s="129" customFormat="1">
      <c r="A428" s="10"/>
      <c r="B428" s="18"/>
      <c r="C428" s="140"/>
      <c r="D428" s="18"/>
      <c r="E428" s="19"/>
      <c r="F428" s="140"/>
      <c r="G428" s="21"/>
      <c r="H428" s="34"/>
      <c r="I428" s="128"/>
    </row>
    <row r="429" spans="1:9" s="129" customFormat="1">
      <c r="A429" s="10"/>
      <c r="B429" s="18"/>
      <c r="C429" s="140"/>
      <c r="D429" s="18"/>
      <c r="E429" s="19"/>
      <c r="F429" s="140"/>
      <c r="G429" s="21"/>
      <c r="H429" s="34"/>
      <c r="I429" s="128"/>
    </row>
    <row r="430" spans="1:9" s="129" customFormat="1">
      <c r="A430" s="10"/>
      <c r="B430" s="18"/>
      <c r="C430" s="140"/>
      <c r="D430" s="18"/>
      <c r="E430" s="19"/>
      <c r="F430" s="140"/>
      <c r="G430" s="21"/>
      <c r="H430" s="34"/>
      <c r="I430" s="128"/>
    </row>
    <row r="431" spans="1:9" s="129" customFormat="1">
      <c r="A431" s="10"/>
      <c r="B431" s="18"/>
      <c r="C431" s="140"/>
      <c r="D431" s="18"/>
      <c r="E431" s="19"/>
      <c r="F431" s="140"/>
      <c r="G431" s="21"/>
      <c r="H431" s="34"/>
      <c r="I431" s="128"/>
    </row>
    <row r="432" spans="1:9" s="129" customFormat="1">
      <c r="A432" s="10"/>
      <c r="B432" s="141"/>
      <c r="C432" s="140"/>
      <c r="D432" s="18"/>
      <c r="E432" s="19"/>
      <c r="F432" s="140"/>
      <c r="G432" s="21"/>
      <c r="H432" s="34"/>
      <c r="I432" s="128"/>
    </row>
    <row r="433" spans="1:9" s="129" customFormat="1">
      <c r="A433" s="10"/>
      <c r="B433" s="18"/>
      <c r="C433" s="140"/>
      <c r="D433" s="18"/>
      <c r="E433" s="19"/>
      <c r="F433" s="140"/>
      <c r="G433" s="21"/>
      <c r="H433" s="34"/>
      <c r="I433" s="128"/>
    </row>
    <row r="434" spans="1:9" s="129" customFormat="1">
      <c r="A434" s="10"/>
      <c r="B434" s="18"/>
      <c r="C434" s="140"/>
      <c r="D434" s="18"/>
      <c r="E434" s="19"/>
      <c r="F434" s="140"/>
      <c r="G434" s="21"/>
      <c r="H434" s="34"/>
      <c r="I434" s="128"/>
    </row>
    <row r="435" spans="1:9" s="129" customFormat="1">
      <c r="A435" s="10"/>
      <c r="B435" s="18"/>
      <c r="C435" s="140"/>
      <c r="D435" s="18"/>
      <c r="E435" s="19"/>
      <c r="F435" s="140"/>
      <c r="G435" s="21"/>
      <c r="H435" s="34"/>
      <c r="I435" s="128"/>
    </row>
    <row r="436" spans="1:9" s="129" customFormat="1">
      <c r="A436" s="10"/>
      <c r="B436" s="18"/>
      <c r="C436" s="140"/>
      <c r="D436" s="18"/>
      <c r="E436" s="19"/>
      <c r="F436" s="140"/>
      <c r="G436" s="21"/>
      <c r="H436" s="34"/>
      <c r="I436" s="128"/>
    </row>
    <row r="437" spans="1:9" s="129" customFormat="1">
      <c r="A437" s="10"/>
      <c r="B437" s="18"/>
      <c r="C437" s="140"/>
      <c r="D437" s="18"/>
      <c r="E437" s="19"/>
      <c r="F437" s="140"/>
      <c r="G437" s="21"/>
      <c r="H437" s="34"/>
      <c r="I437" s="128"/>
    </row>
    <row r="438" spans="1:9" s="129" customFormat="1">
      <c r="A438" s="10"/>
      <c r="B438" s="18"/>
      <c r="C438" s="140"/>
      <c r="D438" s="18"/>
      <c r="E438" s="19"/>
      <c r="F438" s="140"/>
      <c r="G438" s="21"/>
      <c r="H438" s="34"/>
      <c r="I438" s="128"/>
    </row>
    <row r="439" spans="1:9" s="129" customFormat="1">
      <c r="A439" s="10"/>
      <c r="B439" s="18"/>
      <c r="C439" s="140"/>
      <c r="D439" s="18"/>
      <c r="E439" s="19"/>
      <c r="F439" s="140"/>
      <c r="G439" s="21"/>
      <c r="H439" s="34"/>
      <c r="I439" s="128"/>
    </row>
    <row r="440" spans="1:9" s="129" customFormat="1">
      <c r="A440" s="10"/>
      <c r="B440" s="18"/>
      <c r="C440" s="140"/>
      <c r="D440" s="18"/>
      <c r="E440" s="19"/>
      <c r="F440" s="140"/>
      <c r="G440" s="21"/>
      <c r="H440" s="34"/>
      <c r="I440" s="128"/>
    </row>
    <row r="441" spans="1:9" s="129" customFormat="1">
      <c r="A441" s="10"/>
      <c r="B441" s="18"/>
      <c r="C441" s="140"/>
      <c r="D441" s="18"/>
      <c r="E441" s="19"/>
      <c r="F441" s="140"/>
      <c r="G441" s="21"/>
      <c r="H441" s="34"/>
      <c r="I441" s="128"/>
    </row>
    <row r="442" spans="1:9" s="129" customFormat="1">
      <c r="A442" s="10"/>
      <c r="B442" s="18"/>
      <c r="C442" s="140"/>
      <c r="D442" s="18"/>
      <c r="E442" s="19"/>
      <c r="F442" s="140"/>
      <c r="G442" s="21"/>
      <c r="H442" s="34"/>
      <c r="I442" s="128"/>
    </row>
    <row r="443" spans="1:9" s="129" customFormat="1">
      <c r="A443" s="10"/>
      <c r="B443" s="18"/>
      <c r="C443" s="140"/>
      <c r="D443" s="18"/>
      <c r="E443" s="19"/>
      <c r="F443" s="140"/>
      <c r="G443" s="21"/>
      <c r="H443" s="34"/>
      <c r="I443" s="128"/>
    </row>
    <row r="444" spans="1:9" s="129" customFormat="1">
      <c r="A444" s="10"/>
      <c r="B444" s="18"/>
      <c r="C444" s="140"/>
      <c r="D444" s="18"/>
      <c r="E444" s="19"/>
      <c r="F444" s="140"/>
      <c r="G444" s="21"/>
      <c r="H444" s="34"/>
      <c r="I444" s="128"/>
    </row>
    <row r="445" spans="1:9" s="129" customFormat="1">
      <c r="A445" s="10"/>
      <c r="B445" s="18"/>
      <c r="C445" s="140"/>
      <c r="D445" s="18"/>
      <c r="E445" s="19"/>
      <c r="F445" s="140"/>
      <c r="G445" s="21"/>
      <c r="H445" s="34"/>
      <c r="I445" s="128"/>
    </row>
    <row r="446" spans="1:9" s="129" customFormat="1">
      <c r="A446" s="10"/>
      <c r="B446" s="18"/>
      <c r="C446" s="140"/>
      <c r="D446" s="18"/>
      <c r="E446" s="19"/>
      <c r="F446" s="140"/>
      <c r="G446" s="21"/>
      <c r="H446" s="34"/>
      <c r="I446" s="128"/>
    </row>
    <row r="447" spans="1:9" s="129" customFormat="1">
      <c r="A447" s="10"/>
      <c r="B447" s="18"/>
      <c r="C447" s="140"/>
      <c r="D447" s="18"/>
      <c r="E447" s="19"/>
      <c r="F447" s="140"/>
      <c r="G447" s="21"/>
      <c r="H447" s="34"/>
      <c r="I447" s="128"/>
    </row>
    <row r="448" spans="1:9" s="129" customFormat="1">
      <c r="A448" s="10"/>
      <c r="B448" s="18"/>
      <c r="C448" s="140"/>
      <c r="D448" s="18"/>
      <c r="E448" s="19"/>
      <c r="F448" s="140"/>
      <c r="G448" s="21"/>
      <c r="H448" s="34"/>
      <c r="I448" s="128"/>
    </row>
    <row r="449" spans="1:9" s="129" customFormat="1">
      <c r="A449" s="10"/>
      <c r="B449" s="18"/>
      <c r="C449" s="140"/>
      <c r="D449" s="18"/>
      <c r="E449" s="19"/>
      <c r="F449" s="140"/>
      <c r="G449" s="21"/>
      <c r="H449" s="34"/>
      <c r="I449" s="128"/>
    </row>
    <row r="450" spans="1:9" s="129" customFormat="1">
      <c r="A450" s="10"/>
      <c r="B450" s="18"/>
      <c r="C450" s="140"/>
      <c r="D450" s="18"/>
      <c r="E450" s="19"/>
      <c r="F450" s="140"/>
      <c r="G450" s="21"/>
      <c r="H450" s="34"/>
      <c r="I450" s="128"/>
    </row>
    <row r="451" spans="1:9" s="129" customFormat="1">
      <c r="A451" s="10"/>
      <c r="B451" s="18"/>
      <c r="C451" s="140"/>
      <c r="D451" s="18"/>
      <c r="E451" s="19"/>
      <c r="F451" s="140"/>
      <c r="G451" s="21"/>
      <c r="H451" s="34"/>
      <c r="I451" s="128"/>
    </row>
    <row r="452" spans="1:9" s="129" customFormat="1">
      <c r="A452" s="10"/>
      <c r="B452" s="18"/>
      <c r="C452" s="140"/>
      <c r="D452" s="18"/>
      <c r="E452" s="19"/>
      <c r="F452" s="140"/>
      <c r="G452" s="21"/>
      <c r="H452" s="34"/>
      <c r="I452" s="128"/>
    </row>
    <row r="453" spans="1:9" s="129" customFormat="1">
      <c r="A453" s="10"/>
      <c r="B453" s="18"/>
      <c r="C453" s="140"/>
      <c r="D453" s="18"/>
      <c r="E453" s="19"/>
      <c r="F453" s="140"/>
      <c r="G453" s="21"/>
      <c r="H453" s="34"/>
      <c r="I453" s="128"/>
    </row>
    <row r="454" spans="1:9" s="129" customFormat="1">
      <c r="A454" s="10"/>
      <c r="B454" s="18"/>
      <c r="C454" s="140"/>
      <c r="D454" s="18"/>
      <c r="E454" s="19"/>
      <c r="F454" s="140"/>
      <c r="G454" s="21"/>
      <c r="H454" s="34"/>
      <c r="I454" s="128"/>
    </row>
    <row r="455" spans="1:9" s="129" customFormat="1">
      <c r="A455" s="10"/>
      <c r="B455" s="18"/>
      <c r="C455" s="140"/>
      <c r="D455" s="18"/>
      <c r="E455" s="19"/>
      <c r="F455" s="140"/>
      <c r="G455" s="21"/>
      <c r="H455" s="34"/>
      <c r="I455" s="128"/>
    </row>
    <row r="456" spans="1:9" s="129" customFormat="1">
      <c r="A456" s="10"/>
      <c r="B456" s="18"/>
      <c r="C456" s="140"/>
      <c r="D456" s="18"/>
      <c r="E456" s="19"/>
      <c r="F456" s="140"/>
      <c r="G456" s="21"/>
      <c r="H456" s="34"/>
      <c r="I456" s="128"/>
    </row>
    <row r="457" spans="1:9" s="129" customFormat="1">
      <c r="A457" s="13"/>
      <c r="B457" s="142"/>
      <c r="C457" s="143"/>
      <c r="D457" s="15"/>
      <c r="E457" s="13"/>
      <c r="F457" s="143"/>
      <c r="G457" s="13"/>
      <c r="H457" s="31"/>
      <c r="I457" s="128"/>
    </row>
    <row r="458" spans="1:9" s="129" customFormat="1">
      <c r="A458" s="24"/>
      <c r="B458" s="25"/>
      <c r="C458" s="43"/>
      <c r="D458" s="25"/>
      <c r="E458" s="26"/>
      <c r="F458" s="43"/>
      <c r="G458" s="26"/>
      <c r="H458" s="127"/>
      <c r="I458" s="128"/>
    </row>
    <row r="459" spans="1:9" s="129" customFormat="1">
      <c r="A459" s="126"/>
      <c r="B459" s="25"/>
      <c r="C459" s="43"/>
      <c r="D459" s="25"/>
      <c r="E459" s="126"/>
      <c r="F459" s="43"/>
      <c r="G459" s="26"/>
      <c r="H459" s="127"/>
      <c r="I459" s="128"/>
    </row>
    <row r="460" spans="1:9" s="129" customFormat="1">
      <c r="A460" s="127"/>
      <c r="B460" s="25"/>
      <c r="C460" s="43"/>
      <c r="D460" s="25"/>
      <c r="E460" s="127"/>
      <c r="F460" s="43"/>
      <c r="G460" s="26"/>
      <c r="H460" s="127"/>
      <c r="I460" s="128"/>
    </row>
    <row r="461" spans="1:9" s="129" customFormat="1">
      <c r="A461" s="127"/>
      <c r="B461" s="25"/>
      <c r="C461" s="43"/>
      <c r="D461" s="25"/>
      <c r="E461" s="127"/>
      <c r="F461" s="43"/>
      <c r="G461" s="26"/>
      <c r="H461" s="127"/>
      <c r="I461" s="128"/>
    </row>
    <row r="462" spans="1:9" s="129" customFormat="1">
      <c r="A462" s="144"/>
      <c r="B462" s="130"/>
      <c r="C462" s="131"/>
      <c r="D462" s="130"/>
      <c r="F462" s="131"/>
      <c r="H462" s="128"/>
      <c r="I462" s="128"/>
    </row>
  </sheetData>
  <mergeCells count="24">
    <mergeCell ref="B5:C5"/>
    <mergeCell ref="D5:G5"/>
    <mergeCell ref="A1:I2"/>
    <mergeCell ref="B3:C3"/>
    <mergeCell ref="D3:G3"/>
    <mergeCell ref="B4:C4"/>
    <mergeCell ref="D4:G4"/>
    <mergeCell ref="B6:C6"/>
    <mergeCell ref="D6:G6"/>
    <mergeCell ref="B7:C7"/>
    <mergeCell ref="D7:G7"/>
    <mergeCell ref="B8:C8"/>
    <mergeCell ref="D8:G8"/>
    <mergeCell ref="B9:C9"/>
    <mergeCell ref="D9:G9"/>
    <mergeCell ref="B10:C10"/>
    <mergeCell ref="D10:G10"/>
    <mergeCell ref="B11:C11"/>
    <mergeCell ref="D11:G11"/>
    <mergeCell ref="F357:G357"/>
    <mergeCell ref="A363:H363"/>
    <mergeCell ref="A364:H364"/>
    <mergeCell ref="A368:H368"/>
    <mergeCell ref="A231:B231"/>
  </mergeCells>
  <pageMargins left="0.7" right="0.7" top="0.75" bottom="0.75" header="0.3" footer="0.3"/>
  <pageSetup paperSize="5" scale="75" orientation="portrait" verticalDpi="0" r:id="rId1"/>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459"/>
  <sheetViews>
    <sheetView tabSelected="1" topLeftCell="A197" zoomScale="95" zoomScaleNormal="95" workbookViewId="0">
      <selection activeCell="A206" sqref="A206:H232"/>
    </sheetView>
  </sheetViews>
  <sheetFormatPr defaultColWidth="10.5703125" defaultRowHeight="15"/>
  <cols>
    <col min="1" max="1" width="11" style="339" customWidth="1"/>
    <col min="2" max="2" width="13" style="340" customWidth="1"/>
    <col min="3" max="3" width="12.140625" style="341" customWidth="1"/>
    <col min="4" max="4" width="10.85546875" style="340" customWidth="1"/>
    <col min="5" max="5" width="12.140625" style="319" customWidth="1"/>
    <col min="6" max="6" width="15" style="341" customWidth="1"/>
    <col min="7" max="7" width="11.85546875" style="319" customWidth="1"/>
    <col min="8" max="8" width="21.5703125" style="343" customWidth="1"/>
    <col min="9" max="9" width="22.140625" style="342" customWidth="1"/>
    <col min="10" max="16384" width="10.5703125" style="319"/>
  </cols>
  <sheetData>
    <row r="1" spans="1:9" s="237" customFormat="1" ht="15.75">
      <c r="A1" s="458" t="s">
        <v>36</v>
      </c>
      <c r="B1" s="458"/>
      <c r="C1" s="458"/>
      <c r="D1" s="458"/>
      <c r="E1" s="458"/>
      <c r="F1" s="458"/>
      <c r="G1" s="458"/>
      <c r="H1" s="458"/>
      <c r="I1" s="458"/>
    </row>
    <row r="2" spans="1:9" s="237" customFormat="1" ht="15.75">
      <c r="A2" s="458"/>
      <c r="B2" s="458"/>
      <c r="C2" s="458"/>
      <c r="D2" s="458"/>
      <c r="E2" s="458"/>
      <c r="F2" s="458"/>
      <c r="G2" s="458"/>
      <c r="H2" s="458"/>
      <c r="I2" s="458"/>
    </row>
    <row r="3" spans="1:9" s="237" customFormat="1" ht="18" customHeight="1">
      <c r="B3" s="559" t="s">
        <v>1</v>
      </c>
      <c r="C3" s="559"/>
      <c r="D3" s="459" t="s">
        <v>33</v>
      </c>
      <c r="E3" s="460"/>
      <c r="F3" s="460"/>
      <c r="G3" s="461"/>
      <c r="H3" s="312"/>
    </row>
    <row r="4" spans="1:9" s="237" customFormat="1" ht="31.5" customHeight="1">
      <c r="B4" s="560" t="s">
        <v>25</v>
      </c>
      <c r="C4" s="561"/>
      <c r="D4" s="562">
        <v>38538</v>
      </c>
      <c r="E4" s="563"/>
      <c r="F4" s="563"/>
      <c r="G4" s="564"/>
      <c r="H4" s="312"/>
    </row>
    <row r="5" spans="1:9" s="237" customFormat="1" ht="15.75">
      <c r="B5" s="559" t="s">
        <v>26</v>
      </c>
      <c r="C5" s="559"/>
      <c r="D5" s="455">
        <v>522</v>
      </c>
      <c r="E5" s="456"/>
      <c r="F5" s="456"/>
      <c r="G5" s="457"/>
      <c r="H5" s="312"/>
    </row>
    <row r="6" spans="1:9" s="237" customFormat="1" ht="15.75">
      <c r="B6" s="559" t="s">
        <v>2</v>
      </c>
      <c r="C6" s="559"/>
      <c r="D6" s="455" t="s">
        <v>3</v>
      </c>
      <c r="E6" s="456"/>
      <c r="F6" s="456"/>
      <c r="G6" s="457"/>
      <c r="H6" s="312"/>
    </row>
    <row r="7" spans="1:9" s="237" customFormat="1" ht="16.5" customHeight="1">
      <c r="B7" s="559" t="s">
        <v>0</v>
      </c>
      <c r="C7" s="559"/>
      <c r="D7" s="459" t="s">
        <v>9</v>
      </c>
      <c r="E7" s="460"/>
      <c r="F7" s="460"/>
      <c r="G7" s="461"/>
      <c r="H7" s="312"/>
    </row>
    <row r="8" spans="1:9" s="237" customFormat="1" ht="33.75" customHeight="1">
      <c r="B8" s="565" t="s">
        <v>4</v>
      </c>
      <c r="C8" s="565"/>
      <c r="D8" s="566" t="s">
        <v>27</v>
      </c>
      <c r="E8" s="567"/>
      <c r="F8" s="567"/>
      <c r="G8" s="568"/>
      <c r="H8" s="312"/>
    </row>
    <row r="9" spans="1:9" s="237" customFormat="1" ht="34.5" customHeight="1">
      <c r="B9" s="565" t="s">
        <v>10</v>
      </c>
      <c r="C9" s="565"/>
      <c r="D9" s="569">
        <v>0.05</v>
      </c>
      <c r="E9" s="570"/>
      <c r="F9" s="570"/>
      <c r="G9" s="571"/>
      <c r="H9" s="312"/>
    </row>
    <row r="10" spans="1:9" s="237" customFormat="1" ht="15.75">
      <c r="B10" s="559" t="s">
        <v>8</v>
      </c>
      <c r="C10" s="559"/>
      <c r="D10" s="455">
        <v>500</v>
      </c>
      <c r="E10" s="456"/>
      <c r="F10" s="456"/>
      <c r="G10" s="457"/>
      <c r="H10" s="312"/>
    </row>
    <row r="11" spans="1:9" s="237" customFormat="1" ht="18" customHeight="1">
      <c r="B11" s="559" t="s">
        <v>6</v>
      </c>
      <c r="C11" s="559"/>
      <c r="D11" s="459" t="s">
        <v>7</v>
      </c>
      <c r="E11" s="460"/>
      <c r="F11" s="460"/>
      <c r="G11" s="461"/>
      <c r="H11" s="312"/>
    </row>
    <row r="12" spans="1:9" s="237" customFormat="1" ht="16.5" thickBot="1">
      <c r="A12" s="310"/>
      <c r="B12" s="56"/>
      <c r="C12" s="240"/>
      <c r="D12" s="240"/>
      <c r="E12" s="358"/>
      <c r="F12" s="358"/>
      <c r="G12" s="358"/>
      <c r="H12" s="358"/>
    </row>
    <row r="13" spans="1:9" s="9" customFormat="1" ht="45" customHeight="1">
      <c r="A13" s="243" t="s">
        <v>13</v>
      </c>
      <c r="B13" s="592" t="s">
        <v>14</v>
      </c>
      <c r="C13" s="592" t="s">
        <v>15</v>
      </c>
      <c r="D13" s="244" t="s">
        <v>16</v>
      </c>
      <c r="E13" s="245" t="s">
        <v>17</v>
      </c>
      <c r="F13" s="244" t="s">
        <v>19</v>
      </c>
      <c r="G13" s="245" t="s">
        <v>11</v>
      </c>
      <c r="H13" s="367" t="s">
        <v>18</v>
      </c>
      <c r="I13" s="247" t="s">
        <v>24</v>
      </c>
    </row>
    <row r="14" spans="1:9">
      <c r="A14" s="248">
        <v>38534</v>
      </c>
      <c r="B14" s="249">
        <v>500</v>
      </c>
      <c r="C14" s="250">
        <v>500</v>
      </c>
      <c r="D14" s="251">
        <f>B14-C14</f>
        <v>0</v>
      </c>
      <c r="E14" s="252">
        <f>G202</f>
        <v>5300</v>
      </c>
      <c r="F14" s="253">
        <f>(D14*E14*H14)</f>
        <v>0</v>
      </c>
      <c r="G14" s="250">
        <v>0</v>
      </c>
      <c r="H14" s="254">
        <f>0.24/365</f>
        <v>6.5753424657534248E-4</v>
      </c>
      <c r="I14" s="257" t="s">
        <v>34</v>
      </c>
    </row>
    <row r="15" spans="1:9">
      <c r="A15" s="256">
        <v>38565</v>
      </c>
      <c r="B15" s="249">
        <v>500</v>
      </c>
      <c r="C15" s="250">
        <v>500</v>
      </c>
      <c r="D15" s="251">
        <f t="shared" ref="D15:D78" si="0">B15-C15</f>
        <v>0</v>
      </c>
      <c r="E15" s="252">
        <f>E14-G14</f>
        <v>5300</v>
      </c>
      <c r="F15" s="253">
        <f t="shared" ref="F15:F79" si="1">(D15*E15*H15)</f>
        <v>0</v>
      </c>
      <c r="G15" s="250">
        <v>0</v>
      </c>
      <c r="H15" s="254">
        <f>0.24/365</f>
        <v>6.5753424657534248E-4</v>
      </c>
      <c r="I15" s="257" t="s">
        <v>35</v>
      </c>
    </row>
    <row r="16" spans="1:9">
      <c r="A16" s="256">
        <v>38596</v>
      </c>
      <c r="B16" s="249">
        <v>500</v>
      </c>
      <c r="C16" s="250">
        <v>0</v>
      </c>
      <c r="D16" s="251">
        <f t="shared" si="0"/>
        <v>500</v>
      </c>
      <c r="E16" s="252">
        <f t="shared" ref="E16:E79" si="2">E15-G15</f>
        <v>5300</v>
      </c>
      <c r="F16" s="253">
        <f>(D16*E16*H16)</f>
        <v>1742.4657534246576</v>
      </c>
      <c r="G16" s="250">
        <v>30</v>
      </c>
      <c r="H16" s="254">
        <f t="shared" ref="H16:H79" si="3">0.24/365</f>
        <v>6.5753424657534248E-4</v>
      </c>
      <c r="I16" s="257"/>
    </row>
    <row r="17" spans="1:9">
      <c r="A17" s="256">
        <v>38626</v>
      </c>
      <c r="B17" s="249">
        <v>500</v>
      </c>
      <c r="C17" s="250">
        <v>1000</v>
      </c>
      <c r="D17" s="251">
        <f t="shared" si="0"/>
        <v>-500</v>
      </c>
      <c r="E17" s="252">
        <f t="shared" si="2"/>
        <v>5270</v>
      </c>
      <c r="F17" s="253"/>
      <c r="G17" s="250">
        <v>0</v>
      </c>
      <c r="H17" s="254">
        <f t="shared" si="3"/>
        <v>6.5753424657534248E-4</v>
      </c>
      <c r="I17" s="257" t="s">
        <v>103</v>
      </c>
    </row>
    <row r="18" spans="1:9">
      <c r="A18" s="256">
        <v>38657</v>
      </c>
      <c r="B18" s="249">
        <v>500</v>
      </c>
      <c r="C18" s="250">
        <v>0</v>
      </c>
      <c r="D18" s="251">
        <f t="shared" si="0"/>
        <v>500</v>
      </c>
      <c r="E18" s="252">
        <f t="shared" si="2"/>
        <v>5270</v>
      </c>
      <c r="F18" s="253">
        <f t="shared" si="1"/>
        <v>1732.6027397260275</v>
      </c>
      <c r="G18" s="250">
        <v>30</v>
      </c>
      <c r="H18" s="254">
        <f t="shared" si="3"/>
        <v>6.5753424657534248E-4</v>
      </c>
      <c r="I18" s="257"/>
    </row>
    <row r="19" spans="1:9">
      <c r="A19" s="256">
        <v>38687</v>
      </c>
      <c r="B19" s="249">
        <v>500</v>
      </c>
      <c r="C19" s="250">
        <v>0</v>
      </c>
      <c r="D19" s="251">
        <f t="shared" si="0"/>
        <v>500</v>
      </c>
      <c r="E19" s="252">
        <f t="shared" si="2"/>
        <v>5240</v>
      </c>
      <c r="F19" s="253">
        <f t="shared" si="1"/>
        <v>1722.7397260273974</v>
      </c>
      <c r="G19" s="250">
        <v>31</v>
      </c>
      <c r="H19" s="254">
        <f t="shared" si="3"/>
        <v>6.5753424657534248E-4</v>
      </c>
      <c r="I19" s="257"/>
    </row>
    <row r="20" spans="1:9" s="321" customFormat="1">
      <c r="A20" s="258">
        <v>38718</v>
      </c>
      <c r="B20" s="259">
        <v>500</v>
      </c>
      <c r="C20" s="260">
        <v>0</v>
      </c>
      <c r="D20" s="261">
        <f t="shared" si="0"/>
        <v>500</v>
      </c>
      <c r="E20" s="262">
        <f t="shared" si="2"/>
        <v>5209</v>
      </c>
      <c r="F20" s="263">
        <f t="shared" si="1"/>
        <v>1712.5479452054794</v>
      </c>
      <c r="G20" s="260">
        <v>31</v>
      </c>
      <c r="H20" s="254">
        <f t="shared" si="3"/>
        <v>6.5753424657534248E-4</v>
      </c>
      <c r="I20" s="265"/>
    </row>
    <row r="21" spans="1:9">
      <c r="A21" s="256">
        <v>38749</v>
      </c>
      <c r="B21" s="249">
        <v>500</v>
      </c>
      <c r="C21" s="250">
        <v>0</v>
      </c>
      <c r="D21" s="251">
        <f t="shared" si="0"/>
        <v>500</v>
      </c>
      <c r="E21" s="252">
        <f t="shared" si="2"/>
        <v>5178</v>
      </c>
      <c r="F21" s="253">
        <f t="shared" si="1"/>
        <v>1702.3561643835617</v>
      </c>
      <c r="G21" s="250">
        <v>28</v>
      </c>
      <c r="H21" s="254">
        <f t="shared" si="3"/>
        <v>6.5753424657534248E-4</v>
      </c>
      <c r="I21" s="257"/>
    </row>
    <row r="22" spans="1:9">
      <c r="A22" s="256">
        <v>38777</v>
      </c>
      <c r="B22" s="249">
        <v>500</v>
      </c>
      <c r="C22" s="250">
        <v>0</v>
      </c>
      <c r="D22" s="251">
        <f t="shared" si="0"/>
        <v>500</v>
      </c>
      <c r="E22" s="252">
        <f t="shared" si="2"/>
        <v>5150</v>
      </c>
      <c r="F22" s="253">
        <f t="shared" si="1"/>
        <v>1693.1506849315069</v>
      </c>
      <c r="G22" s="250">
        <v>31</v>
      </c>
      <c r="H22" s="254">
        <f t="shared" si="3"/>
        <v>6.5753424657534248E-4</v>
      </c>
      <c r="I22" s="257"/>
    </row>
    <row r="23" spans="1:9">
      <c r="A23" s="256">
        <v>38808</v>
      </c>
      <c r="B23" s="249">
        <v>500</v>
      </c>
      <c r="C23" s="250">
        <v>0</v>
      </c>
      <c r="D23" s="251">
        <f t="shared" si="0"/>
        <v>500</v>
      </c>
      <c r="E23" s="252">
        <f t="shared" si="2"/>
        <v>5119</v>
      </c>
      <c r="F23" s="253">
        <f t="shared" si="1"/>
        <v>1682.9589041095892</v>
      </c>
      <c r="G23" s="250">
        <v>30</v>
      </c>
      <c r="H23" s="254">
        <f t="shared" si="3"/>
        <v>6.5753424657534248E-4</v>
      </c>
      <c r="I23" s="257"/>
    </row>
    <row r="24" spans="1:9">
      <c r="A24" s="256">
        <v>38838</v>
      </c>
      <c r="B24" s="249">
        <v>500</v>
      </c>
      <c r="C24" s="250">
        <v>0</v>
      </c>
      <c r="D24" s="251">
        <f t="shared" si="0"/>
        <v>500</v>
      </c>
      <c r="E24" s="252">
        <f t="shared" si="2"/>
        <v>5089</v>
      </c>
      <c r="F24" s="253">
        <f t="shared" si="1"/>
        <v>1673.0958904109589</v>
      </c>
      <c r="G24" s="250">
        <v>31</v>
      </c>
      <c r="H24" s="254">
        <f t="shared" si="3"/>
        <v>6.5753424657534248E-4</v>
      </c>
      <c r="I24" s="257"/>
    </row>
    <row r="25" spans="1:9">
      <c r="A25" s="256">
        <v>38869</v>
      </c>
      <c r="B25" s="249">
        <v>500</v>
      </c>
      <c r="C25" s="250">
        <v>3500</v>
      </c>
      <c r="D25" s="251">
        <f t="shared" si="0"/>
        <v>-3000</v>
      </c>
      <c r="E25" s="252">
        <f t="shared" si="2"/>
        <v>5058</v>
      </c>
      <c r="F25" s="253"/>
      <c r="G25" s="250">
        <v>0</v>
      </c>
      <c r="H25" s="254">
        <f t="shared" si="3"/>
        <v>6.5753424657534248E-4</v>
      </c>
      <c r="I25" s="257" t="s">
        <v>102</v>
      </c>
    </row>
    <row r="26" spans="1:9">
      <c r="A26" s="256">
        <v>38899</v>
      </c>
      <c r="B26" s="249">
        <v>525</v>
      </c>
      <c r="C26" s="250">
        <v>0</v>
      </c>
      <c r="D26" s="251">
        <f t="shared" si="0"/>
        <v>525</v>
      </c>
      <c r="E26" s="252">
        <f t="shared" si="2"/>
        <v>5058</v>
      </c>
      <c r="F26" s="253">
        <f t="shared" si="1"/>
        <v>1746.0493150684931</v>
      </c>
      <c r="G26" s="250">
        <v>31</v>
      </c>
      <c r="H26" s="254">
        <f t="shared" si="3"/>
        <v>6.5753424657534248E-4</v>
      </c>
      <c r="I26" s="257"/>
    </row>
    <row r="27" spans="1:9" s="322" customFormat="1" ht="35.25" customHeight="1">
      <c r="A27" s="359">
        <v>38930</v>
      </c>
      <c r="B27" s="249">
        <v>525</v>
      </c>
      <c r="C27" s="280">
        <f>1050+525</f>
        <v>1575</v>
      </c>
      <c r="D27" s="251">
        <f t="shared" si="0"/>
        <v>-1050</v>
      </c>
      <c r="E27" s="252">
        <f t="shared" si="2"/>
        <v>5027</v>
      </c>
      <c r="F27" s="253"/>
      <c r="G27" s="360">
        <v>0</v>
      </c>
      <c r="H27" s="254">
        <f t="shared" si="3"/>
        <v>6.5753424657534248E-4</v>
      </c>
      <c r="I27" s="265" t="s">
        <v>101</v>
      </c>
    </row>
    <row r="28" spans="1:9">
      <c r="A28" s="256">
        <v>38961</v>
      </c>
      <c r="B28" s="249">
        <v>525</v>
      </c>
      <c r="C28" s="250">
        <v>0</v>
      </c>
      <c r="D28" s="251">
        <f t="shared" si="0"/>
        <v>525</v>
      </c>
      <c r="E28" s="252">
        <f t="shared" si="2"/>
        <v>5027</v>
      </c>
      <c r="F28" s="253">
        <f t="shared" si="1"/>
        <v>1735.3479452054794</v>
      </c>
      <c r="G28" s="250">
        <v>30</v>
      </c>
      <c r="H28" s="254">
        <f t="shared" si="3"/>
        <v>6.5753424657534248E-4</v>
      </c>
      <c r="I28" s="257"/>
    </row>
    <row r="29" spans="1:9">
      <c r="A29" s="256">
        <v>38991</v>
      </c>
      <c r="B29" s="249">
        <v>525</v>
      </c>
      <c r="C29" s="250">
        <v>0</v>
      </c>
      <c r="D29" s="251">
        <f t="shared" si="0"/>
        <v>525</v>
      </c>
      <c r="E29" s="252">
        <f t="shared" si="2"/>
        <v>4997</v>
      </c>
      <c r="F29" s="253">
        <f t="shared" si="1"/>
        <v>1724.9917808219179</v>
      </c>
      <c r="G29" s="250">
        <v>31</v>
      </c>
      <c r="H29" s="254">
        <f t="shared" si="3"/>
        <v>6.5753424657534248E-4</v>
      </c>
      <c r="I29" s="361"/>
    </row>
    <row r="30" spans="1:9">
      <c r="A30" s="256">
        <v>39022</v>
      </c>
      <c r="B30" s="249">
        <v>525</v>
      </c>
      <c r="C30" s="250">
        <v>0</v>
      </c>
      <c r="D30" s="251">
        <f t="shared" si="0"/>
        <v>525</v>
      </c>
      <c r="E30" s="252">
        <f t="shared" si="2"/>
        <v>4966</v>
      </c>
      <c r="F30" s="253">
        <f t="shared" si="1"/>
        <v>1714.2904109589042</v>
      </c>
      <c r="G30" s="250">
        <v>30</v>
      </c>
      <c r="H30" s="254">
        <f t="shared" si="3"/>
        <v>6.5753424657534248E-4</v>
      </c>
      <c r="I30" s="361"/>
    </row>
    <row r="31" spans="1:9">
      <c r="A31" s="256">
        <v>39052</v>
      </c>
      <c r="B31" s="249">
        <v>525</v>
      </c>
      <c r="C31" s="250">
        <v>0</v>
      </c>
      <c r="D31" s="251">
        <f t="shared" si="0"/>
        <v>525</v>
      </c>
      <c r="E31" s="252">
        <f t="shared" si="2"/>
        <v>4936</v>
      </c>
      <c r="F31" s="253">
        <f t="shared" si="1"/>
        <v>1703.9342465753425</v>
      </c>
      <c r="G31" s="250">
        <v>31</v>
      </c>
      <c r="H31" s="254">
        <f t="shared" si="3"/>
        <v>6.5753424657534248E-4</v>
      </c>
      <c r="I31" s="361"/>
    </row>
    <row r="32" spans="1:9">
      <c r="A32" s="256">
        <v>39083</v>
      </c>
      <c r="B32" s="249">
        <v>525</v>
      </c>
      <c r="C32" s="250">
        <v>0</v>
      </c>
      <c r="D32" s="251">
        <f t="shared" si="0"/>
        <v>525</v>
      </c>
      <c r="E32" s="252">
        <f t="shared" si="2"/>
        <v>4905</v>
      </c>
      <c r="F32" s="253">
        <f t="shared" si="1"/>
        <v>1693.2328767123288</v>
      </c>
      <c r="G32" s="250">
        <v>31</v>
      </c>
      <c r="H32" s="254">
        <f t="shared" si="3"/>
        <v>6.5753424657534248E-4</v>
      </c>
      <c r="I32" s="361"/>
    </row>
    <row r="33" spans="1:9">
      <c r="A33" s="256">
        <v>39114</v>
      </c>
      <c r="B33" s="249">
        <v>525</v>
      </c>
      <c r="C33" s="250">
        <v>0</v>
      </c>
      <c r="D33" s="251">
        <f t="shared" si="0"/>
        <v>525</v>
      </c>
      <c r="E33" s="252">
        <f t="shared" si="2"/>
        <v>4874</v>
      </c>
      <c r="F33" s="253">
        <f t="shared" si="1"/>
        <v>1682.5315068493151</v>
      </c>
      <c r="G33" s="250">
        <v>28</v>
      </c>
      <c r="H33" s="254">
        <f t="shared" si="3"/>
        <v>6.5753424657534248E-4</v>
      </c>
      <c r="I33" s="361"/>
    </row>
    <row r="34" spans="1:9">
      <c r="A34" s="256">
        <v>39142</v>
      </c>
      <c r="B34" s="249">
        <v>525</v>
      </c>
      <c r="C34" s="250">
        <v>0</v>
      </c>
      <c r="D34" s="251">
        <f t="shared" si="0"/>
        <v>525</v>
      </c>
      <c r="E34" s="252">
        <f t="shared" si="2"/>
        <v>4846</v>
      </c>
      <c r="F34" s="253">
        <f t="shared" si="1"/>
        <v>1672.8657534246577</v>
      </c>
      <c r="G34" s="250">
        <v>31</v>
      </c>
      <c r="H34" s="254">
        <f t="shared" si="3"/>
        <v>6.5753424657534248E-4</v>
      </c>
      <c r="I34" s="361"/>
    </row>
    <row r="35" spans="1:9">
      <c r="A35" s="256">
        <v>39173</v>
      </c>
      <c r="B35" s="249">
        <v>525</v>
      </c>
      <c r="C35" s="250">
        <v>0</v>
      </c>
      <c r="D35" s="251">
        <f t="shared" si="0"/>
        <v>525</v>
      </c>
      <c r="E35" s="252">
        <f t="shared" si="2"/>
        <v>4815</v>
      </c>
      <c r="F35" s="253">
        <f t="shared" si="1"/>
        <v>1662.1643835616439</v>
      </c>
      <c r="G35" s="250">
        <v>30</v>
      </c>
      <c r="H35" s="254">
        <f t="shared" si="3"/>
        <v>6.5753424657534248E-4</v>
      </c>
      <c r="I35" s="361"/>
    </row>
    <row r="36" spans="1:9">
      <c r="A36" s="256">
        <v>39203</v>
      </c>
      <c r="B36" s="249">
        <v>525</v>
      </c>
      <c r="C36" s="250">
        <v>0</v>
      </c>
      <c r="D36" s="251">
        <f>B36-C36</f>
        <v>525</v>
      </c>
      <c r="E36" s="252">
        <f t="shared" si="2"/>
        <v>4785</v>
      </c>
      <c r="F36" s="253">
        <f t="shared" si="1"/>
        <v>1651.8082191780823</v>
      </c>
      <c r="G36" s="250">
        <v>31</v>
      </c>
      <c r="H36" s="254">
        <f t="shared" si="3"/>
        <v>6.5753424657534248E-4</v>
      </c>
      <c r="I36" s="361"/>
    </row>
    <row r="37" spans="1:9">
      <c r="A37" s="256">
        <v>39234</v>
      </c>
      <c r="B37" s="249">
        <v>525</v>
      </c>
      <c r="C37" s="250">
        <v>0</v>
      </c>
      <c r="D37" s="251">
        <f t="shared" si="0"/>
        <v>525</v>
      </c>
      <c r="E37" s="252">
        <f t="shared" si="2"/>
        <v>4754</v>
      </c>
      <c r="F37" s="253">
        <f t="shared" si="1"/>
        <v>1641.1068493150685</v>
      </c>
      <c r="G37" s="250">
        <v>30</v>
      </c>
      <c r="H37" s="254">
        <f t="shared" si="3"/>
        <v>6.5753424657534248E-4</v>
      </c>
      <c r="I37" s="361"/>
    </row>
    <row r="38" spans="1:9">
      <c r="A38" s="256">
        <v>39264</v>
      </c>
      <c r="B38" s="249">
        <v>551.25</v>
      </c>
      <c r="C38" s="250">
        <v>0</v>
      </c>
      <c r="D38" s="251">
        <f t="shared" si="0"/>
        <v>551.25</v>
      </c>
      <c r="E38" s="252">
        <f t="shared" si="2"/>
        <v>4724</v>
      </c>
      <c r="F38" s="253">
        <f t="shared" si="1"/>
        <v>1712.2882191780823</v>
      </c>
      <c r="G38" s="250">
        <v>31</v>
      </c>
      <c r="H38" s="254">
        <f t="shared" si="3"/>
        <v>6.5753424657534248E-4</v>
      </c>
      <c r="I38" s="361"/>
    </row>
    <row r="39" spans="1:9">
      <c r="A39" s="256">
        <v>39295</v>
      </c>
      <c r="B39" s="249">
        <v>551.25</v>
      </c>
      <c r="C39" s="250">
        <v>0</v>
      </c>
      <c r="D39" s="251">
        <f t="shared" si="0"/>
        <v>551.25</v>
      </c>
      <c r="E39" s="252">
        <f t="shared" si="2"/>
        <v>4693</v>
      </c>
      <c r="F39" s="253">
        <f t="shared" si="1"/>
        <v>1701.0517808219179</v>
      </c>
      <c r="G39" s="250">
        <v>31</v>
      </c>
      <c r="H39" s="254">
        <f t="shared" si="3"/>
        <v>6.5753424657534248E-4</v>
      </c>
      <c r="I39" s="361"/>
    </row>
    <row r="40" spans="1:9">
      <c r="A40" s="256">
        <v>39326</v>
      </c>
      <c r="B40" s="249">
        <v>551.25</v>
      </c>
      <c r="C40" s="250">
        <v>0</v>
      </c>
      <c r="D40" s="251">
        <f t="shared" si="0"/>
        <v>551.25</v>
      </c>
      <c r="E40" s="252">
        <f t="shared" si="2"/>
        <v>4662</v>
      </c>
      <c r="F40" s="253">
        <f t="shared" si="1"/>
        <v>1689.8153424657535</v>
      </c>
      <c r="G40" s="250">
        <v>30</v>
      </c>
      <c r="H40" s="254">
        <f t="shared" si="3"/>
        <v>6.5753424657534248E-4</v>
      </c>
      <c r="I40" s="361"/>
    </row>
    <row r="41" spans="1:9">
      <c r="A41" s="256">
        <v>39356</v>
      </c>
      <c r="B41" s="249">
        <v>551.25</v>
      </c>
      <c r="C41" s="250">
        <v>0</v>
      </c>
      <c r="D41" s="251">
        <f t="shared" si="0"/>
        <v>551.25</v>
      </c>
      <c r="E41" s="252">
        <f t="shared" si="2"/>
        <v>4632</v>
      </c>
      <c r="F41" s="253">
        <f t="shared" si="1"/>
        <v>1678.9413698630137</v>
      </c>
      <c r="G41" s="250">
        <v>31</v>
      </c>
      <c r="H41" s="254">
        <f t="shared" si="3"/>
        <v>6.5753424657534248E-4</v>
      </c>
      <c r="I41" s="361"/>
    </row>
    <row r="42" spans="1:9">
      <c r="A42" s="256">
        <v>39387</v>
      </c>
      <c r="B42" s="249">
        <v>551.25</v>
      </c>
      <c r="C42" s="250">
        <v>0</v>
      </c>
      <c r="D42" s="251">
        <f t="shared" si="0"/>
        <v>551.25</v>
      </c>
      <c r="E42" s="252">
        <f t="shared" si="2"/>
        <v>4601</v>
      </c>
      <c r="F42" s="253">
        <f t="shared" si="1"/>
        <v>1667.7049315068493</v>
      </c>
      <c r="G42" s="250">
        <v>30</v>
      </c>
      <c r="H42" s="254">
        <f t="shared" si="3"/>
        <v>6.5753424657534248E-4</v>
      </c>
      <c r="I42" s="361"/>
    </row>
    <row r="43" spans="1:9">
      <c r="A43" s="256">
        <v>39417</v>
      </c>
      <c r="B43" s="249">
        <v>551.25</v>
      </c>
      <c r="C43" s="250">
        <v>0</v>
      </c>
      <c r="D43" s="251">
        <f t="shared" si="0"/>
        <v>551.25</v>
      </c>
      <c r="E43" s="252">
        <f t="shared" si="2"/>
        <v>4571</v>
      </c>
      <c r="F43" s="253">
        <f t="shared" si="1"/>
        <v>1656.8309589041096</v>
      </c>
      <c r="G43" s="250">
        <v>31</v>
      </c>
      <c r="H43" s="254">
        <f t="shared" si="3"/>
        <v>6.5753424657534248E-4</v>
      </c>
      <c r="I43" s="361"/>
    </row>
    <row r="44" spans="1:9">
      <c r="A44" s="256">
        <v>39448</v>
      </c>
      <c r="B44" s="249">
        <v>551.25</v>
      </c>
      <c r="C44" s="250">
        <v>0</v>
      </c>
      <c r="D44" s="251">
        <f t="shared" si="0"/>
        <v>551.25</v>
      </c>
      <c r="E44" s="252">
        <f t="shared" si="2"/>
        <v>4540</v>
      </c>
      <c r="F44" s="253">
        <f t="shared" si="1"/>
        <v>1645.5945205479452</v>
      </c>
      <c r="G44" s="250">
        <v>31</v>
      </c>
      <c r="H44" s="254">
        <f t="shared" si="3"/>
        <v>6.5753424657534248E-4</v>
      </c>
      <c r="I44" s="361"/>
    </row>
    <row r="45" spans="1:9">
      <c r="A45" s="256">
        <v>39479</v>
      </c>
      <c r="B45" s="249">
        <v>551.25</v>
      </c>
      <c r="C45" s="250">
        <v>0</v>
      </c>
      <c r="D45" s="251">
        <f t="shared" si="0"/>
        <v>551.25</v>
      </c>
      <c r="E45" s="252">
        <f t="shared" si="2"/>
        <v>4509</v>
      </c>
      <c r="F45" s="253">
        <f t="shared" si="1"/>
        <v>1634.3580821917808</v>
      </c>
      <c r="G45" s="250">
        <v>29</v>
      </c>
      <c r="H45" s="254">
        <f t="shared" si="3"/>
        <v>6.5753424657534248E-4</v>
      </c>
      <c r="I45" s="361"/>
    </row>
    <row r="46" spans="1:9">
      <c r="A46" s="256">
        <v>39508</v>
      </c>
      <c r="B46" s="249">
        <v>551.25</v>
      </c>
      <c r="C46" s="250">
        <v>0</v>
      </c>
      <c r="D46" s="251">
        <f t="shared" si="0"/>
        <v>551.25</v>
      </c>
      <c r="E46" s="252">
        <f t="shared" si="2"/>
        <v>4480</v>
      </c>
      <c r="F46" s="253">
        <f t="shared" si="1"/>
        <v>1623.8465753424657</v>
      </c>
      <c r="G46" s="250">
        <v>31</v>
      </c>
      <c r="H46" s="254">
        <f t="shared" si="3"/>
        <v>6.5753424657534248E-4</v>
      </c>
      <c r="I46" s="361"/>
    </row>
    <row r="47" spans="1:9">
      <c r="A47" s="256">
        <v>39539</v>
      </c>
      <c r="B47" s="249">
        <v>551.25</v>
      </c>
      <c r="C47" s="250">
        <v>0</v>
      </c>
      <c r="D47" s="251">
        <f t="shared" si="0"/>
        <v>551.25</v>
      </c>
      <c r="E47" s="252">
        <f t="shared" si="2"/>
        <v>4449</v>
      </c>
      <c r="F47" s="253">
        <f t="shared" si="1"/>
        <v>1612.6101369863013</v>
      </c>
      <c r="G47" s="250">
        <v>30</v>
      </c>
      <c r="H47" s="254">
        <f t="shared" si="3"/>
        <v>6.5753424657534248E-4</v>
      </c>
      <c r="I47" s="361"/>
    </row>
    <row r="48" spans="1:9">
      <c r="A48" s="256">
        <v>39569</v>
      </c>
      <c r="B48" s="249">
        <v>551.25</v>
      </c>
      <c r="C48" s="250">
        <v>0</v>
      </c>
      <c r="D48" s="251">
        <f t="shared" si="0"/>
        <v>551.25</v>
      </c>
      <c r="E48" s="252">
        <f t="shared" si="2"/>
        <v>4419</v>
      </c>
      <c r="F48" s="253">
        <f t="shared" si="1"/>
        <v>1601.7361643835618</v>
      </c>
      <c r="G48" s="250">
        <v>31</v>
      </c>
      <c r="H48" s="254">
        <f t="shared" si="3"/>
        <v>6.5753424657534248E-4</v>
      </c>
      <c r="I48" s="361"/>
    </row>
    <row r="49" spans="1:10">
      <c r="A49" s="256">
        <v>39600</v>
      </c>
      <c r="B49" s="249">
        <v>551.25</v>
      </c>
      <c r="C49" s="250">
        <v>0</v>
      </c>
      <c r="D49" s="251">
        <f t="shared" si="0"/>
        <v>551.25</v>
      </c>
      <c r="E49" s="252">
        <f t="shared" si="2"/>
        <v>4388</v>
      </c>
      <c r="F49" s="253">
        <f t="shared" si="1"/>
        <v>1590.4997260273974</v>
      </c>
      <c r="G49" s="250">
        <v>30</v>
      </c>
      <c r="H49" s="254">
        <f t="shared" si="3"/>
        <v>6.5753424657534248E-4</v>
      </c>
      <c r="I49" s="361"/>
    </row>
    <row r="50" spans="1:10">
      <c r="A50" s="256">
        <v>39630</v>
      </c>
      <c r="B50" s="249">
        <v>578.8125</v>
      </c>
      <c r="C50" s="250">
        <v>0</v>
      </c>
      <c r="D50" s="251">
        <f t="shared" si="0"/>
        <v>578.8125</v>
      </c>
      <c r="E50" s="252">
        <f t="shared" si="2"/>
        <v>4358</v>
      </c>
      <c r="F50" s="253">
        <f t="shared" si="1"/>
        <v>1658.6070410958905</v>
      </c>
      <c r="G50" s="250">
        <v>31</v>
      </c>
      <c r="H50" s="254">
        <f t="shared" si="3"/>
        <v>6.5753424657534248E-4</v>
      </c>
      <c r="I50" s="361"/>
    </row>
    <row r="51" spans="1:10">
      <c r="A51" s="256">
        <v>39661</v>
      </c>
      <c r="B51" s="249">
        <v>578.8125</v>
      </c>
      <c r="C51" s="250">
        <v>0</v>
      </c>
      <c r="D51" s="251">
        <f t="shared" si="0"/>
        <v>578.8125</v>
      </c>
      <c r="E51" s="252">
        <f t="shared" si="2"/>
        <v>4327</v>
      </c>
      <c r="F51" s="253">
        <f t="shared" si="1"/>
        <v>1646.8087808219179</v>
      </c>
      <c r="G51" s="250">
        <v>31</v>
      </c>
      <c r="H51" s="254">
        <f t="shared" si="3"/>
        <v>6.5753424657534248E-4</v>
      </c>
      <c r="I51" s="361"/>
    </row>
    <row r="52" spans="1:10">
      <c r="A52" s="256">
        <v>39692</v>
      </c>
      <c r="B52" s="249">
        <v>578.8125</v>
      </c>
      <c r="C52" s="250">
        <v>0</v>
      </c>
      <c r="D52" s="251">
        <f t="shared" si="0"/>
        <v>578.8125</v>
      </c>
      <c r="E52" s="252">
        <f t="shared" si="2"/>
        <v>4296</v>
      </c>
      <c r="F52" s="253">
        <f t="shared" si="1"/>
        <v>1635.0105205479454</v>
      </c>
      <c r="G52" s="250">
        <v>30</v>
      </c>
      <c r="H52" s="254">
        <f t="shared" si="3"/>
        <v>6.5753424657534248E-4</v>
      </c>
      <c r="I52" s="361"/>
    </row>
    <row r="53" spans="1:10">
      <c r="A53" s="256">
        <v>39722</v>
      </c>
      <c r="B53" s="249">
        <v>578.8125</v>
      </c>
      <c r="C53" s="250">
        <v>0</v>
      </c>
      <c r="D53" s="251">
        <f t="shared" si="0"/>
        <v>578.8125</v>
      </c>
      <c r="E53" s="252">
        <f t="shared" si="2"/>
        <v>4266</v>
      </c>
      <c r="F53" s="253">
        <f t="shared" si="1"/>
        <v>1623.5928493150686</v>
      </c>
      <c r="G53" s="250">
        <v>31</v>
      </c>
      <c r="H53" s="254">
        <f t="shared" si="3"/>
        <v>6.5753424657534248E-4</v>
      </c>
      <c r="I53" s="361"/>
    </row>
    <row r="54" spans="1:10">
      <c r="A54" s="256">
        <v>39753</v>
      </c>
      <c r="B54" s="249">
        <v>578.8125</v>
      </c>
      <c r="C54" s="250">
        <v>0</v>
      </c>
      <c r="D54" s="251">
        <f t="shared" si="0"/>
        <v>578.8125</v>
      </c>
      <c r="E54" s="252">
        <f t="shared" si="2"/>
        <v>4235</v>
      </c>
      <c r="F54" s="253">
        <f t="shared" si="1"/>
        <v>1611.7945890410958</v>
      </c>
      <c r="G54" s="250">
        <v>30</v>
      </c>
      <c r="H54" s="254">
        <f t="shared" si="3"/>
        <v>6.5753424657534248E-4</v>
      </c>
      <c r="I54" s="361"/>
    </row>
    <row r="55" spans="1:10">
      <c r="A55" s="256">
        <v>39783</v>
      </c>
      <c r="B55" s="249">
        <v>578.8125</v>
      </c>
      <c r="C55" s="250">
        <v>0</v>
      </c>
      <c r="D55" s="251">
        <f t="shared" si="0"/>
        <v>578.8125</v>
      </c>
      <c r="E55" s="252">
        <f t="shared" si="2"/>
        <v>4205</v>
      </c>
      <c r="F55" s="253">
        <f t="shared" si="1"/>
        <v>1600.3769178082193</v>
      </c>
      <c r="G55" s="250">
        <v>31</v>
      </c>
      <c r="H55" s="254">
        <f t="shared" si="3"/>
        <v>6.5753424657534248E-4</v>
      </c>
      <c r="I55" s="361"/>
    </row>
    <row r="56" spans="1:10">
      <c r="A56" s="256">
        <v>39814</v>
      </c>
      <c r="B56" s="249">
        <v>578.8125</v>
      </c>
      <c r="C56" s="250">
        <v>0</v>
      </c>
      <c r="D56" s="251">
        <f t="shared" si="0"/>
        <v>578.8125</v>
      </c>
      <c r="E56" s="252">
        <f t="shared" si="2"/>
        <v>4174</v>
      </c>
      <c r="F56" s="253">
        <f t="shared" si="1"/>
        <v>1588.5786575342465</v>
      </c>
      <c r="G56" s="250">
        <v>31</v>
      </c>
      <c r="H56" s="254">
        <f t="shared" si="3"/>
        <v>6.5753424657534248E-4</v>
      </c>
      <c r="I56" s="361"/>
    </row>
    <row r="57" spans="1:10">
      <c r="A57" s="248">
        <v>39845</v>
      </c>
      <c r="B57" s="249">
        <v>578.8125</v>
      </c>
      <c r="C57" s="250">
        <v>0</v>
      </c>
      <c r="D57" s="251">
        <f t="shared" si="0"/>
        <v>578.8125</v>
      </c>
      <c r="E57" s="252">
        <f t="shared" si="2"/>
        <v>4143</v>
      </c>
      <c r="F57" s="253">
        <f t="shared" si="1"/>
        <v>1576.780397260274</v>
      </c>
      <c r="G57" s="252">
        <v>28</v>
      </c>
      <c r="H57" s="254">
        <f t="shared" si="3"/>
        <v>6.5753424657534248E-4</v>
      </c>
      <c r="I57" s="361"/>
    </row>
    <row r="58" spans="1:10">
      <c r="A58" s="248">
        <v>39873</v>
      </c>
      <c r="B58" s="249">
        <v>578.8125</v>
      </c>
      <c r="C58" s="250">
        <v>0</v>
      </c>
      <c r="D58" s="251">
        <f t="shared" si="0"/>
        <v>578.8125</v>
      </c>
      <c r="E58" s="252">
        <f t="shared" si="2"/>
        <v>4115</v>
      </c>
      <c r="F58" s="253">
        <f t="shared" si="1"/>
        <v>1566.1239041095891</v>
      </c>
      <c r="G58" s="268">
        <v>31</v>
      </c>
      <c r="H58" s="254">
        <f t="shared" si="3"/>
        <v>6.5753424657534248E-4</v>
      </c>
      <c r="I58" s="362"/>
      <c r="J58" s="323"/>
    </row>
    <row r="59" spans="1:10">
      <c r="A59" s="248">
        <v>39904</v>
      </c>
      <c r="B59" s="249">
        <v>578.8125</v>
      </c>
      <c r="C59" s="250">
        <v>0</v>
      </c>
      <c r="D59" s="251">
        <f t="shared" si="0"/>
        <v>578.8125</v>
      </c>
      <c r="E59" s="252">
        <f t="shared" si="2"/>
        <v>4084</v>
      </c>
      <c r="F59" s="253">
        <f t="shared" si="1"/>
        <v>1554.3256438356166</v>
      </c>
      <c r="G59" s="268">
        <v>30</v>
      </c>
      <c r="H59" s="254">
        <f t="shared" si="3"/>
        <v>6.5753424657534248E-4</v>
      </c>
      <c r="I59" s="362"/>
    </row>
    <row r="60" spans="1:10">
      <c r="A60" s="248">
        <v>39934</v>
      </c>
      <c r="B60" s="249">
        <v>578.8125</v>
      </c>
      <c r="C60" s="250">
        <v>0</v>
      </c>
      <c r="D60" s="251">
        <f t="shared" si="0"/>
        <v>578.8125</v>
      </c>
      <c r="E60" s="252">
        <f t="shared" si="2"/>
        <v>4054</v>
      </c>
      <c r="F60" s="253">
        <f t="shared" si="1"/>
        <v>1542.9079726027398</v>
      </c>
      <c r="G60" s="268">
        <v>31</v>
      </c>
      <c r="H60" s="254">
        <f t="shared" si="3"/>
        <v>6.5753424657534248E-4</v>
      </c>
      <c r="I60" s="362"/>
    </row>
    <row r="61" spans="1:10">
      <c r="A61" s="248">
        <v>39965</v>
      </c>
      <c r="B61" s="249">
        <v>578.8125</v>
      </c>
      <c r="C61" s="250">
        <v>0</v>
      </c>
      <c r="D61" s="251">
        <f t="shared" si="0"/>
        <v>578.8125</v>
      </c>
      <c r="E61" s="252">
        <f t="shared" si="2"/>
        <v>4023</v>
      </c>
      <c r="F61" s="253">
        <f t="shared" si="1"/>
        <v>1531.1097123287673</v>
      </c>
      <c r="G61" s="268">
        <v>30</v>
      </c>
      <c r="H61" s="254">
        <f t="shared" si="3"/>
        <v>6.5753424657534248E-4</v>
      </c>
      <c r="I61" s="362"/>
    </row>
    <row r="62" spans="1:10">
      <c r="A62" s="248">
        <v>39995</v>
      </c>
      <c r="B62" s="249">
        <v>607.75312499999995</v>
      </c>
      <c r="C62" s="250">
        <v>0</v>
      </c>
      <c r="D62" s="251">
        <f t="shared" si="0"/>
        <v>607.75312499999995</v>
      </c>
      <c r="E62" s="252">
        <f t="shared" si="2"/>
        <v>3993</v>
      </c>
      <c r="F62" s="253">
        <f t="shared" si="1"/>
        <v>1595.6766431506849</v>
      </c>
      <c r="G62" s="268">
        <v>31</v>
      </c>
      <c r="H62" s="254">
        <f t="shared" si="3"/>
        <v>6.5753424657534248E-4</v>
      </c>
      <c r="I62" s="362"/>
    </row>
    <row r="63" spans="1:10">
      <c r="A63" s="248">
        <v>40026</v>
      </c>
      <c r="B63" s="249">
        <v>607.75312499999995</v>
      </c>
      <c r="C63" s="250">
        <v>0</v>
      </c>
      <c r="D63" s="251">
        <f t="shared" si="0"/>
        <v>607.75312499999995</v>
      </c>
      <c r="E63" s="252">
        <f t="shared" si="2"/>
        <v>3962</v>
      </c>
      <c r="F63" s="253">
        <f t="shared" si="1"/>
        <v>1583.2884698630135</v>
      </c>
      <c r="G63" s="268">
        <v>31</v>
      </c>
      <c r="H63" s="254">
        <f t="shared" si="3"/>
        <v>6.5753424657534248E-4</v>
      </c>
      <c r="I63" s="362"/>
    </row>
    <row r="64" spans="1:10">
      <c r="A64" s="270">
        <v>40057</v>
      </c>
      <c r="B64" s="249">
        <v>607.75312499999995</v>
      </c>
      <c r="C64" s="250">
        <v>0</v>
      </c>
      <c r="D64" s="251">
        <f t="shared" si="0"/>
        <v>607.75312499999995</v>
      </c>
      <c r="E64" s="252">
        <f t="shared" si="2"/>
        <v>3931</v>
      </c>
      <c r="F64" s="253">
        <f t="shared" si="1"/>
        <v>1570.9002965753423</v>
      </c>
      <c r="G64" s="268">
        <v>30</v>
      </c>
      <c r="H64" s="254">
        <f t="shared" si="3"/>
        <v>6.5753424657534248E-4</v>
      </c>
      <c r="I64" s="362"/>
    </row>
    <row r="65" spans="1:12">
      <c r="A65" s="271">
        <v>40087</v>
      </c>
      <c r="B65" s="272">
        <v>607.75312499999995</v>
      </c>
      <c r="C65" s="250">
        <v>0</v>
      </c>
      <c r="D65" s="251">
        <f t="shared" si="0"/>
        <v>607.75312499999995</v>
      </c>
      <c r="E65" s="252">
        <f t="shared" si="2"/>
        <v>3901</v>
      </c>
      <c r="F65" s="253">
        <f t="shared" si="1"/>
        <v>1558.9117417808218</v>
      </c>
      <c r="G65" s="268">
        <v>31</v>
      </c>
      <c r="H65" s="254">
        <f t="shared" si="3"/>
        <v>6.5753424657534248E-4</v>
      </c>
      <c r="I65" s="362"/>
    </row>
    <row r="66" spans="1:12">
      <c r="A66" s="273">
        <v>40118</v>
      </c>
      <c r="B66" s="249">
        <v>607.75312499999995</v>
      </c>
      <c r="C66" s="250">
        <v>0</v>
      </c>
      <c r="D66" s="251">
        <f t="shared" si="0"/>
        <v>607.75312499999995</v>
      </c>
      <c r="E66" s="252">
        <f t="shared" si="2"/>
        <v>3870</v>
      </c>
      <c r="F66" s="253">
        <f t="shared" si="1"/>
        <v>1546.5235684931508</v>
      </c>
      <c r="G66" s="268">
        <v>30</v>
      </c>
      <c r="H66" s="254">
        <f t="shared" si="3"/>
        <v>6.5753424657534248E-4</v>
      </c>
      <c r="I66" s="362"/>
    </row>
    <row r="67" spans="1:12">
      <c r="A67" s="248">
        <v>40148</v>
      </c>
      <c r="B67" s="249">
        <v>607.75312499999995</v>
      </c>
      <c r="C67" s="250">
        <v>0</v>
      </c>
      <c r="D67" s="251">
        <f t="shared" si="0"/>
        <v>607.75312499999995</v>
      </c>
      <c r="E67" s="252">
        <f t="shared" si="2"/>
        <v>3840</v>
      </c>
      <c r="F67" s="253">
        <f t="shared" si="1"/>
        <v>1534.5350136986301</v>
      </c>
      <c r="G67" s="268">
        <v>31</v>
      </c>
      <c r="H67" s="254">
        <f t="shared" si="3"/>
        <v>6.5753424657534248E-4</v>
      </c>
      <c r="I67" s="362"/>
    </row>
    <row r="68" spans="1:12" ht="15.75" thickBot="1">
      <c r="A68" s="248">
        <v>40179</v>
      </c>
      <c r="B68" s="249">
        <v>607.75312499999995</v>
      </c>
      <c r="C68" s="250">
        <v>0</v>
      </c>
      <c r="D68" s="251">
        <f t="shared" si="0"/>
        <v>607.75312499999995</v>
      </c>
      <c r="E68" s="252">
        <f t="shared" si="2"/>
        <v>3809</v>
      </c>
      <c r="F68" s="253">
        <f t="shared" si="1"/>
        <v>1522.1468404109587</v>
      </c>
      <c r="G68" s="268">
        <v>31</v>
      </c>
      <c r="H68" s="254">
        <f t="shared" si="3"/>
        <v>6.5753424657534248E-4</v>
      </c>
      <c r="I68" s="362"/>
    </row>
    <row r="69" spans="1:12" s="321" customFormat="1" ht="31.5">
      <c r="A69" s="244" t="s">
        <v>13</v>
      </c>
      <c r="B69" s="592" t="s">
        <v>14</v>
      </c>
      <c r="C69" s="592" t="s">
        <v>15</v>
      </c>
      <c r="D69" s="244" t="s">
        <v>16</v>
      </c>
      <c r="E69" s="245" t="s">
        <v>17</v>
      </c>
      <c r="F69" s="244" t="s">
        <v>19</v>
      </c>
      <c r="G69" s="245" t="s">
        <v>11</v>
      </c>
      <c r="H69" s="367" t="s">
        <v>18</v>
      </c>
      <c r="I69" s="247" t="s">
        <v>24</v>
      </c>
    </row>
    <row r="70" spans="1:12">
      <c r="A70" s="248">
        <v>40210</v>
      </c>
      <c r="B70" s="249">
        <v>607.75312499999995</v>
      </c>
      <c r="C70" s="250">
        <v>0</v>
      </c>
      <c r="D70" s="251">
        <f t="shared" si="0"/>
        <v>607.75312499999995</v>
      </c>
      <c r="E70" s="252">
        <f>E68-G68</f>
        <v>3778</v>
      </c>
      <c r="F70" s="253">
        <f t="shared" si="1"/>
        <v>1509.7586671232878</v>
      </c>
      <c r="G70" s="268">
        <v>28</v>
      </c>
      <c r="H70" s="254">
        <f t="shared" si="3"/>
        <v>6.5753424657534248E-4</v>
      </c>
      <c r="I70" s="362"/>
    </row>
    <row r="71" spans="1:12">
      <c r="A71" s="248">
        <v>40238</v>
      </c>
      <c r="B71" s="249">
        <v>607.75312499999995</v>
      </c>
      <c r="C71" s="250">
        <v>0</v>
      </c>
      <c r="D71" s="251">
        <f t="shared" si="0"/>
        <v>607.75312499999995</v>
      </c>
      <c r="E71" s="252">
        <f t="shared" si="2"/>
        <v>3750</v>
      </c>
      <c r="F71" s="253">
        <f t="shared" si="1"/>
        <v>1498.5693493150686</v>
      </c>
      <c r="G71" s="268">
        <v>31</v>
      </c>
      <c r="H71" s="254">
        <f t="shared" si="3"/>
        <v>6.5753424657534248E-4</v>
      </c>
      <c r="I71" s="362"/>
    </row>
    <row r="72" spans="1:12">
      <c r="A72" s="248">
        <v>40269</v>
      </c>
      <c r="B72" s="249">
        <v>607.75312499999995</v>
      </c>
      <c r="C72" s="250">
        <v>0</v>
      </c>
      <c r="D72" s="251">
        <f t="shared" si="0"/>
        <v>607.75312499999995</v>
      </c>
      <c r="E72" s="252">
        <f>E71-G71</f>
        <v>3719</v>
      </c>
      <c r="F72" s="253">
        <f t="shared" si="1"/>
        <v>1486.1811760273972</v>
      </c>
      <c r="G72" s="268">
        <v>30</v>
      </c>
      <c r="H72" s="254">
        <f t="shared" si="3"/>
        <v>6.5753424657534248E-4</v>
      </c>
      <c r="I72" s="362"/>
    </row>
    <row r="73" spans="1:12">
      <c r="A73" s="248">
        <v>40299</v>
      </c>
      <c r="B73" s="249">
        <v>607.75312499999995</v>
      </c>
      <c r="C73" s="250">
        <v>0</v>
      </c>
      <c r="D73" s="251">
        <f t="shared" si="0"/>
        <v>607.75312499999995</v>
      </c>
      <c r="E73" s="252">
        <f t="shared" si="2"/>
        <v>3689</v>
      </c>
      <c r="F73" s="253">
        <f t="shared" si="1"/>
        <v>1474.1926212328765</v>
      </c>
      <c r="G73" s="268">
        <v>31</v>
      </c>
      <c r="H73" s="254">
        <f t="shared" si="3"/>
        <v>6.5753424657534248E-4</v>
      </c>
      <c r="I73" s="362"/>
    </row>
    <row r="74" spans="1:12">
      <c r="A74" s="248">
        <v>40330</v>
      </c>
      <c r="B74" s="249">
        <v>607.75312499999995</v>
      </c>
      <c r="C74" s="250">
        <v>0</v>
      </c>
      <c r="D74" s="251">
        <f t="shared" si="0"/>
        <v>607.75312499999995</v>
      </c>
      <c r="E74" s="252">
        <f>E73-G73</f>
        <v>3658</v>
      </c>
      <c r="F74" s="253">
        <f t="shared" si="1"/>
        <v>1461.8044479452055</v>
      </c>
      <c r="G74" s="268">
        <v>30</v>
      </c>
      <c r="H74" s="254">
        <f t="shared" si="3"/>
        <v>6.5753424657534248E-4</v>
      </c>
      <c r="I74" s="362"/>
    </row>
    <row r="75" spans="1:12">
      <c r="A75" s="248">
        <v>40360</v>
      </c>
      <c r="B75" s="249">
        <v>638.14078124999992</v>
      </c>
      <c r="C75" s="250">
        <v>0</v>
      </c>
      <c r="D75" s="251">
        <f t="shared" si="0"/>
        <v>638.14078124999992</v>
      </c>
      <c r="E75" s="252">
        <f t="shared" si="2"/>
        <v>3628</v>
      </c>
      <c r="F75" s="253">
        <f t="shared" si="1"/>
        <v>1522.3066878082188</v>
      </c>
      <c r="G75" s="268">
        <v>31</v>
      </c>
      <c r="H75" s="254">
        <f t="shared" si="3"/>
        <v>6.5753424657534248E-4</v>
      </c>
      <c r="I75" s="362"/>
      <c r="L75" s="324"/>
    </row>
    <row r="76" spans="1:12">
      <c r="A76" s="248">
        <v>40391</v>
      </c>
      <c r="B76" s="249">
        <v>638.14078124999992</v>
      </c>
      <c r="C76" s="250">
        <v>0</v>
      </c>
      <c r="D76" s="251">
        <f t="shared" si="0"/>
        <v>638.14078124999992</v>
      </c>
      <c r="E76" s="252">
        <f t="shared" si="2"/>
        <v>3597</v>
      </c>
      <c r="F76" s="253">
        <f t="shared" si="1"/>
        <v>1509.299105856164</v>
      </c>
      <c r="G76" s="268">
        <v>31</v>
      </c>
      <c r="H76" s="254">
        <f t="shared" si="3"/>
        <v>6.5753424657534248E-4</v>
      </c>
      <c r="I76" s="362"/>
    </row>
    <row r="77" spans="1:12">
      <c r="A77" s="248">
        <v>40422</v>
      </c>
      <c r="B77" s="249">
        <v>638.14078124999992</v>
      </c>
      <c r="C77" s="250">
        <v>0</v>
      </c>
      <c r="D77" s="251">
        <f t="shared" si="0"/>
        <v>638.14078124999992</v>
      </c>
      <c r="E77" s="252">
        <f t="shared" si="2"/>
        <v>3566</v>
      </c>
      <c r="F77" s="253">
        <f t="shared" si="1"/>
        <v>1496.2915239041092</v>
      </c>
      <c r="G77" s="268">
        <v>30</v>
      </c>
      <c r="H77" s="254">
        <f t="shared" si="3"/>
        <v>6.5753424657534248E-4</v>
      </c>
      <c r="I77" s="362"/>
    </row>
    <row r="78" spans="1:12">
      <c r="A78" s="274">
        <v>40452</v>
      </c>
      <c r="B78" s="249">
        <v>638.14078124999992</v>
      </c>
      <c r="C78" s="250">
        <v>0</v>
      </c>
      <c r="D78" s="251">
        <f t="shared" si="0"/>
        <v>638.14078124999992</v>
      </c>
      <c r="E78" s="252">
        <f t="shared" si="2"/>
        <v>3536</v>
      </c>
      <c r="F78" s="253">
        <f t="shared" si="1"/>
        <v>1483.7035413698629</v>
      </c>
      <c r="G78" s="262">
        <v>31</v>
      </c>
      <c r="H78" s="254">
        <f t="shared" si="3"/>
        <v>6.5753424657534248E-4</v>
      </c>
      <c r="I78" s="363"/>
    </row>
    <row r="79" spans="1:12">
      <c r="A79" s="248">
        <v>40483</v>
      </c>
      <c r="B79" s="249">
        <v>638.14078124999992</v>
      </c>
      <c r="C79" s="250">
        <v>0</v>
      </c>
      <c r="D79" s="251">
        <f t="shared" ref="D79:D143" si="4">B79-C79</f>
        <v>638.14078124999992</v>
      </c>
      <c r="E79" s="252">
        <f t="shared" si="2"/>
        <v>3505</v>
      </c>
      <c r="F79" s="253">
        <f t="shared" si="1"/>
        <v>1470.6959594178081</v>
      </c>
      <c r="G79" s="268">
        <v>30</v>
      </c>
      <c r="H79" s="254">
        <f t="shared" si="3"/>
        <v>6.5753424657534248E-4</v>
      </c>
      <c r="I79" s="362"/>
    </row>
    <row r="80" spans="1:12">
      <c r="A80" s="248">
        <v>40513</v>
      </c>
      <c r="B80" s="249">
        <v>638.14078124999992</v>
      </c>
      <c r="C80" s="250">
        <v>0</v>
      </c>
      <c r="D80" s="251">
        <f t="shared" si="4"/>
        <v>638.14078124999992</v>
      </c>
      <c r="E80" s="252">
        <f t="shared" ref="E80:E142" si="5">E79-G79</f>
        <v>3475</v>
      </c>
      <c r="F80" s="253">
        <f t="shared" ref="F80:F144" si="6">(D80*E80*H80)</f>
        <v>1458.1079768835614</v>
      </c>
      <c r="G80" s="268">
        <v>31</v>
      </c>
      <c r="H80" s="254">
        <f t="shared" ref="H80:H143" si="7">0.24/365</f>
        <v>6.5753424657534248E-4</v>
      </c>
      <c r="I80" s="362"/>
    </row>
    <row r="81" spans="1:9">
      <c r="A81" s="248">
        <v>40544</v>
      </c>
      <c r="B81" s="249">
        <v>638.14078124999992</v>
      </c>
      <c r="C81" s="276">
        <v>0</v>
      </c>
      <c r="D81" s="251">
        <f t="shared" si="4"/>
        <v>638.14078124999992</v>
      </c>
      <c r="E81" s="252">
        <f t="shared" si="5"/>
        <v>3444</v>
      </c>
      <c r="F81" s="253">
        <f t="shared" si="6"/>
        <v>1445.1003949315066</v>
      </c>
      <c r="G81" s="268">
        <v>31</v>
      </c>
      <c r="H81" s="254">
        <f t="shared" si="7"/>
        <v>6.5753424657534248E-4</v>
      </c>
      <c r="I81" s="362"/>
    </row>
    <row r="82" spans="1:9">
      <c r="A82" s="248">
        <v>40575</v>
      </c>
      <c r="B82" s="249">
        <v>638.14078124999992</v>
      </c>
      <c r="C82" s="276">
        <v>0</v>
      </c>
      <c r="D82" s="251">
        <f t="shared" si="4"/>
        <v>638.14078124999992</v>
      </c>
      <c r="E82" s="252">
        <f t="shared" si="5"/>
        <v>3413</v>
      </c>
      <c r="F82" s="253">
        <f t="shared" si="6"/>
        <v>1432.092812979452</v>
      </c>
      <c r="G82" s="268">
        <v>28</v>
      </c>
      <c r="H82" s="254">
        <f t="shared" si="7"/>
        <v>6.5753424657534248E-4</v>
      </c>
      <c r="I82" s="362"/>
    </row>
    <row r="83" spans="1:9">
      <c r="A83" s="248">
        <v>40603</v>
      </c>
      <c r="B83" s="249">
        <v>638.14078124999992</v>
      </c>
      <c r="C83" s="276">
        <v>0</v>
      </c>
      <c r="D83" s="251">
        <f t="shared" si="4"/>
        <v>638.14078124999992</v>
      </c>
      <c r="E83" s="252">
        <f t="shared" si="5"/>
        <v>3385</v>
      </c>
      <c r="F83" s="253">
        <f t="shared" si="6"/>
        <v>1420.3440292808218</v>
      </c>
      <c r="G83" s="268">
        <v>31</v>
      </c>
      <c r="H83" s="254">
        <f t="shared" si="7"/>
        <v>6.5753424657534248E-4</v>
      </c>
      <c r="I83" s="362"/>
    </row>
    <row r="84" spans="1:9">
      <c r="A84" s="248">
        <v>40634</v>
      </c>
      <c r="B84" s="249">
        <v>638.14078124999992</v>
      </c>
      <c r="C84" s="276">
        <v>0</v>
      </c>
      <c r="D84" s="251">
        <f t="shared" si="4"/>
        <v>638.14078124999992</v>
      </c>
      <c r="E84" s="252">
        <f t="shared" si="5"/>
        <v>3354</v>
      </c>
      <c r="F84" s="253">
        <f t="shared" si="6"/>
        <v>1407.336447328767</v>
      </c>
      <c r="G84" s="268">
        <v>30</v>
      </c>
      <c r="H84" s="254">
        <f t="shared" si="7"/>
        <v>6.5753424657534248E-4</v>
      </c>
      <c r="I84" s="362"/>
    </row>
    <row r="85" spans="1:9">
      <c r="A85" s="248">
        <v>40664</v>
      </c>
      <c r="B85" s="249">
        <v>638.14078124999992</v>
      </c>
      <c r="C85" s="276">
        <v>0</v>
      </c>
      <c r="D85" s="251">
        <f t="shared" si="4"/>
        <v>638.14078124999992</v>
      </c>
      <c r="E85" s="252">
        <f t="shared" si="5"/>
        <v>3324</v>
      </c>
      <c r="F85" s="253">
        <f t="shared" si="6"/>
        <v>1394.7484647945205</v>
      </c>
      <c r="G85" s="268">
        <v>31</v>
      </c>
      <c r="H85" s="254">
        <f t="shared" si="7"/>
        <v>6.5753424657534248E-4</v>
      </c>
      <c r="I85" s="362"/>
    </row>
    <row r="86" spans="1:9">
      <c r="A86" s="248">
        <v>40695</v>
      </c>
      <c r="B86" s="249">
        <v>638.14078124999992</v>
      </c>
      <c r="C86" s="276">
        <v>0</v>
      </c>
      <c r="D86" s="251">
        <f t="shared" si="4"/>
        <v>638.14078124999992</v>
      </c>
      <c r="E86" s="252">
        <f>E85-G85</f>
        <v>3293</v>
      </c>
      <c r="F86" s="253">
        <f t="shared" si="6"/>
        <v>1381.7408828424655</v>
      </c>
      <c r="G86" s="268">
        <v>30</v>
      </c>
      <c r="H86" s="254">
        <f t="shared" si="7"/>
        <v>6.5753424657534248E-4</v>
      </c>
      <c r="I86" s="362"/>
    </row>
    <row r="87" spans="1:9">
      <c r="A87" s="248">
        <v>40725</v>
      </c>
      <c r="B87" s="249">
        <v>670.04782031249988</v>
      </c>
      <c r="C87" s="276">
        <v>0</v>
      </c>
      <c r="D87" s="251">
        <f t="shared" si="4"/>
        <v>670.04782031249988</v>
      </c>
      <c r="E87" s="252">
        <f t="shared" si="5"/>
        <v>3263</v>
      </c>
      <c r="F87" s="253">
        <f t="shared" si="6"/>
        <v>1437.61054532363</v>
      </c>
      <c r="G87" s="268">
        <v>31</v>
      </c>
      <c r="H87" s="254">
        <f t="shared" si="7"/>
        <v>6.5753424657534248E-4</v>
      </c>
      <c r="I87" s="362"/>
    </row>
    <row r="88" spans="1:9">
      <c r="A88" s="248">
        <v>40756</v>
      </c>
      <c r="B88" s="249">
        <v>670.04782031249988</v>
      </c>
      <c r="C88" s="276">
        <v>0</v>
      </c>
      <c r="D88" s="251">
        <f t="shared" si="4"/>
        <v>670.04782031249988</v>
      </c>
      <c r="E88" s="252">
        <f t="shared" si="5"/>
        <v>3232</v>
      </c>
      <c r="F88" s="253">
        <f t="shared" si="6"/>
        <v>1423.9525842739724</v>
      </c>
      <c r="G88" s="268">
        <v>31</v>
      </c>
      <c r="H88" s="254">
        <f t="shared" si="7"/>
        <v>6.5753424657534248E-4</v>
      </c>
      <c r="I88" s="362"/>
    </row>
    <row r="89" spans="1:9">
      <c r="A89" s="248">
        <v>40787</v>
      </c>
      <c r="B89" s="249">
        <v>670.04782031249988</v>
      </c>
      <c r="C89" s="276">
        <v>0</v>
      </c>
      <c r="D89" s="251">
        <f t="shared" si="4"/>
        <v>670.04782031249988</v>
      </c>
      <c r="E89" s="252">
        <f t="shared" si="5"/>
        <v>3201</v>
      </c>
      <c r="F89" s="253">
        <f t="shared" si="6"/>
        <v>1410.294623224315</v>
      </c>
      <c r="G89" s="268">
        <v>30</v>
      </c>
      <c r="H89" s="254">
        <f t="shared" si="7"/>
        <v>6.5753424657534248E-4</v>
      </c>
      <c r="I89" s="362"/>
    </row>
    <row r="90" spans="1:9">
      <c r="A90" s="248">
        <v>40817</v>
      </c>
      <c r="B90" s="249">
        <v>670.04782031249988</v>
      </c>
      <c r="C90" s="276">
        <v>0</v>
      </c>
      <c r="D90" s="251">
        <f t="shared" si="4"/>
        <v>670.04782031249988</v>
      </c>
      <c r="E90" s="252">
        <f t="shared" si="5"/>
        <v>3171</v>
      </c>
      <c r="F90" s="253">
        <f t="shared" si="6"/>
        <v>1397.0772415633558</v>
      </c>
      <c r="G90" s="268">
        <v>31</v>
      </c>
      <c r="H90" s="254">
        <f t="shared" si="7"/>
        <v>6.5753424657534248E-4</v>
      </c>
      <c r="I90" s="362"/>
    </row>
    <row r="91" spans="1:9">
      <c r="A91" s="248">
        <v>40848</v>
      </c>
      <c r="B91" s="249">
        <v>670.04782031249988</v>
      </c>
      <c r="C91" s="276">
        <v>0</v>
      </c>
      <c r="D91" s="251">
        <f t="shared" si="4"/>
        <v>670.04782031249988</v>
      </c>
      <c r="E91" s="252">
        <f t="shared" si="5"/>
        <v>3140</v>
      </c>
      <c r="F91" s="253">
        <f t="shared" si="6"/>
        <v>1383.4192805136984</v>
      </c>
      <c r="G91" s="268">
        <v>30</v>
      </c>
      <c r="H91" s="254">
        <f t="shared" si="7"/>
        <v>6.5753424657534248E-4</v>
      </c>
      <c r="I91" s="362"/>
    </row>
    <row r="92" spans="1:9">
      <c r="A92" s="248">
        <v>40878</v>
      </c>
      <c r="B92" s="249">
        <v>670.04782031249988</v>
      </c>
      <c r="C92" s="276">
        <v>0</v>
      </c>
      <c r="D92" s="251">
        <f t="shared" si="4"/>
        <v>670.04782031249988</v>
      </c>
      <c r="E92" s="252">
        <f t="shared" si="5"/>
        <v>3110</v>
      </c>
      <c r="F92" s="253">
        <f t="shared" si="6"/>
        <v>1370.2018988527395</v>
      </c>
      <c r="G92" s="268">
        <v>31</v>
      </c>
      <c r="H92" s="254">
        <f t="shared" si="7"/>
        <v>6.5753424657534248E-4</v>
      </c>
      <c r="I92" s="362"/>
    </row>
    <row r="93" spans="1:9">
      <c r="A93" s="248">
        <v>40909</v>
      </c>
      <c r="B93" s="249">
        <v>670.04782031249988</v>
      </c>
      <c r="C93" s="276">
        <v>0</v>
      </c>
      <c r="D93" s="251">
        <f t="shared" si="4"/>
        <v>670.04782031249988</v>
      </c>
      <c r="E93" s="252">
        <f t="shared" si="5"/>
        <v>3079</v>
      </c>
      <c r="F93" s="253">
        <f t="shared" si="6"/>
        <v>1356.5439378030819</v>
      </c>
      <c r="G93" s="268">
        <v>31</v>
      </c>
      <c r="H93" s="254">
        <f t="shared" si="7"/>
        <v>6.5753424657534248E-4</v>
      </c>
      <c r="I93" s="362"/>
    </row>
    <row r="94" spans="1:9">
      <c r="A94" s="248">
        <v>40940</v>
      </c>
      <c r="B94" s="249">
        <v>670.04782031249988</v>
      </c>
      <c r="C94" s="276">
        <v>0</v>
      </c>
      <c r="D94" s="251">
        <f t="shared" si="4"/>
        <v>670.04782031249988</v>
      </c>
      <c r="E94" s="252">
        <f t="shared" si="5"/>
        <v>3048</v>
      </c>
      <c r="F94" s="253">
        <f t="shared" si="6"/>
        <v>1342.8859767534243</v>
      </c>
      <c r="G94" s="268">
        <v>29</v>
      </c>
      <c r="H94" s="254">
        <f t="shared" si="7"/>
        <v>6.5753424657534248E-4</v>
      </c>
      <c r="I94" s="362"/>
    </row>
    <row r="95" spans="1:9">
      <c r="A95" s="248">
        <v>40969</v>
      </c>
      <c r="B95" s="249">
        <v>670.04782031249988</v>
      </c>
      <c r="C95" s="276">
        <v>0</v>
      </c>
      <c r="D95" s="251">
        <f t="shared" si="4"/>
        <v>670.04782031249988</v>
      </c>
      <c r="E95" s="252">
        <f t="shared" si="5"/>
        <v>3019</v>
      </c>
      <c r="F95" s="253">
        <f t="shared" si="6"/>
        <v>1330.1091744811642</v>
      </c>
      <c r="G95" s="268">
        <v>31</v>
      </c>
      <c r="H95" s="254">
        <f t="shared" si="7"/>
        <v>6.5753424657534248E-4</v>
      </c>
      <c r="I95" s="362"/>
    </row>
    <row r="96" spans="1:9">
      <c r="A96" s="248">
        <v>41000</v>
      </c>
      <c r="B96" s="249">
        <v>670.04782031249988</v>
      </c>
      <c r="C96" s="276">
        <v>0</v>
      </c>
      <c r="D96" s="251">
        <f t="shared" si="4"/>
        <v>670.04782031249988</v>
      </c>
      <c r="E96" s="252">
        <f t="shared" si="5"/>
        <v>2988</v>
      </c>
      <c r="F96" s="253">
        <f t="shared" si="6"/>
        <v>1316.4512134315066</v>
      </c>
      <c r="G96" s="268">
        <v>30</v>
      </c>
      <c r="H96" s="254">
        <f t="shared" si="7"/>
        <v>6.5753424657534248E-4</v>
      </c>
      <c r="I96" s="362"/>
    </row>
    <row r="97" spans="1:9">
      <c r="A97" s="248">
        <v>41030</v>
      </c>
      <c r="B97" s="249">
        <v>670.04782031249988</v>
      </c>
      <c r="C97" s="276">
        <v>0</v>
      </c>
      <c r="D97" s="251">
        <f t="shared" si="4"/>
        <v>670.04782031249988</v>
      </c>
      <c r="E97" s="252">
        <f t="shared" si="5"/>
        <v>2958</v>
      </c>
      <c r="F97" s="253">
        <f t="shared" si="6"/>
        <v>1303.2338317705478</v>
      </c>
      <c r="G97" s="268">
        <v>31</v>
      </c>
      <c r="H97" s="254">
        <f t="shared" si="7"/>
        <v>6.5753424657534248E-4</v>
      </c>
      <c r="I97" s="362"/>
    </row>
    <row r="98" spans="1:9">
      <c r="A98" s="248">
        <v>41061</v>
      </c>
      <c r="B98" s="249">
        <v>670.04782031249988</v>
      </c>
      <c r="C98" s="276">
        <v>0</v>
      </c>
      <c r="D98" s="251">
        <f t="shared" si="4"/>
        <v>670.04782031249988</v>
      </c>
      <c r="E98" s="252">
        <f t="shared" si="5"/>
        <v>2927</v>
      </c>
      <c r="F98" s="253">
        <f t="shared" si="6"/>
        <v>1289.5758707208902</v>
      </c>
      <c r="G98" s="268">
        <v>30</v>
      </c>
      <c r="H98" s="254">
        <f t="shared" si="7"/>
        <v>6.5753424657534248E-4</v>
      </c>
      <c r="I98" s="362"/>
    </row>
    <row r="99" spans="1:9">
      <c r="A99" s="248">
        <v>41091</v>
      </c>
      <c r="B99" s="249">
        <v>703.55021132812487</v>
      </c>
      <c r="C99" s="276">
        <v>0</v>
      </c>
      <c r="D99" s="251">
        <f t="shared" si="4"/>
        <v>703.55021132812487</v>
      </c>
      <c r="E99" s="252">
        <f t="shared" si="5"/>
        <v>2897</v>
      </c>
      <c r="F99" s="253">
        <f t="shared" si="6"/>
        <v>1340.1764135129279</v>
      </c>
      <c r="G99" s="268">
        <v>31</v>
      </c>
      <c r="H99" s="254">
        <f t="shared" si="7"/>
        <v>6.5753424657534248E-4</v>
      </c>
      <c r="I99" s="362"/>
    </row>
    <row r="100" spans="1:9">
      <c r="A100" s="248">
        <v>41122</v>
      </c>
      <c r="B100" s="249">
        <v>703.55021132812487</v>
      </c>
      <c r="C100" s="276">
        <v>0</v>
      </c>
      <c r="D100" s="251">
        <f t="shared" si="4"/>
        <v>703.55021132812487</v>
      </c>
      <c r="E100" s="252">
        <f t="shared" si="5"/>
        <v>2866</v>
      </c>
      <c r="F100" s="253">
        <f t="shared" si="6"/>
        <v>1325.8355544107874</v>
      </c>
      <c r="G100" s="268">
        <v>31</v>
      </c>
      <c r="H100" s="254">
        <f t="shared" si="7"/>
        <v>6.5753424657534248E-4</v>
      </c>
      <c r="I100" s="362"/>
    </row>
    <row r="101" spans="1:9">
      <c r="A101" s="248">
        <v>41153</v>
      </c>
      <c r="B101" s="249">
        <v>703.55021132812487</v>
      </c>
      <c r="C101" s="276">
        <v>0</v>
      </c>
      <c r="D101" s="251">
        <f t="shared" si="4"/>
        <v>703.55021132812487</v>
      </c>
      <c r="E101" s="252">
        <f t="shared" si="5"/>
        <v>2835</v>
      </c>
      <c r="F101" s="253">
        <f t="shared" si="6"/>
        <v>1311.4946953086471</v>
      </c>
      <c r="G101" s="268">
        <v>30</v>
      </c>
      <c r="H101" s="254">
        <f t="shared" si="7"/>
        <v>6.5753424657534248E-4</v>
      </c>
      <c r="I101" s="362"/>
    </row>
    <row r="102" spans="1:9">
      <c r="A102" s="248">
        <v>41183</v>
      </c>
      <c r="B102" s="249">
        <v>703.55021132812487</v>
      </c>
      <c r="C102" s="276">
        <v>0</v>
      </c>
      <c r="D102" s="251">
        <f t="shared" si="4"/>
        <v>703.55021132812487</v>
      </c>
      <c r="E102" s="252">
        <f t="shared" si="5"/>
        <v>2805</v>
      </c>
      <c r="F102" s="253">
        <f t="shared" si="6"/>
        <v>1297.6164445646402</v>
      </c>
      <c r="G102" s="268">
        <v>31</v>
      </c>
      <c r="H102" s="254">
        <f t="shared" si="7"/>
        <v>6.5753424657534248E-4</v>
      </c>
      <c r="I102" s="362"/>
    </row>
    <row r="103" spans="1:9">
      <c r="A103" s="248">
        <v>41214</v>
      </c>
      <c r="B103" s="249">
        <v>703.55021132812487</v>
      </c>
      <c r="C103" s="276">
        <v>0</v>
      </c>
      <c r="D103" s="251">
        <f t="shared" si="4"/>
        <v>703.55021132812487</v>
      </c>
      <c r="E103" s="252">
        <f t="shared" si="5"/>
        <v>2774</v>
      </c>
      <c r="F103" s="253">
        <f t="shared" si="6"/>
        <v>1283.2755854624997</v>
      </c>
      <c r="G103" s="268">
        <v>30</v>
      </c>
      <c r="H103" s="254">
        <f t="shared" si="7"/>
        <v>6.5753424657534248E-4</v>
      </c>
      <c r="I103" s="362"/>
    </row>
    <row r="104" spans="1:9">
      <c r="A104" s="248">
        <v>41244</v>
      </c>
      <c r="B104" s="249">
        <v>703.55021132812487</v>
      </c>
      <c r="C104" s="276">
        <v>0</v>
      </c>
      <c r="D104" s="251">
        <f t="shared" si="4"/>
        <v>703.55021132812487</v>
      </c>
      <c r="E104" s="252">
        <f t="shared" si="5"/>
        <v>2744</v>
      </c>
      <c r="F104" s="253">
        <f t="shared" si="6"/>
        <v>1269.3973347184931</v>
      </c>
      <c r="G104" s="268">
        <v>31</v>
      </c>
      <c r="H104" s="254">
        <f t="shared" si="7"/>
        <v>6.5753424657534248E-4</v>
      </c>
      <c r="I104" s="362"/>
    </row>
    <row r="105" spans="1:9">
      <c r="A105" s="270">
        <v>41275</v>
      </c>
      <c r="B105" s="249">
        <v>703.55021132812487</v>
      </c>
      <c r="C105" s="276">
        <v>0</v>
      </c>
      <c r="D105" s="251">
        <f t="shared" si="4"/>
        <v>703.55021132812487</v>
      </c>
      <c r="E105" s="252">
        <f t="shared" si="5"/>
        <v>2713</v>
      </c>
      <c r="F105" s="253">
        <f t="shared" si="6"/>
        <v>1255.0564756163526</v>
      </c>
      <c r="G105" s="268">
        <v>31</v>
      </c>
      <c r="H105" s="254">
        <f t="shared" si="7"/>
        <v>6.5753424657534248E-4</v>
      </c>
      <c r="I105" s="362"/>
    </row>
    <row r="106" spans="1:9">
      <c r="A106" s="270">
        <v>41306</v>
      </c>
      <c r="B106" s="249">
        <v>703.55021132812487</v>
      </c>
      <c r="C106" s="276">
        <v>0</v>
      </c>
      <c r="D106" s="251">
        <f t="shared" si="4"/>
        <v>703.55021132812487</v>
      </c>
      <c r="E106" s="252">
        <f t="shared" si="5"/>
        <v>2682</v>
      </c>
      <c r="F106" s="253">
        <f t="shared" si="6"/>
        <v>1240.7156165142121</v>
      </c>
      <c r="G106" s="268">
        <v>28</v>
      </c>
      <c r="H106" s="254">
        <f t="shared" si="7"/>
        <v>6.5753424657534248E-4</v>
      </c>
      <c r="I106" s="362"/>
    </row>
    <row r="107" spans="1:9">
      <c r="A107" s="270">
        <v>41334</v>
      </c>
      <c r="B107" s="249">
        <v>703.55021132812487</v>
      </c>
      <c r="C107" s="276">
        <v>0</v>
      </c>
      <c r="D107" s="251">
        <f t="shared" si="4"/>
        <v>703.55021132812487</v>
      </c>
      <c r="E107" s="252">
        <f t="shared" si="5"/>
        <v>2654</v>
      </c>
      <c r="F107" s="253">
        <f t="shared" si="6"/>
        <v>1227.7625824864724</v>
      </c>
      <c r="G107" s="268">
        <v>31</v>
      </c>
      <c r="H107" s="254">
        <f t="shared" si="7"/>
        <v>6.5753424657534248E-4</v>
      </c>
      <c r="I107" s="362"/>
    </row>
    <row r="108" spans="1:9">
      <c r="A108" s="270">
        <v>41365</v>
      </c>
      <c r="B108" s="249">
        <v>703.55021132812487</v>
      </c>
      <c r="C108" s="276">
        <v>0</v>
      </c>
      <c r="D108" s="251">
        <f t="shared" si="4"/>
        <v>703.55021132812487</v>
      </c>
      <c r="E108" s="252">
        <f t="shared" si="5"/>
        <v>2623</v>
      </c>
      <c r="F108" s="253">
        <f t="shared" si="6"/>
        <v>1213.4217233843319</v>
      </c>
      <c r="G108" s="268">
        <v>30</v>
      </c>
      <c r="H108" s="254">
        <f t="shared" si="7"/>
        <v>6.5753424657534248E-4</v>
      </c>
      <c r="I108" s="362"/>
    </row>
    <row r="109" spans="1:9">
      <c r="A109" s="270">
        <v>41395</v>
      </c>
      <c r="B109" s="249">
        <v>703.55021132812487</v>
      </c>
      <c r="C109" s="276">
        <v>0</v>
      </c>
      <c r="D109" s="251">
        <f t="shared" si="4"/>
        <v>703.55021132812487</v>
      </c>
      <c r="E109" s="252">
        <f t="shared" si="5"/>
        <v>2593</v>
      </c>
      <c r="F109" s="253">
        <f t="shared" si="6"/>
        <v>1199.5434726403253</v>
      </c>
      <c r="G109" s="268">
        <v>31</v>
      </c>
      <c r="H109" s="254">
        <f t="shared" si="7"/>
        <v>6.5753424657534248E-4</v>
      </c>
      <c r="I109" s="362"/>
    </row>
    <row r="110" spans="1:9">
      <c r="A110" s="270">
        <v>41426</v>
      </c>
      <c r="B110" s="249">
        <v>703.55021132812487</v>
      </c>
      <c r="C110" s="276">
        <v>0</v>
      </c>
      <c r="D110" s="251">
        <f t="shared" si="4"/>
        <v>703.55021132812487</v>
      </c>
      <c r="E110" s="252">
        <f t="shared" si="5"/>
        <v>2562</v>
      </c>
      <c r="F110" s="253">
        <f t="shared" si="6"/>
        <v>1185.2026135381848</v>
      </c>
      <c r="G110" s="268">
        <v>30</v>
      </c>
      <c r="H110" s="254">
        <f t="shared" si="7"/>
        <v>6.5753424657534248E-4</v>
      </c>
      <c r="I110" s="362"/>
    </row>
    <row r="111" spans="1:9">
      <c r="A111" s="270">
        <v>41456</v>
      </c>
      <c r="B111" s="249">
        <v>738.7277218945311</v>
      </c>
      <c r="C111" s="276">
        <v>0</v>
      </c>
      <c r="D111" s="251">
        <f t="shared" si="4"/>
        <v>738.7277218945311</v>
      </c>
      <c r="E111" s="252">
        <f t="shared" si="5"/>
        <v>2532</v>
      </c>
      <c r="F111" s="253">
        <f t="shared" si="6"/>
        <v>1229.8905809338869</v>
      </c>
      <c r="G111" s="268">
        <v>31</v>
      </c>
      <c r="H111" s="254">
        <f t="shared" si="7"/>
        <v>6.5753424657534248E-4</v>
      </c>
      <c r="I111" s="362"/>
    </row>
    <row r="112" spans="1:9">
      <c r="A112" s="270">
        <v>41487</v>
      </c>
      <c r="B112" s="249">
        <v>738.7277218945311</v>
      </c>
      <c r="C112" s="276">
        <v>0</v>
      </c>
      <c r="D112" s="251">
        <f t="shared" si="4"/>
        <v>738.7277218945311</v>
      </c>
      <c r="E112" s="252">
        <f t="shared" si="5"/>
        <v>2501</v>
      </c>
      <c r="F112" s="253">
        <f t="shared" si="6"/>
        <v>1214.8326788766394</v>
      </c>
      <c r="G112" s="268">
        <v>31</v>
      </c>
      <c r="H112" s="254">
        <f t="shared" si="7"/>
        <v>6.5753424657534248E-4</v>
      </c>
      <c r="I112" s="362"/>
    </row>
    <row r="113" spans="1:9">
      <c r="A113" s="270">
        <v>41518</v>
      </c>
      <c r="B113" s="249">
        <v>738.7277218945311</v>
      </c>
      <c r="C113" s="276">
        <v>0</v>
      </c>
      <c r="D113" s="251">
        <f t="shared" si="4"/>
        <v>738.7277218945311</v>
      </c>
      <c r="E113" s="252">
        <f t="shared" si="5"/>
        <v>2470</v>
      </c>
      <c r="F113" s="253">
        <f t="shared" si="6"/>
        <v>1199.7747768193919</v>
      </c>
      <c r="G113" s="268">
        <v>30</v>
      </c>
      <c r="H113" s="254">
        <f t="shared" si="7"/>
        <v>6.5753424657534248E-4</v>
      </c>
      <c r="I113" s="362"/>
    </row>
    <row r="114" spans="1:9">
      <c r="A114" s="270">
        <v>41548</v>
      </c>
      <c r="B114" s="249">
        <v>738.7277218945311</v>
      </c>
      <c r="C114" s="276">
        <v>0</v>
      </c>
      <c r="D114" s="251">
        <f t="shared" si="4"/>
        <v>738.7277218945311</v>
      </c>
      <c r="E114" s="252">
        <f t="shared" si="5"/>
        <v>2440</v>
      </c>
      <c r="F114" s="253">
        <f t="shared" si="6"/>
        <v>1185.2026135381848</v>
      </c>
      <c r="G114" s="268">
        <v>31</v>
      </c>
      <c r="H114" s="254">
        <f t="shared" si="7"/>
        <v>6.5753424657534248E-4</v>
      </c>
      <c r="I114" s="362"/>
    </row>
    <row r="115" spans="1:9">
      <c r="A115" s="270">
        <v>41579</v>
      </c>
      <c r="B115" s="249">
        <v>738.7277218945311</v>
      </c>
      <c r="C115" s="276">
        <v>0</v>
      </c>
      <c r="D115" s="251">
        <f t="shared" si="4"/>
        <v>738.7277218945311</v>
      </c>
      <c r="E115" s="252">
        <f t="shared" si="5"/>
        <v>2409</v>
      </c>
      <c r="F115" s="253">
        <f t="shared" si="6"/>
        <v>1170.1447114809373</v>
      </c>
      <c r="G115" s="277">
        <v>30</v>
      </c>
      <c r="H115" s="254">
        <f t="shared" si="7"/>
        <v>6.5753424657534248E-4</v>
      </c>
      <c r="I115" s="362"/>
    </row>
    <row r="116" spans="1:9">
      <c r="A116" s="270">
        <v>41609</v>
      </c>
      <c r="B116" s="249">
        <v>738.7277218945311</v>
      </c>
      <c r="C116" s="276">
        <v>0</v>
      </c>
      <c r="D116" s="251">
        <f t="shared" si="4"/>
        <v>738.7277218945311</v>
      </c>
      <c r="E116" s="252">
        <f t="shared" si="5"/>
        <v>2379</v>
      </c>
      <c r="F116" s="253">
        <f t="shared" si="6"/>
        <v>1155.5725481997301</v>
      </c>
      <c r="G116" s="268">
        <v>31</v>
      </c>
      <c r="H116" s="254">
        <f t="shared" si="7"/>
        <v>6.5753424657534248E-4</v>
      </c>
      <c r="I116" s="362"/>
    </row>
    <row r="117" spans="1:9">
      <c r="A117" s="270">
        <v>41640</v>
      </c>
      <c r="B117" s="249">
        <v>738.7277218945311</v>
      </c>
      <c r="C117" s="276">
        <v>0</v>
      </c>
      <c r="D117" s="251">
        <f t="shared" si="4"/>
        <v>738.7277218945311</v>
      </c>
      <c r="E117" s="252">
        <f t="shared" si="5"/>
        <v>2348</v>
      </c>
      <c r="F117" s="253">
        <f t="shared" si="6"/>
        <v>1140.5146461424827</v>
      </c>
      <c r="G117" s="268">
        <v>31</v>
      </c>
      <c r="H117" s="254">
        <f t="shared" si="7"/>
        <v>6.5753424657534248E-4</v>
      </c>
      <c r="I117" s="362"/>
    </row>
    <row r="118" spans="1:9">
      <c r="A118" s="270">
        <v>41671</v>
      </c>
      <c r="B118" s="249">
        <v>738.7277218945311</v>
      </c>
      <c r="C118" s="276">
        <v>0</v>
      </c>
      <c r="D118" s="251">
        <f t="shared" si="4"/>
        <v>738.7277218945311</v>
      </c>
      <c r="E118" s="252">
        <f t="shared" si="5"/>
        <v>2317</v>
      </c>
      <c r="F118" s="253">
        <f t="shared" si="6"/>
        <v>1125.4567440852352</v>
      </c>
      <c r="G118" s="268">
        <v>28</v>
      </c>
      <c r="H118" s="254">
        <f t="shared" si="7"/>
        <v>6.5753424657534248E-4</v>
      </c>
      <c r="I118" s="362"/>
    </row>
    <row r="119" spans="1:9">
      <c r="A119" s="270">
        <v>41699</v>
      </c>
      <c r="B119" s="249">
        <v>738.7277218945311</v>
      </c>
      <c r="C119" s="276">
        <v>0</v>
      </c>
      <c r="D119" s="251">
        <f t="shared" si="4"/>
        <v>738.7277218945311</v>
      </c>
      <c r="E119" s="252">
        <f t="shared" si="5"/>
        <v>2289</v>
      </c>
      <c r="F119" s="253">
        <f t="shared" si="6"/>
        <v>1111.8560583561084</v>
      </c>
      <c r="G119" s="268">
        <v>31</v>
      </c>
      <c r="H119" s="254">
        <f t="shared" si="7"/>
        <v>6.5753424657534248E-4</v>
      </c>
      <c r="I119" s="362"/>
    </row>
    <row r="120" spans="1:9">
      <c r="A120" s="270">
        <v>41730</v>
      </c>
      <c r="B120" s="249">
        <v>738.7277218945311</v>
      </c>
      <c r="C120" s="276">
        <v>0</v>
      </c>
      <c r="D120" s="251">
        <f t="shared" si="4"/>
        <v>738.7277218945311</v>
      </c>
      <c r="E120" s="252">
        <f t="shared" si="5"/>
        <v>2258</v>
      </c>
      <c r="F120" s="253">
        <f t="shared" si="6"/>
        <v>1096.7981562988612</v>
      </c>
      <c r="G120" s="268">
        <v>30</v>
      </c>
      <c r="H120" s="254">
        <f t="shared" si="7"/>
        <v>6.5753424657534248E-4</v>
      </c>
      <c r="I120" s="362"/>
    </row>
    <row r="121" spans="1:9">
      <c r="A121" s="270">
        <v>41760</v>
      </c>
      <c r="B121" s="249">
        <v>738.7277218945311</v>
      </c>
      <c r="C121" s="276">
        <v>0</v>
      </c>
      <c r="D121" s="251">
        <f t="shared" si="4"/>
        <v>738.7277218945311</v>
      </c>
      <c r="E121" s="252">
        <f t="shared" si="5"/>
        <v>2228</v>
      </c>
      <c r="F121" s="253">
        <f t="shared" si="6"/>
        <v>1082.225993017654</v>
      </c>
      <c r="G121" s="268">
        <v>31</v>
      </c>
      <c r="H121" s="254">
        <f t="shared" si="7"/>
        <v>6.5753424657534248E-4</v>
      </c>
      <c r="I121" s="362"/>
    </row>
    <row r="122" spans="1:9">
      <c r="A122" s="270">
        <v>41791</v>
      </c>
      <c r="B122" s="249">
        <v>738.7277218945311</v>
      </c>
      <c r="C122" s="276">
        <v>0</v>
      </c>
      <c r="D122" s="251">
        <f t="shared" si="4"/>
        <v>738.7277218945311</v>
      </c>
      <c r="E122" s="252">
        <f t="shared" si="5"/>
        <v>2197</v>
      </c>
      <c r="F122" s="253">
        <f t="shared" si="6"/>
        <v>1067.1680909604065</v>
      </c>
      <c r="G122" s="268">
        <v>30</v>
      </c>
      <c r="H122" s="254">
        <f t="shared" si="7"/>
        <v>6.5753424657534248E-4</v>
      </c>
      <c r="I122" s="362"/>
    </row>
    <row r="123" spans="1:9">
      <c r="A123" s="270">
        <v>41821</v>
      </c>
      <c r="B123" s="249">
        <v>775.66410798925767</v>
      </c>
      <c r="C123" s="276">
        <v>0</v>
      </c>
      <c r="D123" s="251">
        <f t="shared" si="4"/>
        <v>775.66410798925767</v>
      </c>
      <c r="E123" s="252">
        <f t="shared" si="5"/>
        <v>2167</v>
      </c>
      <c r="F123" s="253">
        <f t="shared" si="6"/>
        <v>1105.2257240631593</v>
      </c>
      <c r="G123" s="268">
        <v>31</v>
      </c>
      <c r="H123" s="254">
        <f t="shared" si="7"/>
        <v>6.5753424657534248E-4</v>
      </c>
      <c r="I123" s="362"/>
    </row>
    <row r="124" spans="1:9">
      <c r="A124" s="270">
        <v>41852</v>
      </c>
      <c r="B124" s="249">
        <v>775.66410798925767</v>
      </c>
      <c r="C124" s="276">
        <v>0</v>
      </c>
      <c r="D124" s="251">
        <f t="shared" si="4"/>
        <v>775.66410798925767</v>
      </c>
      <c r="E124" s="252">
        <f t="shared" si="5"/>
        <v>2136</v>
      </c>
      <c r="F124" s="253">
        <f t="shared" si="6"/>
        <v>1089.4149269030495</v>
      </c>
      <c r="G124" s="268">
        <v>31</v>
      </c>
      <c r="H124" s="254">
        <f t="shared" si="7"/>
        <v>6.5753424657534248E-4</v>
      </c>
      <c r="I124" s="362"/>
    </row>
    <row r="125" spans="1:9">
      <c r="A125" s="270">
        <v>41883</v>
      </c>
      <c r="B125" s="249">
        <v>775.66410798925767</v>
      </c>
      <c r="C125" s="276">
        <v>0</v>
      </c>
      <c r="D125" s="251">
        <f t="shared" si="4"/>
        <v>775.66410798925767</v>
      </c>
      <c r="E125" s="252">
        <f t="shared" si="5"/>
        <v>2105</v>
      </c>
      <c r="F125" s="253">
        <f t="shared" si="6"/>
        <v>1073.6041297429397</v>
      </c>
      <c r="G125" s="268">
        <v>30</v>
      </c>
      <c r="H125" s="254">
        <f t="shared" si="7"/>
        <v>6.5753424657534248E-4</v>
      </c>
      <c r="I125" s="362"/>
    </row>
    <row r="126" spans="1:9">
      <c r="A126" s="270">
        <v>41913</v>
      </c>
      <c r="B126" s="249">
        <v>775.66410798925767</v>
      </c>
      <c r="C126" s="276">
        <v>0</v>
      </c>
      <c r="D126" s="251">
        <f t="shared" si="4"/>
        <v>775.66410798925767</v>
      </c>
      <c r="E126" s="252">
        <f t="shared" si="5"/>
        <v>2075</v>
      </c>
      <c r="F126" s="253">
        <f t="shared" si="6"/>
        <v>1058.3033582976723</v>
      </c>
      <c r="G126" s="268">
        <v>31</v>
      </c>
      <c r="H126" s="254">
        <f t="shared" si="7"/>
        <v>6.5753424657534248E-4</v>
      </c>
      <c r="I126" s="362"/>
    </row>
    <row r="127" spans="1:9">
      <c r="A127" s="270">
        <v>41944</v>
      </c>
      <c r="B127" s="249">
        <v>775.66410798925767</v>
      </c>
      <c r="C127" s="276">
        <v>0</v>
      </c>
      <c r="D127" s="251">
        <f t="shared" si="4"/>
        <v>775.66410798925767</v>
      </c>
      <c r="E127" s="252">
        <f t="shared" si="5"/>
        <v>2044</v>
      </c>
      <c r="F127" s="253">
        <f t="shared" si="6"/>
        <v>1042.4925611375625</v>
      </c>
      <c r="G127" s="268">
        <v>30</v>
      </c>
      <c r="H127" s="254">
        <f t="shared" si="7"/>
        <v>6.5753424657534248E-4</v>
      </c>
      <c r="I127" s="362"/>
    </row>
    <row r="128" spans="1:9">
      <c r="A128" s="270">
        <v>41974</v>
      </c>
      <c r="B128" s="249">
        <v>775.66410798925767</v>
      </c>
      <c r="C128" s="276">
        <v>0</v>
      </c>
      <c r="D128" s="251">
        <f t="shared" si="4"/>
        <v>775.66410798925767</v>
      </c>
      <c r="E128" s="252">
        <f t="shared" si="5"/>
        <v>2014</v>
      </c>
      <c r="F128" s="253">
        <f t="shared" si="6"/>
        <v>1027.1917896922948</v>
      </c>
      <c r="G128" s="268">
        <v>31</v>
      </c>
      <c r="H128" s="254">
        <f t="shared" si="7"/>
        <v>6.5753424657534248E-4</v>
      </c>
      <c r="I128" s="362"/>
    </row>
    <row r="129" spans="1:9">
      <c r="A129" s="270">
        <v>42005</v>
      </c>
      <c r="B129" s="249">
        <v>775.66410798925767</v>
      </c>
      <c r="C129" s="276">
        <v>0</v>
      </c>
      <c r="D129" s="251">
        <f t="shared" si="4"/>
        <v>775.66410798925767</v>
      </c>
      <c r="E129" s="252">
        <f t="shared" si="5"/>
        <v>1983</v>
      </c>
      <c r="F129" s="253">
        <f t="shared" si="6"/>
        <v>1011.380992532185</v>
      </c>
      <c r="G129" s="268">
        <v>31</v>
      </c>
      <c r="H129" s="254">
        <f t="shared" si="7"/>
        <v>6.5753424657534248E-4</v>
      </c>
      <c r="I129" s="362"/>
    </row>
    <row r="130" spans="1:9">
      <c r="A130" s="270">
        <v>42036</v>
      </c>
      <c r="B130" s="249">
        <v>775.66410798925767</v>
      </c>
      <c r="C130" s="276">
        <v>0</v>
      </c>
      <c r="D130" s="251">
        <f t="shared" si="4"/>
        <v>775.66410798925767</v>
      </c>
      <c r="E130" s="252">
        <f t="shared" si="5"/>
        <v>1952</v>
      </c>
      <c r="F130" s="253">
        <f t="shared" si="6"/>
        <v>995.5701953720752</v>
      </c>
      <c r="G130" s="268">
        <v>28</v>
      </c>
      <c r="H130" s="254">
        <f t="shared" si="7"/>
        <v>6.5753424657534248E-4</v>
      </c>
      <c r="I130" s="362"/>
    </row>
    <row r="131" spans="1:9">
      <c r="A131" s="270">
        <v>42064</v>
      </c>
      <c r="B131" s="249">
        <v>775.66410798925767</v>
      </c>
      <c r="C131" s="276">
        <v>0</v>
      </c>
      <c r="D131" s="251">
        <f t="shared" si="4"/>
        <v>775.66410798925767</v>
      </c>
      <c r="E131" s="252">
        <f t="shared" si="5"/>
        <v>1924</v>
      </c>
      <c r="F131" s="253">
        <f t="shared" si="6"/>
        <v>981.28947535649218</v>
      </c>
      <c r="G131" s="268">
        <v>31</v>
      </c>
      <c r="H131" s="254">
        <f t="shared" si="7"/>
        <v>6.5753424657534248E-4</v>
      </c>
      <c r="I131" s="362"/>
    </row>
    <row r="132" spans="1:9">
      <c r="A132" s="270">
        <v>42095</v>
      </c>
      <c r="B132" s="249">
        <v>775.66410798925767</v>
      </c>
      <c r="C132" s="276">
        <v>0</v>
      </c>
      <c r="D132" s="251">
        <f t="shared" si="4"/>
        <v>775.66410798925767</v>
      </c>
      <c r="E132" s="252">
        <f t="shared" si="5"/>
        <v>1893</v>
      </c>
      <c r="F132" s="253">
        <f t="shared" si="6"/>
        <v>965.47867819638236</v>
      </c>
      <c r="G132" s="268">
        <v>30</v>
      </c>
      <c r="H132" s="254">
        <f t="shared" si="7"/>
        <v>6.5753424657534248E-4</v>
      </c>
      <c r="I132" s="362"/>
    </row>
    <row r="133" spans="1:9">
      <c r="A133" s="270">
        <v>42125</v>
      </c>
      <c r="B133" s="249">
        <v>775.66410798925767</v>
      </c>
      <c r="C133" s="276">
        <v>0</v>
      </c>
      <c r="D133" s="251">
        <f t="shared" si="4"/>
        <v>775.66410798925767</v>
      </c>
      <c r="E133" s="252">
        <f t="shared" si="5"/>
        <v>1863</v>
      </c>
      <c r="F133" s="253">
        <f t="shared" si="6"/>
        <v>950.17790675111473</v>
      </c>
      <c r="G133" s="268">
        <v>31</v>
      </c>
      <c r="H133" s="254">
        <f t="shared" si="7"/>
        <v>6.5753424657534248E-4</v>
      </c>
      <c r="I133" s="362"/>
    </row>
    <row r="134" spans="1:9">
      <c r="A134" s="270">
        <v>42156</v>
      </c>
      <c r="B134" s="249">
        <v>775.66410798925767</v>
      </c>
      <c r="C134" s="276">
        <v>0</v>
      </c>
      <c r="D134" s="251">
        <f t="shared" si="4"/>
        <v>775.66410798925767</v>
      </c>
      <c r="E134" s="252">
        <f t="shared" si="5"/>
        <v>1832</v>
      </c>
      <c r="F134" s="253">
        <f t="shared" si="6"/>
        <v>934.36710959100492</v>
      </c>
      <c r="G134" s="268">
        <v>30</v>
      </c>
      <c r="H134" s="254">
        <f t="shared" si="7"/>
        <v>6.5753424657534248E-4</v>
      </c>
      <c r="I134" s="362"/>
    </row>
    <row r="135" spans="1:9">
      <c r="A135" s="270">
        <v>42186</v>
      </c>
      <c r="B135" s="249">
        <v>814.44731338872054</v>
      </c>
      <c r="C135" s="276">
        <v>0</v>
      </c>
      <c r="D135" s="251">
        <f t="shared" si="4"/>
        <v>814.44731338872054</v>
      </c>
      <c r="E135" s="252">
        <f t="shared" si="5"/>
        <v>1802</v>
      </c>
      <c r="F135" s="253">
        <f t="shared" si="6"/>
        <v>965.01965505302428</v>
      </c>
      <c r="G135" s="268">
        <v>31</v>
      </c>
      <c r="H135" s="254">
        <f t="shared" si="7"/>
        <v>6.5753424657534248E-4</v>
      </c>
      <c r="I135" s="362"/>
    </row>
    <row r="136" spans="1:9">
      <c r="A136" s="270">
        <v>42217</v>
      </c>
      <c r="B136" s="249">
        <v>814.44731338872054</v>
      </c>
      <c r="C136" s="276">
        <v>0</v>
      </c>
      <c r="D136" s="251">
        <f t="shared" si="4"/>
        <v>814.44731338872054</v>
      </c>
      <c r="E136" s="252">
        <f t="shared" si="5"/>
        <v>1771</v>
      </c>
      <c r="F136" s="253">
        <f t="shared" si="6"/>
        <v>948.41831803490902</v>
      </c>
      <c r="G136" s="268">
        <v>31</v>
      </c>
      <c r="H136" s="254">
        <f t="shared" si="7"/>
        <v>6.5753424657534248E-4</v>
      </c>
      <c r="I136" s="362"/>
    </row>
    <row r="137" spans="1:9">
      <c r="A137" s="270">
        <v>42248</v>
      </c>
      <c r="B137" s="249">
        <v>814.44731338872054</v>
      </c>
      <c r="C137" s="276">
        <v>0</v>
      </c>
      <c r="D137" s="251">
        <f t="shared" si="4"/>
        <v>814.44731338872054</v>
      </c>
      <c r="E137" s="252">
        <f t="shared" si="5"/>
        <v>1740</v>
      </c>
      <c r="F137" s="253">
        <f t="shared" si="6"/>
        <v>931.81698101679376</v>
      </c>
      <c r="G137" s="268">
        <v>30</v>
      </c>
      <c r="H137" s="254">
        <f t="shared" si="7"/>
        <v>6.5753424657534248E-4</v>
      </c>
      <c r="I137" s="362"/>
    </row>
    <row r="138" spans="1:9" ht="15.75" thickBot="1">
      <c r="A138" s="270">
        <v>42278</v>
      </c>
      <c r="B138" s="249">
        <v>814.44731338872054</v>
      </c>
      <c r="C138" s="276">
        <v>0</v>
      </c>
      <c r="D138" s="251">
        <f t="shared" si="4"/>
        <v>814.44731338872054</v>
      </c>
      <c r="E138" s="252">
        <f t="shared" si="5"/>
        <v>1710</v>
      </c>
      <c r="F138" s="253">
        <f t="shared" si="6"/>
        <v>915.75117099926274</v>
      </c>
      <c r="G138" s="268">
        <v>31</v>
      </c>
      <c r="H138" s="254">
        <f t="shared" si="7"/>
        <v>6.5753424657534248E-4</v>
      </c>
      <c r="I138" s="362"/>
    </row>
    <row r="139" spans="1:9" ht="31.5">
      <c r="A139" s="244" t="s">
        <v>13</v>
      </c>
      <c r="B139" s="592" t="s">
        <v>14</v>
      </c>
      <c r="C139" s="592" t="s">
        <v>15</v>
      </c>
      <c r="D139" s="244" t="s">
        <v>16</v>
      </c>
      <c r="E139" s="245" t="s">
        <v>17</v>
      </c>
      <c r="F139" s="244" t="s">
        <v>19</v>
      </c>
      <c r="G139" s="245" t="s">
        <v>11</v>
      </c>
      <c r="H139" s="367" t="s">
        <v>18</v>
      </c>
      <c r="I139" s="247" t="s">
        <v>24</v>
      </c>
    </row>
    <row r="140" spans="1:9">
      <c r="A140" s="270">
        <v>42309</v>
      </c>
      <c r="B140" s="249">
        <v>814.44731338872054</v>
      </c>
      <c r="C140" s="276">
        <v>0</v>
      </c>
      <c r="D140" s="251">
        <f t="shared" si="4"/>
        <v>814.44731338872054</v>
      </c>
      <c r="E140" s="252">
        <f>E138-G138</f>
        <v>1679</v>
      </c>
      <c r="F140" s="253">
        <f t="shared" si="6"/>
        <v>899.14983398114748</v>
      </c>
      <c r="G140" s="268">
        <v>30</v>
      </c>
      <c r="H140" s="254">
        <f t="shared" si="7"/>
        <v>6.5753424657534248E-4</v>
      </c>
      <c r="I140" s="362"/>
    </row>
    <row r="141" spans="1:9">
      <c r="A141" s="270">
        <v>42339</v>
      </c>
      <c r="B141" s="249">
        <v>814.44731338872054</v>
      </c>
      <c r="C141" s="276">
        <v>0</v>
      </c>
      <c r="D141" s="251">
        <f t="shared" si="4"/>
        <v>814.44731338872054</v>
      </c>
      <c r="E141" s="252">
        <f>E140-G140</f>
        <v>1649</v>
      </c>
      <c r="F141" s="253">
        <f t="shared" si="6"/>
        <v>883.08402396361669</v>
      </c>
      <c r="G141" s="268">
        <v>31</v>
      </c>
      <c r="H141" s="254">
        <f t="shared" si="7"/>
        <v>6.5753424657534248E-4</v>
      </c>
      <c r="I141" s="362"/>
    </row>
    <row r="142" spans="1:9">
      <c r="A142" s="270">
        <v>42370</v>
      </c>
      <c r="B142" s="249">
        <v>814.44731338872054</v>
      </c>
      <c r="C142" s="276">
        <v>0</v>
      </c>
      <c r="D142" s="251">
        <f t="shared" si="4"/>
        <v>814.44731338872054</v>
      </c>
      <c r="E142" s="252">
        <f t="shared" si="5"/>
        <v>1618</v>
      </c>
      <c r="F142" s="253">
        <f t="shared" si="6"/>
        <v>866.4826869455012</v>
      </c>
      <c r="G142" s="268">
        <v>31</v>
      </c>
      <c r="H142" s="254">
        <f t="shared" si="7"/>
        <v>6.5753424657534248E-4</v>
      </c>
      <c r="I142" s="362"/>
    </row>
    <row r="143" spans="1:9">
      <c r="A143" s="270">
        <v>42401</v>
      </c>
      <c r="B143" s="249">
        <v>814.44731338872054</v>
      </c>
      <c r="C143" s="276">
        <v>0</v>
      </c>
      <c r="D143" s="251">
        <f t="shared" si="4"/>
        <v>814.44731338872054</v>
      </c>
      <c r="E143" s="252">
        <f>E142-G142</f>
        <v>1587</v>
      </c>
      <c r="F143" s="253">
        <f t="shared" si="6"/>
        <v>849.88134992738594</v>
      </c>
      <c r="G143" s="268">
        <v>29</v>
      </c>
      <c r="H143" s="254">
        <f t="shared" si="7"/>
        <v>6.5753424657534248E-4</v>
      </c>
      <c r="I143" s="362"/>
    </row>
    <row r="144" spans="1:9">
      <c r="A144" s="270">
        <v>42430</v>
      </c>
      <c r="B144" s="249">
        <v>814.44731338872054</v>
      </c>
      <c r="C144" s="276">
        <v>0</v>
      </c>
      <c r="D144" s="251">
        <f t="shared" ref="D144:D159" si="8">B144-C144</f>
        <v>814.44731338872054</v>
      </c>
      <c r="E144" s="252">
        <f t="shared" ref="E144:E201" si="9">E143-G143</f>
        <v>1558</v>
      </c>
      <c r="F144" s="253">
        <f t="shared" si="6"/>
        <v>834.35106691043939</v>
      </c>
      <c r="G144" s="268">
        <v>31</v>
      </c>
      <c r="H144" s="254">
        <f t="shared" ref="H144:H201" si="10">0.24/365</f>
        <v>6.5753424657534248E-4</v>
      </c>
      <c r="I144" s="362"/>
    </row>
    <row r="145" spans="1:9">
      <c r="A145" s="270">
        <v>42461</v>
      </c>
      <c r="B145" s="249">
        <v>814.44731338872054</v>
      </c>
      <c r="C145" s="276">
        <v>0</v>
      </c>
      <c r="D145" s="251">
        <f t="shared" si="8"/>
        <v>814.44731338872054</v>
      </c>
      <c r="E145" s="252">
        <f t="shared" si="9"/>
        <v>1527</v>
      </c>
      <c r="F145" s="253">
        <f t="shared" ref="F145:F201" si="11">(D145*E145*H145)</f>
        <v>817.74972989232413</v>
      </c>
      <c r="G145" s="268">
        <v>30</v>
      </c>
      <c r="H145" s="254">
        <f t="shared" si="10"/>
        <v>6.5753424657534248E-4</v>
      </c>
      <c r="I145" s="362"/>
    </row>
    <row r="146" spans="1:9">
      <c r="A146" s="270">
        <v>42491</v>
      </c>
      <c r="B146" s="249">
        <v>814.44731338872054</v>
      </c>
      <c r="C146" s="276">
        <v>0</v>
      </c>
      <c r="D146" s="251">
        <f t="shared" si="8"/>
        <v>814.44731338872054</v>
      </c>
      <c r="E146" s="252">
        <f t="shared" si="9"/>
        <v>1497</v>
      </c>
      <c r="F146" s="253">
        <f t="shared" si="11"/>
        <v>801.68391987479322</v>
      </c>
      <c r="G146" s="268">
        <v>31</v>
      </c>
      <c r="H146" s="254">
        <f t="shared" si="10"/>
        <v>6.5753424657534248E-4</v>
      </c>
      <c r="I146" s="362"/>
    </row>
    <row r="147" spans="1:9">
      <c r="A147" s="270">
        <v>42522</v>
      </c>
      <c r="B147" s="249">
        <v>814.44731338872054</v>
      </c>
      <c r="C147" s="276">
        <v>0</v>
      </c>
      <c r="D147" s="251">
        <f t="shared" si="8"/>
        <v>814.44731338872054</v>
      </c>
      <c r="E147" s="252">
        <f t="shared" si="9"/>
        <v>1466</v>
      </c>
      <c r="F147" s="253">
        <f t="shared" si="11"/>
        <v>785.08258285667796</v>
      </c>
      <c r="G147" s="268">
        <v>30</v>
      </c>
      <c r="H147" s="254">
        <f t="shared" si="10"/>
        <v>6.5753424657534248E-4</v>
      </c>
      <c r="I147" s="362"/>
    </row>
    <row r="148" spans="1:9">
      <c r="A148" s="270">
        <v>42552</v>
      </c>
      <c r="B148" s="249">
        <v>855.16967905815659</v>
      </c>
      <c r="C148" s="276">
        <v>0</v>
      </c>
      <c r="D148" s="251">
        <f t="shared" si="8"/>
        <v>855.16967905815659</v>
      </c>
      <c r="E148" s="252">
        <f>E147-G147</f>
        <v>1436</v>
      </c>
      <c r="F148" s="253">
        <f t="shared" si="11"/>
        <v>807.46761148110443</v>
      </c>
      <c r="G148" s="268">
        <v>31</v>
      </c>
      <c r="H148" s="254">
        <f t="shared" si="10"/>
        <v>6.5753424657534248E-4</v>
      </c>
      <c r="I148" s="362"/>
    </row>
    <row r="149" spans="1:9">
      <c r="A149" s="270">
        <v>42583</v>
      </c>
      <c r="B149" s="249">
        <v>855.16967905815659</v>
      </c>
      <c r="C149" s="276">
        <v>0</v>
      </c>
      <c r="D149" s="251">
        <f t="shared" si="8"/>
        <v>855.16967905815659</v>
      </c>
      <c r="E149" s="252">
        <f t="shared" si="9"/>
        <v>1405</v>
      </c>
      <c r="F149" s="253">
        <f t="shared" si="11"/>
        <v>790.03620761208333</v>
      </c>
      <c r="G149" s="268">
        <v>31</v>
      </c>
      <c r="H149" s="254">
        <f t="shared" si="10"/>
        <v>6.5753424657534248E-4</v>
      </c>
      <c r="I149" s="362"/>
    </row>
    <row r="150" spans="1:9">
      <c r="A150" s="270">
        <v>42614</v>
      </c>
      <c r="B150" s="249">
        <v>855.16967905815659</v>
      </c>
      <c r="C150" s="276">
        <v>0</v>
      </c>
      <c r="D150" s="251">
        <f t="shared" si="8"/>
        <v>855.16967905815659</v>
      </c>
      <c r="E150" s="252">
        <f t="shared" si="9"/>
        <v>1374</v>
      </c>
      <c r="F150" s="253">
        <f t="shared" si="11"/>
        <v>772.60480374306235</v>
      </c>
      <c r="G150" s="268">
        <v>30</v>
      </c>
      <c r="H150" s="254">
        <f t="shared" si="10"/>
        <v>6.5753424657534248E-4</v>
      </c>
      <c r="I150" s="362"/>
    </row>
    <row r="151" spans="1:9">
      <c r="A151" s="270">
        <v>42644</v>
      </c>
      <c r="B151" s="249">
        <v>855.16967905815659</v>
      </c>
      <c r="C151" s="276">
        <v>0</v>
      </c>
      <c r="D151" s="251">
        <f t="shared" si="8"/>
        <v>855.16967905815659</v>
      </c>
      <c r="E151" s="252">
        <f t="shared" si="9"/>
        <v>1344</v>
      </c>
      <c r="F151" s="253">
        <f t="shared" si="11"/>
        <v>755.7357032246548</v>
      </c>
      <c r="G151" s="268">
        <v>31</v>
      </c>
      <c r="H151" s="254">
        <f t="shared" si="10"/>
        <v>6.5753424657534248E-4</v>
      </c>
      <c r="I151" s="362"/>
    </row>
    <row r="152" spans="1:9">
      <c r="A152" s="270">
        <v>42675</v>
      </c>
      <c r="B152" s="249">
        <v>855.16967905815659</v>
      </c>
      <c r="C152" s="276">
        <v>0</v>
      </c>
      <c r="D152" s="251">
        <f t="shared" si="8"/>
        <v>855.16967905815659</v>
      </c>
      <c r="E152" s="252">
        <f t="shared" si="9"/>
        <v>1313</v>
      </c>
      <c r="F152" s="253">
        <f t="shared" si="11"/>
        <v>738.3042993556337</v>
      </c>
      <c r="G152" s="268">
        <v>30</v>
      </c>
      <c r="H152" s="254">
        <f t="shared" si="10"/>
        <v>6.5753424657534248E-4</v>
      </c>
      <c r="I152" s="362"/>
    </row>
    <row r="153" spans="1:9">
      <c r="A153" s="270">
        <v>42705</v>
      </c>
      <c r="B153" s="249">
        <v>855.16967905815659</v>
      </c>
      <c r="C153" s="276">
        <v>0</v>
      </c>
      <c r="D153" s="278">
        <f t="shared" si="8"/>
        <v>855.16967905815659</v>
      </c>
      <c r="E153" s="252">
        <f t="shared" si="9"/>
        <v>1283</v>
      </c>
      <c r="F153" s="253">
        <f t="shared" si="11"/>
        <v>721.43519883722627</v>
      </c>
      <c r="G153" s="268">
        <v>31</v>
      </c>
      <c r="H153" s="254">
        <f t="shared" si="10"/>
        <v>6.5753424657534248E-4</v>
      </c>
      <c r="I153" s="362"/>
    </row>
    <row r="154" spans="1:9">
      <c r="A154" s="270">
        <v>42736</v>
      </c>
      <c r="B154" s="249">
        <v>855.16967905815659</v>
      </c>
      <c r="C154" s="276">
        <v>0</v>
      </c>
      <c r="D154" s="278">
        <f t="shared" si="8"/>
        <v>855.16967905815659</v>
      </c>
      <c r="E154" s="252">
        <f t="shared" si="9"/>
        <v>1252</v>
      </c>
      <c r="F154" s="253">
        <f t="shared" si="11"/>
        <v>704.00379496820517</v>
      </c>
      <c r="G154" s="268">
        <v>31</v>
      </c>
      <c r="H154" s="254">
        <f t="shared" si="10"/>
        <v>6.5753424657534248E-4</v>
      </c>
      <c r="I154" s="362"/>
    </row>
    <row r="155" spans="1:9">
      <c r="A155" s="270">
        <v>42767</v>
      </c>
      <c r="B155" s="249">
        <v>855.16967905815659</v>
      </c>
      <c r="C155" s="276">
        <v>0</v>
      </c>
      <c r="D155" s="251">
        <f t="shared" si="8"/>
        <v>855.16967905815659</v>
      </c>
      <c r="E155" s="252">
        <f t="shared" si="9"/>
        <v>1221</v>
      </c>
      <c r="F155" s="253">
        <f t="shared" si="11"/>
        <v>686.57239109918419</v>
      </c>
      <c r="G155" s="268">
        <v>28</v>
      </c>
      <c r="H155" s="254">
        <f t="shared" si="10"/>
        <v>6.5753424657534248E-4</v>
      </c>
      <c r="I155" s="362"/>
    </row>
    <row r="156" spans="1:9">
      <c r="A156" s="270">
        <v>42795</v>
      </c>
      <c r="B156" s="249">
        <v>855.16967905815659</v>
      </c>
      <c r="C156" s="276">
        <v>0</v>
      </c>
      <c r="D156" s="251">
        <f t="shared" si="8"/>
        <v>855.16967905815659</v>
      </c>
      <c r="E156" s="252">
        <f t="shared" si="9"/>
        <v>1193</v>
      </c>
      <c r="F156" s="253">
        <f t="shared" si="11"/>
        <v>670.82789728200385</v>
      </c>
      <c r="G156" s="268">
        <v>31</v>
      </c>
      <c r="H156" s="254">
        <f t="shared" si="10"/>
        <v>6.5753424657534248E-4</v>
      </c>
      <c r="I156" s="362"/>
    </row>
    <row r="157" spans="1:9">
      <c r="A157" s="270">
        <v>42826</v>
      </c>
      <c r="B157" s="249">
        <v>855.16967905815659</v>
      </c>
      <c r="C157" s="276">
        <v>0</v>
      </c>
      <c r="D157" s="278">
        <f t="shared" si="8"/>
        <v>855.16967905815659</v>
      </c>
      <c r="E157" s="252">
        <f t="shared" si="9"/>
        <v>1162</v>
      </c>
      <c r="F157" s="253">
        <f t="shared" si="11"/>
        <v>653.39649341298275</v>
      </c>
      <c r="G157" s="268">
        <v>30</v>
      </c>
      <c r="H157" s="254">
        <f t="shared" si="10"/>
        <v>6.5753424657534248E-4</v>
      </c>
      <c r="I157" s="362"/>
    </row>
    <row r="158" spans="1:9">
      <c r="A158" s="270">
        <v>42856</v>
      </c>
      <c r="B158" s="249">
        <v>855.16967905815659</v>
      </c>
      <c r="C158" s="276">
        <v>0</v>
      </c>
      <c r="D158" s="278">
        <f t="shared" si="8"/>
        <v>855.16967905815659</v>
      </c>
      <c r="E158" s="252">
        <f t="shared" si="9"/>
        <v>1132</v>
      </c>
      <c r="F158" s="253">
        <f t="shared" si="11"/>
        <v>636.52739289457531</v>
      </c>
      <c r="G158" s="268">
        <v>31</v>
      </c>
      <c r="H158" s="254">
        <f t="shared" si="10"/>
        <v>6.5753424657534248E-4</v>
      </c>
      <c r="I158" s="362"/>
    </row>
    <row r="159" spans="1:9">
      <c r="A159" s="270">
        <v>42887</v>
      </c>
      <c r="B159" s="249">
        <v>855.16967905815659</v>
      </c>
      <c r="C159" s="276">
        <v>0</v>
      </c>
      <c r="D159" s="278">
        <f t="shared" si="8"/>
        <v>855.16967905815659</v>
      </c>
      <c r="E159" s="252">
        <f t="shared" si="9"/>
        <v>1101</v>
      </c>
      <c r="F159" s="253">
        <f t="shared" si="11"/>
        <v>619.09598902555422</v>
      </c>
      <c r="G159" s="268">
        <v>30</v>
      </c>
      <c r="H159" s="254">
        <f t="shared" si="10"/>
        <v>6.5753424657534248E-4</v>
      </c>
      <c r="I159" s="362"/>
    </row>
    <row r="160" spans="1:9">
      <c r="A160" s="270">
        <v>42917</v>
      </c>
      <c r="B160" s="249">
        <v>897.92816301106438</v>
      </c>
      <c r="C160" s="276">
        <v>0</v>
      </c>
      <c r="D160" s="278">
        <f>B160-C160</f>
        <v>897.92816301106438</v>
      </c>
      <c r="E160" s="252">
        <f t="shared" si="9"/>
        <v>1071</v>
      </c>
      <c r="F160" s="253">
        <f t="shared" si="11"/>
        <v>632.33823293250418</v>
      </c>
      <c r="G160" s="268">
        <v>31</v>
      </c>
      <c r="H160" s="254">
        <f t="shared" si="10"/>
        <v>6.5753424657534248E-4</v>
      </c>
      <c r="I160" s="362"/>
    </row>
    <row r="161" spans="1:9">
      <c r="A161" s="270">
        <v>42948</v>
      </c>
      <c r="B161" s="249">
        <v>897.92816301106438</v>
      </c>
      <c r="C161" s="276">
        <v>0</v>
      </c>
      <c r="D161" s="278">
        <f>B161-C161</f>
        <v>897.92816301106438</v>
      </c>
      <c r="E161" s="252">
        <f t="shared" si="9"/>
        <v>1040</v>
      </c>
      <c r="F161" s="253">
        <f t="shared" si="11"/>
        <v>614.03525887003195</v>
      </c>
      <c r="G161" s="268">
        <v>31</v>
      </c>
      <c r="H161" s="254">
        <f t="shared" si="10"/>
        <v>6.5753424657534248E-4</v>
      </c>
      <c r="I161" s="362"/>
    </row>
    <row r="162" spans="1:9">
      <c r="A162" s="270">
        <v>42979</v>
      </c>
      <c r="B162" s="249">
        <v>897.92816301106438</v>
      </c>
      <c r="C162" s="276">
        <v>0</v>
      </c>
      <c r="D162" s="278">
        <f t="shared" ref="D162:D165" si="12">B162-C162</f>
        <v>897.92816301106438</v>
      </c>
      <c r="E162" s="252">
        <f t="shared" si="9"/>
        <v>1009</v>
      </c>
      <c r="F162" s="253">
        <f t="shared" si="11"/>
        <v>595.73228480755995</v>
      </c>
      <c r="G162" s="268">
        <v>30</v>
      </c>
      <c r="H162" s="254">
        <f t="shared" si="10"/>
        <v>6.5753424657534248E-4</v>
      </c>
      <c r="I162" s="362"/>
    </row>
    <row r="163" spans="1:9">
      <c r="A163" s="270">
        <v>43009</v>
      </c>
      <c r="B163" s="249">
        <v>897.92816301106438</v>
      </c>
      <c r="C163" s="276">
        <v>0</v>
      </c>
      <c r="D163" s="278">
        <f t="shared" si="12"/>
        <v>897.92816301106438</v>
      </c>
      <c r="E163" s="252">
        <f t="shared" si="9"/>
        <v>979</v>
      </c>
      <c r="F163" s="253">
        <f t="shared" si="11"/>
        <v>578.01972926323208</v>
      </c>
      <c r="G163" s="268">
        <v>31</v>
      </c>
      <c r="H163" s="254">
        <f t="shared" si="10"/>
        <v>6.5753424657534248E-4</v>
      </c>
      <c r="I163" s="362"/>
    </row>
    <row r="164" spans="1:9">
      <c r="A164" s="270">
        <v>43040</v>
      </c>
      <c r="B164" s="249">
        <v>897.92816301106438</v>
      </c>
      <c r="C164" s="276">
        <v>0</v>
      </c>
      <c r="D164" s="278">
        <f t="shared" si="12"/>
        <v>897.92816301106438</v>
      </c>
      <c r="E164" s="252">
        <f t="shared" si="9"/>
        <v>948</v>
      </c>
      <c r="F164" s="253">
        <f t="shared" si="11"/>
        <v>559.71675520075985</v>
      </c>
      <c r="G164" s="268">
        <v>30</v>
      </c>
      <c r="H164" s="254">
        <f t="shared" si="10"/>
        <v>6.5753424657534248E-4</v>
      </c>
      <c r="I164" s="362"/>
    </row>
    <row r="165" spans="1:9">
      <c r="A165" s="270">
        <v>43070</v>
      </c>
      <c r="B165" s="249">
        <v>897.92816301106438</v>
      </c>
      <c r="C165" s="276">
        <v>0</v>
      </c>
      <c r="D165" s="278">
        <f t="shared" si="12"/>
        <v>897.92816301106438</v>
      </c>
      <c r="E165" s="252">
        <f t="shared" si="9"/>
        <v>918</v>
      </c>
      <c r="F165" s="253">
        <f t="shared" si="11"/>
        <v>542.00419965643209</v>
      </c>
      <c r="G165" s="268">
        <v>31</v>
      </c>
      <c r="H165" s="254">
        <f t="shared" si="10"/>
        <v>6.5753424657534248E-4</v>
      </c>
      <c r="I165" s="362"/>
    </row>
    <row r="166" spans="1:9">
      <c r="A166" s="270">
        <v>43101</v>
      </c>
      <c r="B166" s="249">
        <v>897.92816301106438</v>
      </c>
      <c r="C166" s="276">
        <v>0</v>
      </c>
      <c r="D166" s="278">
        <f>B166-C166</f>
        <v>897.92816301106438</v>
      </c>
      <c r="E166" s="252">
        <f t="shared" si="9"/>
        <v>887</v>
      </c>
      <c r="F166" s="253">
        <f t="shared" si="11"/>
        <v>523.70122559395998</v>
      </c>
      <c r="G166" s="268">
        <v>31</v>
      </c>
      <c r="H166" s="254">
        <f t="shared" si="10"/>
        <v>6.5753424657534248E-4</v>
      </c>
      <c r="I166" s="362"/>
    </row>
    <row r="167" spans="1:9">
      <c r="A167" s="270">
        <v>43132</v>
      </c>
      <c r="B167" s="249">
        <v>897.92816301106438</v>
      </c>
      <c r="C167" s="276">
        <v>0</v>
      </c>
      <c r="D167" s="278">
        <f>B167-C167</f>
        <v>897.92816301106438</v>
      </c>
      <c r="E167" s="252">
        <f t="shared" si="9"/>
        <v>856</v>
      </c>
      <c r="F167" s="253">
        <f t="shared" si="11"/>
        <v>505.39825153148786</v>
      </c>
      <c r="G167" s="268">
        <v>28</v>
      </c>
      <c r="H167" s="254">
        <f t="shared" si="10"/>
        <v>6.5753424657534248E-4</v>
      </c>
      <c r="I167" s="362"/>
    </row>
    <row r="168" spans="1:9">
      <c r="A168" s="270">
        <v>43160</v>
      </c>
      <c r="B168" s="249">
        <v>897.92816301106438</v>
      </c>
      <c r="C168" s="276">
        <v>0</v>
      </c>
      <c r="D168" s="278">
        <f t="shared" ref="D168:D196" si="13">B168-C168</f>
        <v>897.92816301106438</v>
      </c>
      <c r="E168" s="252">
        <f t="shared" si="9"/>
        <v>828</v>
      </c>
      <c r="F168" s="253">
        <f t="shared" si="11"/>
        <v>488.8665330234486</v>
      </c>
      <c r="G168" s="268">
        <v>31</v>
      </c>
      <c r="H168" s="254">
        <f t="shared" si="10"/>
        <v>6.5753424657534248E-4</v>
      </c>
      <c r="I168" s="362"/>
    </row>
    <row r="169" spans="1:9">
      <c r="A169" s="270">
        <v>43191</v>
      </c>
      <c r="B169" s="249">
        <v>897.92816301106438</v>
      </c>
      <c r="C169" s="276">
        <v>0</v>
      </c>
      <c r="D169" s="278">
        <f t="shared" si="13"/>
        <v>897.92816301106438</v>
      </c>
      <c r="E169" s="252">
        <f t="shared" si="9"/>
        <v>797</v>
      </c>
      <c r="F169" s="253">
        <f t="shared" si="11"/>
        <v>470.56355896097642</v>
      </c>
      <c r="G169" s="268">
        <v>30</v>
      </c>
      <c r="H169" s="254">
        <f t="shared" si="10"/>
        <v>6.5753424657534248E-4</v>
      </c>
      <c r="I169" s="362"/>
    </row>
    <row r="170" spans="1:9" ht="18.75" customHeight="1">
      <c r="A170" s="270">
        <v>43221</v>
      </c>
      <c r="B170" s="249">
        <v>897.92816301106438</v>
      </c>
      <c r="C170" s="279">
        <v>14000</v>
      </c>
      <c r="D170" s="278">
        <f>B170-C170</f>
        <v>-13102.071836988936</v>
      </c>
      <c r="E170" s="252">
        <f t="shared" si="9"/>
        <v>767</v>
      </c>
      <c r="F170" s="253"/>
      <c r="G170" s="250">
        <v>16</v>
      </c>
      <c r="H170" s="254">
        <f t="shared" si="10"/>
        <v>6.5753424657534248E-4</v>
      </c>
      <c r="I170" s="300" t="s">
        <v>105</v>
      </c>
    </row>
    <row r="171" spans="1:9">
      <c r="A171" s="270">
        <v>43252</v>
      </c>
      <c r="B171" s="249">
        <v>897.92816301106438</v>
      </c>
      <c r="C171" s="282">
        <v>14000</v>
      </c>
      <c r="D171" s="278">
        <f t="shared" si="13"/>
        <v>-13102.071836988936</v>
      </c>
      <c r="E171" s="252">
        <f t="shared" si="9"/>
        <v>751</v>
      </c>
      <c r="F171" s="253"/>
      <c r="G171" s="250">
        <v>27</v>
      </c>
      <c r="H171" s="254">
        <f t="shared" si="10"/>
        <v>6.5753424657534248E-4</v>
      </c>
      <c r="I171" s="257" t="s">
        <v>106</v>
      </c>
    </row>
    <row r="172" spans="1:9">
      <c r="A172" s="270">
        <v>43282</v>
      </c>
      <c r="B172" s="249">
        <v>942.82457116161765</v>
      </c>
      <c r="C172" s="282">
        <v>0</v>
      </c>
      <c r="D172" s="278">
        <f t="shared" si="13"/>
        <v>942.82457116161765</v>
      </c>
      <c r="E172" s="252">
        <f t="shared" si="9"/>
        <v>724</v>
      </c>
      <c r="F172" s="253">
        <f t="shared" si="11"/>
        <v>448.83615749326759</v>
      </c>
      <c r="G172" s="250">
        <v>31</v>
      </c>
      <c r="H172" s="254">
        <f t="shared" si="10"/>
        <v>6.5753424657534248E-4</v>
      </c>
      <c r="I172" s="300"/>
    </row>
    <row r="173" spans="1:9">
      <c r="A173" s="270">
        <v>43313</v>
      </c>
      <c r="B173" s="249">
        <v>942.82457116161765</v>
      </c>
      <c r="C173" s="282">
        <v>0</v>
      </c>
      <c r="D173" s="278">
        <f t="shared" si="13"/>
        <v>942.82457116161765</v>
      </c>
      <c r="E173" s="252">
        <f t="shared" si="9"/>
        <v>693</v>
      </c>
      <c r="F173" s="253">
        <f t="shared" si="11"/>
        <v>429.6180347276719</v>
      </c>
      <c r="G173" s="250">
        <v>31</v>
      </c>
      <c r="H173" s="254">
        <f t="shared" si="10"/>
        <v>6.5753424657534248E-4</v>
      </c>
      <c r="I173" s="300"/>
    </row>
    <row r="174" spans="1:9">
      <c r="A174" s="270">
        <v>43344</v>
      </c>
      <c r="B174" s="249">
        <v>942.82457116161765</v>
      </c>
      <c r="C174" s="279">
        <v>0</v>
      </c>
      <c r="D174" s="278">
        <f t="shared" si="13"/>
        <v>942.82457116161765</v>
      </c>
      <c r="E174" s="252">
        <f>E173-G173</f>
        <v>662</v>
      </c>
      <c r="F174" s="253">
        <f t="shared" si="11"/>
        <v>410.3999119620762</v>
      </c>
      <c r="G174" s="280">
        <v>30</v>
      </c>
      <c r="H174" s="254">
        <f t="shared" si="10"/>
        <v>6.5753424657534248E-4</v>
      </c>
      <c r="I174" s="300"/>
    </row>
    <row r="175" spans="1:9">
      <c r="A175" s="270">
        <v>43374</v>
      </c>
      <c r="B175" s="249">
        <v>942.82457116161765</v>
      </c>
      <c r="C175" s="282">
        <v>0</v>
      </c>
      <c r="D175" s="278">
        <f t="shared" si="13"/>
        <v>942.82457116161765</v>
      </c>
      <c r="E175" s="252">
        <f t="shared" si="9"/>
        <v>632</v>
      </c>
      <c r="F175" s="253">
        <f t="shared" si="11"/>
        <v>391.80172864053196</v>
      </c>
      <c r="G175" s="250">
        <v>31</v>
      </c>
      <c r="H175" s="254">
        <f t="shared" si="10"/>
        <v>6.5753424657534248E-4</v>
      </c>
      <c r="I175" s="257"/>
    </row>
    <row r="176" spans="1:9">
      <c r="A176" s="270">
        <v>43405</v>
      </c>
      <c r="B176" s="249">
        <v>942.82457116161765</v>
      </c>
      <c r="C176" s="282">
        <v>0</v>
      </c>
      <c r="D176" s="278">
        <f t="shared" si="13"/>
        <v>942.82457116161765</v>
      </c>
      <c r="E176" s="252">
        <f t="shared" si="9"/>
        <v>601</v>
      </c>
      <c r="F176" s="253">
        <f t="shared" si="11"/>
        <v>372.58360587493627</v>
      </c>
      <c r="G176" s="250">
        <v>30</v>
      </c>
      <c r="H176" s="254">
        <f t="shared" si="10"/>
        <v>6.5753424657534248E-4</v>
      </c>
      <c r="I176" s="257"/>
    </row>
    <row r="177" spans="1:9">
      <c r="A177" s="270">
        <v>43435</v>
      </c>
      <c r="B177" s="249">
        <v>942.82457116161765</v>
      </c>
      <c r="C177" s="282">
        <v>0</v>
      </c>
      <c r="D177" s="278">
        <f t="shared" si="13"/>
        <v>942.82457116161765</v>
      </c>
      <c r="E177" s="252">
        <f t="shared" si="9"/>
        <v>571</v>
      </c>
      <c r="F177" s="253">
        <f t="shared" si="11"/>
        <v>353.98542255339197</v>
      </c>
      <c r="G177" s="250">
        <v>31</v>
      </c>
      <c r="H177" s="254">
        <f t="shared" si="10"/>
        <v>6.5753424657534248E-4</v>
      </c>
      <c r="I177" s="257"/>
    </row>
    <row r="178" spans="1:9" ht="20.25" customHeight="1">
      <c r="A178" s="270">
        <v>43466</v>
      </c>
      <c r="B178" s="249">
        <v>942.82457116161765</v>
      </c>
      <c r="C178" s="282">
        <v>38000</v>
      </c>
      <c r="D178" s="278">
        <f t="shared" si="13"/>
        <v>-37057.175428838382</v>
      </c>
      <c r="E178" s="252">
        <f t="shared" si="9"/>
        <v>540</v>
      </c>
      <c r="F178" s="253"/>
      <c r="G178" s="250">
        <v>23</v>
      </c>
      <c r="H178" s="254">
        <f>0.24/365</f>
        <v>6.5753424657534248E-4</v>
      </c>
      <c r="I178" s="257" t="s">
        <v>104</v>
      </c>
    </row>
    <row r="179" spans="1:9">
      <c r="A179" s="270">
        <v>43497</v>
      </c>
      <c r="B179" s="249">
        <v>942.82457116161765</v>
      </c>
      <c r="C179" s="282">
        <v>0</v>
      </c>
      <c r="D179" s="278">
        <f t="shared" si="13"/>
        <v>942.82457116161765</v>
      </c>
      <c r="E179" s="252">
        <f t="shared" si="9"/>
        <v>517</v>
      </c>
      <c r="F179" s="253">
        <f t="shared" si="11"/>
        <v>320.50869257461238</v>
      </c>
      <c r="G179" s="250">
        <v>28</v>
      </c>
      <c r="H179" s="254">
        <f t="shared" si="10"/>
        <v>6.5753424657534248E-4</v>
      </c>
      <c r="I179" s="257"/>
    </row>
    <row r="180" spans="1:9">
      <c r="A180" s="270">
        <v>43525</v>
      </c>
      <c r="B180" s="249">
        <v>942.82457116161765</v>
      </c>
      <c r="C180" s="282">
        <v>0</v>
      </c>
      <c r="D180" s="278">
        <f t="shared" si="13"/>
        <v>942.82457116161765</v>
      </c>
      <c r="E180" s="252">
        <f t="shared" si="9"/>
        <v>489</v>
      </c>
      <c r="F180" s="253">
        <f t="shared" si="11"/>
        <v>303.15038814117111</v>
      </c>
      <c r="G180" s="250">
        <v>31</v>
      </c>
      <c r="H180" s="254">
        <f t="shared" si="10"/>
        <v>6.5753424657534248E-4</v>
      </c>
      <c r="I180" s="257"/>
    </row>
    <row r="181" spans="1:9" ht="30.75" customHeight="1">
      <c r="A181" s="270">
        <v>43556</v>
      </c>
      <c r="B181" s="249">
        <v>942.82457116161765</v>
      </c>
      <c r="C181" s="279">
        <f>3772+38862</f>
        <v>42634</v>
      </c>
      <c r="D181" s="278">
        <f t="shared" si="13"/>
        <v>-41691.175428838382</v>
      </c>
      <c r="E181" s="252">
        <f t="shared" si="9"/>
        <v>458</v>
      </c>
      <c r="F181" s="253"/>
      <c r="G181" s="280">
        <v>0</v>
      </c>
      <c r="H181" s="254">
        <f t="shared" si="10"/>
        <v>6.5753424657534248E-4</v>
      </c>
      <c r="I181" s="300" t="s">
        <v>107</v>
      </c>
    </row>
    <row r="182" spans="1:9">
      <c r="A182" s="270">
        <v>43586</v>
      </c>
      <c r="B182" s="249">
        <v>942.82457116161765</v>
      </c>
      <c r="C182" s="282">
        <v>0</v>
      </c>
      <c r="D182" s="278">
        <f t="shared" si="13"/>
        <v>942.82457116161765</v>
      </c>
      <c r="E182" s="252">
        <f t="shared" si="9"/>
        <v>458</v>
      </c>
      <c r="F182" s="253">
        <f t="shared" si="11"/>
        <v>283.93226537557541</v>
      </c>
      <c r="G182" s="250">
        <v>31</v>
      </c>
      <c r="H182" s="254">
        <f t="shared" si="10"/>
        <v>6.5753424657534248E-4</v>
      </c>
      <c r="I182" s="257"/>
    </row>
    <row r="183" spans="1:9">
      <c r="A183" s="270">
        <v>43617</v>
      </c>
      <c r="B183" s="249">
        <v>942.82457116161765</v>
      </c>
      <c r="C183" s="282">
        <v>0</v>
      </c>
      <c r="D183" s="278">
        <f t="shared" si="13"/>
        <v>942.82457116161765</v>
      </c>
      <c r="E183" s="252">
        <f t="shared" si="9"/>
        <v>427</v>
      </c>
      <c r="F183" s="253">
        <f t="shared" si="11"/>
        <v>264.71414260997966</v>
      </c>
      <c r="G183" s="250">
        <v>30</v>
      </c>
      <c r="H183" s="254">
        <f t="shared" si="10"/>
        <v>6.5753424657534248E-4</v>
      </c>
      <c r="I183" s="257"/>
    </row>
    <row r="184" spans="1:9">
      <c r="A184" s="270">
        <v>43647</v>
      </c>
      <c r="B184" s="249">
        <v>989.96579971969857</v>
      </c>
      <c r="C184" s="282">
        <v>0</v>
      </c>
      <c r="D184" s="278">
        <f t="shared" si="13"/>
        <v>989.96579971969857</v>
      </c>
      <c r="E184" s="252">
        <f t="shared" si="9"/>
        <v>397</v>
      </c>
      <c r="F184" s="253">
        <f t="shared" si="11"/>
        <v>258.42175725285722</v>
      </c>
      <c r="G184" s="250">
        <v>31</v>
      </c>
      <c r="H184" s="254">
        <f t="shared" si="10"/>
        <v>6.5753424657534248E-4</v>
      </c>
      <c r="I184" s="257"/>
    </row>
    <row r="185" spans="1:9">
      <c r="A185" s="270">
        <v>43678</v>
      </c>
      <c r="B185" s="249">
        <v>989.96579971969857</v>
      </c>
      <c r="C185" s="282">
        <v>0</v>
      </c>
      <c r="D185" s="278">
        <f t="shared" si="13"/>
        <v>989.96579971969857</v>
      </c>
      <c r="E185" s="252">
        <f t="shared" si="9"/>
        <v>366</v>
      </c>
      <c r="F185" s="253">
        <f t="shared" si="11"/>
        <v>238.24272834898173</v>
      </c>
      <c r="G185" s="250">
        <v>31</v>
      </c>
      <c r="H185" s="254">
        <f t="shared" si="10"/>
        <v>6.5753424657534248E-4</v>
      </c>
      <c r="I185" s="257"/>
    </row>
    <row r="186" spans="1:9">
      <c r="A186" s="270">
        <v>43709</v>
      </c>
      <c r="B186" s="249">
        <v>989.96579971969857</v>
      </c>
      <c r="C186" s="282">
        <v>0</v>
      </c>
      <c r="D186" s="278">
        <f t="shared" si="13"/>
        <v>989.96579971969857</v>
      </c>
      <c r="E186" s="252">
        <f t="shared" si="9"/>
        <v>335</v>
      </c>
      <c r="F186" s="253">
        <f t="shared" si="11"/>
        <v>218.06369944510621</v>
      </c>
      <c r="G186" s="250">
        <v>30</v>
      </c>
      <c r="H186" s="254">
        <f t="shared" si="10"/>
        <v>6.5753424657534248E-4</v>
      </c>
      <c r="I186" s="362"/>
    </row>
    <row r="187" spans="1:9">
      <c r="A187" s="270">
        <v>43739</v>
      </c>
      <c r="B187" s="249">
        <v>989.96579971969857</v>
      </c>
      <c r="C187" s="282">
        <v>0</v>
      </c>
      <c r="D187" s="278">
        <f t="shared" si="13"/>
        <v>989.96579971969857</v>
      </c>
      <c r="E187" s="252">
        <f t="shared" si="9"/>
        <v>305</v>
      </c>
      <c r="F187" s="253">
        <f t="shared" si="11"/>
        <v>198.53560695748473</v>
      </c>
      <c r="G187" s="250">
        <v>31</v>
      </c>
      <c r="H187" s="254">
        <f t="shared" si="10"/>
        <v>6.5753424657534248E-4</v>
      </c>
      <c r="I187" s="362"/>
    </row>
    <row r="188" spans="1:9">
      <c r="A188" s="270">
        <v>43770</v>
      </c>
      <c r="B188" s="249">
        <v>989.96579971969857</v>
      </c>
      <c r="C188" s="282">
        <v>0</v>
      </c>
      <c r="D188" s="278">
        <f t="shared" si="13"/>
        <v>989.96579971969857</v>
      </c>
      <c r="E188" s="252">
        <f t="shared" si="9"/>
        <v>274</v>
      </c>
      <c r="F188" s="253">
        <f t="shared" si="11"/>
        <v>178.35657805360927</v>
      </c>
      <c r="G188" s="250">
        <v>30</v>
      </c>
      <c r="H188" s="254">
        <f t="shared" si="10"/>
        <v>6.5753424657534248E-4</v>
      </c>
      <c r="I188" s="362"/>
    </row>
    <row r="189" spans="1:9">
      <c r="A189" s="270">
        <v>43800</v>
      </c>
      <c r="B189" s="249">
        <v>989.96579971969857</v>
      </c>
      <c r="C189" s="282">
        <v>0</v>
      </c>
      <c r="D189" s="278">
        <f t="shared" si="13"/>
        <v>989.96579971969857</v>
      </c>
      <c r="E189" s="252">
        <f t="shared" si="9"/>
        <v>244</v>
      </c>
      <c r="F189" s="253">
        <f t="shared" si="11"/>
        <v>158.82848556598779</v>
      </c>
      <c r="G189" s="250">
        <v>31</v>
      </c>
      <c r="H189" s="254">
        <f t="shared" si="10"/>
        <v>6.5753424657534248E-4</v>
      </c>
      <c r="I189" s="362"/>
    </row>
    <row r="190" spans="1:9">
      <c r="A190" s="270">
        <v>43831</v>
      </c>
      <c r="B190" s="249">
        <v>989.96579971969857</v>
      </c>
      <c r="C190" s="282">
        <v>0</v>
      </c>
      <c r="D190" s="278">
        <f t="shared" si="13"/>
        <v>989.96579971969857</v>
      </c>
      <c r="E190" s="252">
        <f t="shared" si="9"/>
        <v>213</v>
      </c>
      <c r="F190" s="253">
        <f t="shared" si="11"/>
        <v>138.64945666211233</v>
      </c>
      <c r="G190" s="268">
        <v>31</v>
      </c>
      <c r="H190" s="254">
        <f t="shared" si="10"/>
        <v>6.5753424657534248E-4</v>
      </c>
      <c r="I190" s="362"/>
    </row>
    <row r="191" spans="1:9">
      <c r="A191" s="270">
        <v>43862</v>
      </c>
      <c r="B191" s="249">
        <v>989.96579971969857</v>
      </c>
      <c r="C191" s="282">
        <v>0</v>
      </c>
      <c r="D191" s="278">
        <f t="shared" si="13"/>
        <v>989.96579971969857</v>
      </c>
      <c r="E191" s="252">
        <f t="shared" si="9"/>
        <v>182</v>
      </c>
      <c r="F191" s="253">
        <f t="shared" si="11"/>
        <v>118.47042775823681</v>
      </c>
      <c r="G191" s="268">
        <v>29</v>
      </c>
      <c r="H191" s="254">
        <f t="shared" si="10"/>
        <v>6.5753424657534248E-4</v>
      </c>
      <c r="I191" s="362"/>
    </row>
    <row r="192" spans="1:9">
      <c r="A192" s="270">
        <v>43891</v>
      </c>
      <c r="B192" s="249">
        <v>989.96579971969857</v>
      </c>
      <c r="C192" s="282">
        <v>0</v>
      </c>
      <c r="D192" s="278">
        <f t="shared" si="13"/>
        <v>989.96579971969857</v>
      </c>
      <c r="E192" s="252">
        <f t="shared" si="9"/>
        <v>153</v>
      </c>
      <c r="F192" s="253">
        <f t="shared" si="11"/>
        <v>99.593271686869414</v>
      </c>
      <c r="G192" s="268">
        <v>31</v>
      </c>
      <c r="H192" s="254">
        <f t="shared" si="10"/>
        <v>6.5753424657534248E-4</v>
      </c>
      <c r="I192" s="362"/>
    </row>
    <row r="193" spans="1:9">
      <c r="A193" s="270">
        <v>43922</v>
      </c>
      <c r="B193" s="249">
        <v>989.96579971969857</v>
      </c>
      <c r="C193" s="282">
        <v>0</v>
      </c>
      <c r="D193" s="278">
        <f t="shared" si="13"/>
        <v>989.96579971969857</v>
      </c>
      <c r="E193" s="252">
        <f t="shared" si="9"/>
        <v>122</v>
      </c>
      <c r="F193" s="253">
        <f t="shared" si="11"/>
        <v>79.414242782993895</v>
      </c>
      <c r="G193" s="268">
        <v>30</v>
      </c>
      <c r="H193" s="254">
        <f t="shared" si="10"/>
        <v>6.5753424657534248E-4</v>
      </c>
      <c r="I193" s="362"/>
    </row>
    <row r="194" spans="1:9">
      <c r="A194" s="270">
        <v>43952</v>
      </c>
      <c r="B194" s="249">
        <v>989.96579971969857</v>
      </c>
      <c r="C194" s="282">
        <v>0</v>
      </c>
      <c r="D194" s="278">
        <f t="shared" si="13"/>
        <v>989.96579971969857</v>
      </c>
      <c r="E194" s="252">
        <f t="shared" si="9"/>
        <v>92</v>
      </c>
      <c r="F194" s="253">
        <f t="shared" si="11"/>
        <v>59.886150295372445</v>
      </c>
      <c r="G194" s="268">
        <v>31</v>
      </c>
      <c r="H194" s="254">
        <f t="shared" si="10"/>
        <v>6.5753424657534248E-4</v>
      </c>
      <c r="I194" s="362"/>
    </row>
    <row r="195" spans="1:9">
      <c r="A195" s="270">
        <v>43983</v>
      </c>
      <c r="B195" s="249">
        <v>989.96579971969857</v>
      </c>
      <c r="C195" s="282">
        <v>0</v>
      </c>
      <c r="D195" s="278">
        <f t="shared" si="13"/>
        <v>989.96579971969857</v>
      </c>
      <c r="E195" s="252">
        <f t="shared" si="9"/>
        <v>61</v>
      </c>
      <c r="F195" s="253">
        <f t="shared" si="11"/>
        <v>39.707121391496948</v>
      </c>
      <c r="G195" s="268">
        <v>30</v>
      </c>
      <c r="H195" s="254">
        <f t="shared" si="10"/>
        <v>6.5753424657534248E-4</v>
      </c>
      <c r="I195" s="362"/>
    </row>
    <row r="196" spans="1:9">
      <c r="A196" s="270">
        <v>44013</v>
      </c>
      <c r="B196" s="249">
        <v>1039.4640897056836</v>
      </c>
      <c r="C196" s="250">
        <v>0</v>
      </c>
      <c r="D196" s="278">
        <f t="shared" si="13"/>
        <v>1039.4640897056836</v>
      </c>
      <c r="E196" s="252">
        <f t="shared" si="9"/>
        <v>31</v>
      </c>
      <c r="F196" s="253">
        <f t="shared" si="11"/>
        <v>21.187980349069274</v>
      </c>
      <c r="G196" s="268">
        <v>31</v>
      </c>
      <c r="H196" s="254">
        <f t="shared" si="10"/>
        <v>6.5753424657534248E-4</v>
      </c>
      <c r="I196" s="362"/>
    </row>
    <row r="197" spans="1:9">
      <c r="A197" s="283" t="s">
        <v>12</v>
      </c>
      <c r="B197" s="249">
        <v>1039.46408970568</v>
      </c>
      <c r="C197" s="250">
        <v>0</v>
      </c>
      <c r="D197" s="278">
        <f>B197-C197</f>
        <v>1039.46408970568</v>
      </c>
      <c r="E197" s="252">
        <f t="shared" si="9"/>
        <v>0</v>
      </c>
      <c r="F197" s="253">
        <f t="shared" si="11"/>
        <v>0</v>
      </c>
      <c r="G197" s="268">
        <v>0</v>
      </c>
      <c r="H197" s="254">
        <f t="shared" si="10"/>
        <v>6.5753424657534248E-4</v>
      </c>
      <c r="I197" s="362"/>
    </row>
    <row r="198" spans="1:9">
      <c r="A198" s="283" t="s">
        <v>20</v>
      </c>
      <c r="B198" s="249">
        <v>1039.46408970568</v>
      </c>
      <c r="C198" s="250">
        <v>0</v>
      </c>
      <c r="D198" s="278">
        <f t="shared" ref="D198:D201" si="14">B198-C198</f>
        <v>1039.46408970568</v>
      </c>
      <c r="E198" s="252">
        <f t="shared" si="9"/>
        <v>0</v>
      </c>
      <c r="F198" s="253">
        <f t="shared" si="11"/>
        <v>0</v>
      </c>
      <c r="G198" s="277">
        <v>0</v>
      </c>
      <c r="H198" s="254">
        <f t="shared" si="10"/>
        <v>6.5753424657534248E-4</v>
      </c>
      <c r="I198" s="362"/>
    </row>
    <row r="199" spans="1:9">
      <c r="A199" s="283" t="s">
        <v>21</v>
      </c>
      <c r="B199" s="249">
        <v>1039.46408970568</v>
      </c>
      <c r="C199" s="250">
        <v>0</v>
      </c>
      <c r="D199" s="278">
        <f t="shared" si="14"/>
        <v>1039.46408970568</v>
      </c>
      <c r="E199" s="252">
        <f t="shared" si="9"/>
        <v>0</v>
      </c>
      <c r="F199" s="253">
        <f t="shared" si="11"/>
        <v>0</v>
      </c>
      <c r="G199" s="277">
        <v>0</v>
      </c>
      <c r="H199" s="254">
        <f t="shared" si="10"/>
        <v>6.5753424657534248E-4</v>
      </c>
      <c r="I199" s="362"/>
    </row>
    <row r="200" spans="1:9">
      <c r="A200" s="283" t="s">
        <v>22</v>
      </c>
      <c r="B200" s="249">
        <v>1039.46408970568</v>
      </c>
      <c r="C200" s="250">
        <v>0</v>
      </c>
      <c r="D200" s="278">
        <f t="shared" si="14"/>
        <v>1039.46408970568</v>
      </c>
      <c r="E200" s="252">
        <f t="shared" si="9"/>
        <v>0</v>
      </c>
      <c r="F200" s="253">
        <f t="shared" si="11"/>
        <v>0</v>
      </c>
      <c r="G200" s="277">
        <v>0</v>
      </c>
      <c r="H200" s="254">
        <f t="shared" si="10"/>
        <v>6.5753424657534248E-4</v>
      </c>
      <c r="I200" s="362"/>
    </row>
    <row r="201" spans="1:9">
      <c r="A201" s="283" t="s">
        <v>23</v>
      </c>
      <c r="B201" s="249">
        <v>1039.46408970568</v>
      </c>
      <c r="C201" s="250">
        <v>0</v>
      </c>
      <c r="D201" s="278">
        <f t="shared" si="14"/>
        <v>1039.46408970568</v>
      </c>
      <c r="E201" s="252">
        <f t="shared" si="9"/>
        <v>0</v>
      </c>
      <c r="F201" s="253">
        <f t="shared" si="11"/>
        <v>0</v>
      </c>
      <c r="G201" s="277">
        <v>0</v>
      </c>
      <c r="H201" s="254">
        <f t="shared" si="10"/>
        <v>6.5753424657534248E-4</v>
      </c>
      <c r="I201" s="362"/>
    </row>
    <row r="202" spans="1:9" s="40" customFormat="1" ht="16.5" thickBot="1">
      <c r="A202" s="284" t="s">
        <v>5</v>
      </c>
      <c r="B202" s="285">
        <f>SUM(B14:B201)</f>
        <v>135708.16606759807</v>
      </c>
      <c r="C202" s="285">
        <f>SUM(C14:C200)</f>
        <v>115709</v>
      </c>
      <c r="D202" s="326">
        <f>B202-C202</f>
        <v>19999.166067598067</v>
      </c>
      <c r="E202" s="327">
        <f>SUM(E58:E197)</f>
        <v>281154</v>
      </c>
      <c r="F202" s="286">
        <f>SUM(F14:F197)</f>
        <v>194482.32467937635</v>
      </c>
      <c r="G202" s="309">
        <f>SUM(G14:G198)</f>
        <v>5300</v>
      </c>
      <c r="H202" s="394">
        <f>D202+F202</f>
        <v>214481.49074697442</v>
      </c>
      <c r="I202" s="364"/>
    </row>
    <row r="203" spans="1:9" s="58" customFormat="1" ht="15.75">
      <c r="A203" s="449"/>
      <c r="B203" s="449"/>
      <c r="C203" s="449"/>
      <c r="D203" s="449"/>
      <c r="E203" s="449"/>
      <c r="F203" s="449"/>
      <c r="G203" s="449"/>
      <c r="H203" s="449"/>
      <c r="I203" s="449"/>
    </row>
    <row r="204" spans="1:9" s="58" customFormat="1" ht="15.75">
      <c r="A204" s="449"/>
      <c r="B204" s="449"/>
      <c r="C204" s="449"/>
      <c r="D204" s="449"/>
      <c r="E204" s="449"/>
      <c r="F204" s="449"/>
      <c r="G204" s="449"/>
      <c r="H204" s="449"/>
      <c r="I204" s="449"/>
    </row>
    <row r="205" spans="1:9" s="58" customFormat="1" ht="15.75">
      <c r="A205" s="449"/>
      <c r="B205" s="449"/>
      <c r="C205" s="449"/>
      <c r="D205" s="449"/>
      <c r="E205" s="449"/>
      <c r="F205" s="449"/>
      <c r="G205" s="449"/>
      <c r="H205" s="449"/>
      <c r="I205" s="449"/>
    </row>
    <row r="206" spans="1:9" ht="15.75">
      <c r="A206" s="206"/>
      <c r="B206" s="557" t="s">
        <v>108</v>
      </c>
      <c r="C206" s="210"/>
      <c r="D206" s="210"/>
      <c r="E206" s="210"/>
      <c r="F206" s="209" t="s">
        <v>114</v>
      </c>
      <c r="G206" s="210"/>
      <c r="H206" s="210"/>
      <c r="I206" s="449"/>
    </row>
    <row r="207" spans="1:9" s="298" customFormat="1" ht="15.75">
      <c r="A207" s="211" t="s">
        <v>109</v>
      </c>
      <c r="B207" s="211" t="s">
        <v>110</v>
      </c>
      <c r="C207" s="211" t="s">
        <v>115</v>
      </c>
      <c r="D207" s="211" t="s">
        <v>111</v>
      </c>
      <c r="E207" s="210"/>
      <c r="F207" s="212" t="s">
        <v>112</v>
      </c>
      <c r="G207" s="212" t="s">
        <v>116</v>
      </c>
      <c r="H207" s="213"/>
      <c r="I207" s="449"/>
    </row>
    <row r="208" spans="1:9" s="298" customFormat="1">
      <c r="A208" s="214" t="s">
        <v>113</v>
      </c>
      <c r="B208" s="215">
        <v>6000</v>
      </c>
      <c r="C208" s="215">
        <v>5500</v>
      </c>
      <c r="D208" s="215">
        <f>B208-C208</f>
        <v>500</v>
      </c>
      <c r="E208" s="210"/>
      <c r="F208" s="216"/>
      <c r="G208" s="216"/>
      <c r="H208" s="210"/>
      <c r="I208" s="299"/>
    </row>
    <row r="209" spans="1:9" s="298" customFormat="1">
      <c r="A209" s="214" t="s">
        <v>120</v>
      </c>
      <c r="B209" s="215">
        <f>B208+B208*5%</f>
        <v>6300</v>
      </c>
      <c r="C209" s="215">
        <v>1575</v>
      </c>
      <c r="D209" s="215">
        <f t="shared" ref="D209:D223" si="15">B209-C209</f>
        <v>4725</v>
      </c>
      <c r="E209" s="210"/>
      <c r="F209" s="216" t="s">
        <v>117</v>
      </c>
      <c r="G209" s="217">
        <f>B202</f>
        <v>135708.16606759807</v>
      </c>
      <c r="H209" s="210"/>
      <c r="I209" s="299"/>
    </row>
    <row r="210" spans="1:9" s="298" customFormat="1">
      <c r="A210" s="214" t="s">
        <v>121</v>
      </c>
      <c r="B210" s="215">
        <f t="shared" ref="B210:B221" si="16">B209+B209*5%</f>
        <v>6615</v>
      </c>
      <c r="C210" s="215">
        <v>0</v>
      </c>
      <c r="D210" s="215">
        <f t="shared" si="15"/>
        <v>6615</v>
      </c>
      <c r="E210" s="210"/>
      <c r="F210" s="216" t="s">
        <v>32</v>
      </c>
      <c r="G210" s="217">
        <f>F202</f>
        <v>194482.32467937635</v>
      </c>
      <c r="H210" s="210"/>
      <c r="I210" s="299"/>
    </row>
    <row r="211" spans="1:9" s="298" customFormat="1" ht="22.5" customHeight="1">
      <c r="A211" s="214" t="s">
        <v>122</v>
      </c>
      <c r="B211" s="215">
        <f t="shared" si="16"/>
        <v>6945.75</v>
      </c>
      <c r="C211" s="215">
        <v>0</v>
      </c>
      <c r="D211" s="215">
        <f t="shared" si="15"/>
        <v>6945.75</v>
      </c>
      <c r="E211" s="210"/>
      <c r="F211" s="387" t="s">
        <v>5</v>
      </c>
      <c r="G211" s="558">
        <f>G209+G210</f>
        <v>330190.49074697442</v>
      </c>
      <c r="H211" s="210"/>
      <c r="I211" s="299"/>
    </row>
    <row r="212" spans="1:9" s="298" customFormat="1" ht="32.25" customHeight="1">
      <c r="A212" s="214" t="s">
        <v>123</v>
      </c>
      <c r="B212" s="215">
        <f t="shared" si="16"/>
        <v>7293.0375000000004</v>
      </c>
      <c r="C212" s="215">
        <v>0</v>
      </c>
      <c r="D212" s="215">
        <f t="shared" si="15"/>
        <v>7293.0375000000004</v>
      </c>
      <c r="E212" s="210"/>
      <c r="F212" s="220" t="s">
        <v>118</v>
      </c>
      <c r="G212" s="369">
        <f>C202</f>
        <v>115709</v>
      </c>
      <c r="H212" s="210"/>
      <c r="I212" s="299"/>
    </row>
    <row r="213" spans="1:9" s="298" customFormat="1">
      <c r="A213" s="221" t="s">
        <v>124</v>
      </c>
      <c r="B213" s="215">
        <f t="shared" si="16"/>
        <v>7657.6893749999999</v>
      </c>
      <c r="C213" s="215">
        <v>0</v>
      </c>
      <c r="D213" s="215">
        <f t="shared" si="15"/>
        <v>7657.6893749999999</v>
      </c>
      <c r="E213" s="210"/>
      <c r="F213" s="222" t="s">
        <v>119</v>
      </c>
      <c r="G213" s="223">
        <f>G211-G212</f>
        <v>214481.49074697442</v>
      </c>
      <c r="H213" s="210"/>
      <c r="I213" s="299"/>
    </row>
    <row r="214" spans="1:9" s="298" customFormat="1">
      <c r="A214" s="214" t="s">
        <v>125</v>
      </c>
      <c r="B214" s="215">
        <f t="shared" si="16"/>
        <v>8040.5738437500004</v>
      </c>
      <c r="C214" s="215">
        <v>0</v>
      </c>
      <c r="D214" s="215">
        <f t="shared" si="15"/>
        <v>8040.5738437500004</v>
      </c>
      <c r="E214" s="210"/>
      <c r="F214" s="210"/>
      <c r="G214" s="224"/>
      <c r="H214" s="210"/>
      <c r="I214" s="299"/>
    </row>
    <row r="215" spans="1:9" s="298" customFormat="1">
      <c r="A215" s="214" t="s">
        <v>126</v>
      </c>
      <c r="B215" s="215">
        <f t="shared" si="16"/>
        <v>8442.6025359374999</v>
      </c>
      <c r="C215" s="215">
        <v>0</v>
      </c>
      <c r="D215" s="215">
        <f t="shared" si="15"/>
        <v>8442.6025359374999</v>
      </c>
      <c r="E215" s="210"/>
      <c r="F215" s="210"/>
      <c r="G215" s="224"/>
      <c r="H215" s="210"/>
      <c r="I215" s="299"/>
    </row>
    <row r="216" spans="1:9" s="298" customFormat="1">
      <c r="A216" s="214" t="s">
        <v>127</v>
      </c>
      <c r="B216" s="215">
        <f t="shared" si="16"/>
        <v>8864.7326627343755</v>
      </c>
      <c r="C216" s="215">
        <v>0</v>
      </c>
      <c r="D216" s="215">
        <f t="shared" si="15"/>
        <v>8864.7326627343755</v>
      </c>
      <c r="E216" s="210"/>
      <c r="F216" s="210"/>
      <c r="G216" s="224"/>
      <c r="H216" s="210"/>
      <c r="I216" s="299"/>
    </row>
    <row r="217" spans="1:9" s="298" customFormat="1">
      <c r="A217" s="214" t="s">
        <v>128</v>
      </c>
      <c r="B217" s="215">
        <f t="shared" si="16"/>
        <v>9307.9692958710948</v>
      </c>
      <c r="C217" s="215">
        <v>0</v>
      </c>
      <c r="D217" s="215">
        <f t="shared" si="15"/>
        <v>9307.9692958710948</v>
      </c>
      <c r="E217" s="210"/>
      <c r="F217" s="210"/>
      <c r="G217" s="224"/>
      <c r="H217" s="210"/>
      <c r="I217" s="299"/>
    </row>
    <row r="218" spans="1:9" s="298" customFormat="1">
      <c r="A218" s="214" t="s">
        <v>129</v>
      </c>
      <c r="B218" s="215">
        <f t="shared" si="16"/>
        <v>9773.3677606646488</v>
      </c>
      <c r="C218" s="215">
        <v>0</v>
      </c>
      <c r="D218" s="215">
        <f t="shared" si="15"/>
        <v>9773.3677606646488</v>
      </c>
      <c r="E218" s="210"/>
      <c r="F218" s="210"/>
      <c r="G218" s="224"/>
      <c r="H218" s="210"/>
      <c r="I218" s="299"/>
    </row>
    <row r="219" spans="1:9" s="298" customFormat="1">
      <c r="A219" s="214" t="s">
        <v>130</v>
      </c>
      <c r="B219" s="215">
        <f t="shared" si="16"/>
        <v>10262.036148697882</v>
      </c>
      <c r="C219" s="215">
        <v>0</v>
      </c>
      <c r="D219" s="215">
        <f t="shared" si="15"/>
        <v>10262.036148697882</v>
      </c>
      <c r="E219" s="210"/>
      <c r="F219" s="210"/>
      <c r="G219" s="224"/>
      <c r="H219" s="210"/>
      <c r="I219" s="299"/>
    </row>
    <row r="220" spans="1:9" s="298" customFormat="1">
      <c r="A220" s="225" t="s">
        <v>131</v>
      </c>
      <c r="B220" s="215">
        <v>10775</v>
      </c>
      <c r="C220" s="215">
        <v>28000</v>
      </c>
      <c r="D220" s="215">
        <f t="shared" si="15"/>
        <v>-17225</v>
      </c>
      <c r="E220" s="210"/>
      <c r="F220" s="210"/>
      <c r="G220" s="224"/>
      <c r="H220" s="210"/>
      <c r="I220" s="299"/>
    </row>
    <row r="221" spans="1:9" s="298" customFormat="1">
      <c r="A221" s="225" t="s">
        <v>132</v>
      </c>
      <c r="B221" s="215">
        <f t="shared" si="16"/>
        <v>11313.75</v>
      </c>
      <c r="C221" s="215">
        <v>80634</v>
      </c>
      <c r="D221" s="215">
        <f t="shared" si="15"/>
        <v>-69320.25</v>
      </c>
      <c r="E221" s="210"/>
      <c r="F221" s="210"/>
      <c r="G221" s="224"/>
      <c r="H221" s="210"/>
      <c r="I221" s="299"/>
    </row>
    <row r="222" spans="1:9" s="298" customFormat="1">
      <c r="A222" s="225" t="s">
        <v>133</v>
      </c>
      <c r="B222" s="215">
        <v>11880</v>
      </c>
      <c r="C222" s="215">
        <v>0</v>
      </c>
      <c r="D222" s="215">
        <f t="shared" si="15"/>
        <v>11880</v>
      </c>
      <c r="E222" s="210"/>
      <c r="F222" s="210"/>
      <c r="G222" s="224"/>
      <c r="H222" s="210"/>
      <c r="I222" s="299"/>
    </row>
    <row r="223" spans="1:9" s="298" customFormat="1" ht="60">
      <c r="A223" s="370" t="s">
        <v>140</v>
      </c>
      <c r="B223" s="249">
        <v>6237</v>
      </c>
      <c r="C223" s="215">
        <v>0</v>
      </c>
      <c r="D223" s="215">
        <f t="shared" si="15"/>
        <v>6237</v>
      </c>
      <c r="E223" s="210"/>
      <c r="F223" s="210"/>
      <c r="G223" s="224"/>
      <c r="H223" s="210"/>
      <c r="I223" s="299"/>
    </row>
    <row r="224" spans="1:9" s="298" customFormat="1">
      <c r="A224" s="222" t="s">
        <v>5</v>
      </c>
      <c r="B224" s="223">
        <f>B202</f>
        <v>135708.16606759807</v>
      </c>
      <c r="C224" s="223">
        <f>SUM(C208:C223)</f>
        <v>115709</v>
      </c>
      <c r="D224" s="222">
        <f>SUM(B224-C224)</f>
        <v>19999.166067598067</v>
      </c>
      <c r="E224" s="228"/>
      <c r="F224" s="228"/>
      <c r="G224" s="229"/>
      <c r="H224" s="228"/>
      <c r="I224" s="299"/>
    </row>
    <row r="225" spans="1:9" s="298" customFormat="1">
      <c r="A225" s="230"/>
      <c r="B225" s="231"/>
      <c r="C225" s="231"/>
      <c r="D225" s="231"/>
      <c r="E225" s="228"/>
      <c r="F225" s="228"/>
      <c r="G225" s="229"/>
      <c r="H225" s="228"/>
      <c r="I225" s="299"/>
    </row>
    <row r="226" spans="1:9" s="298" customFormat="1">
      <c r="A226" s="230"/>
      <c r="B226" s="231"/>
      <c r="C226" s="231"/>
      <c r="D226" s="231"/>
      <c r="E226" s="228"/>
      <c r="F226" s="228"/>
      <c r="G226" s="229"/>
      <c r="H226" s="228"/>
      <c r="I226" s="299"/>
    </row>
    <row r="227" spans="1:9" s="298" customFormat="1">
      <c r="A227" s="230"/>
      <c r="B227" s="231"/>
      <c r="C227" s="231"/>
      <c r="D227" s="231"/>
      <c r="E227" s="228"/>
      <c r="F227" s="228"/>
      <c r="G227" s="229"/>
      <c r="H227" s="228"/>
      <c r="I227" s="299"/>
    </row>
    <row r="228" spans="1:9" s="298" customFormat="1" ht="15.75">
      <c r="A228" s="52"/>
      <c r="B228" s="52"/>
      <c r="C228" s="52"/>
      <c r="D228" s="52"/>
      <c r="E228" s="52"/>
      <c r="F228" s="52"/>
      <c r="G228" s="52"/>
      <c r="H228" s="52"/>
      <c r="I228" s="299"/>
    </row>
    <row r="229" spans="1:9" s="298" customFormat="1">
      <c r="A229" s="290"/>
      <c r="B229" s="291"/>
      <c r="C229" s="291"/>
      <c r="D229" s="293"/>
      <c r="E229" s="294"/>
      <c r="F229" s="295"/>
      <c r="G229" s="294"/>
      <c r="H229" s="294"/>
      <c r="I229" s="299"/>
    </row>
    <row r="230" spans="1:9" s="298" customFormat="1" ht="15.75">
      <c r="A230" s="483" t="s">
        <v>28</v>
      </c>
      <c r="B230" s="483"/>
      <c r="C230" s="69"/>
      <c r="D230" s="69" t="s">
        <v>29</v>
      </c>
      <c r="E230" s="449"/>
      <c r="F230" s="69" t="s">
        <v>30</v>
      </c>
      <c r="G230" s="299"/>
      <c r="H230" s="449" t="s">
        <v>31</v>
      </c>
      <c r="I230" s="299"/>
    </row>
    <row r="231" spans="1:9" s="298" customFormat="1">
      <c r="A231" s="290"/>
      <c r="B231" s="291"/>
      <c r="C231" s="291"/>
      <c r="D231" s="293"/>
      <c r="E231" s="294"/>
      <c r="F231" s="295"/>
      <c r="G231" s="299"/>
      <c r="H231" s="294"/>
      <c r="I231" s="299"/>
    </row>
    <row r="232" spans="1:9" s="298" customFormat="1">
      <c r="A232" s="290"/>
      <c r="B232" s="291"/>
      <c r="C232" s="291"/>
      <c r="D232" s="293"/>
      <c r="E232" s="294"/>
      <c r="F232" s="295"/>
      <c r="G232" s="299"/>
      <c r="H232" s="294"/>
      <c r="I232" s="299"/>
    </row>
    <row r="233" spans="1:9" s="298" customFormat="1">
      <c r="A233" s="290"/>
      <c r="B233" s="291"/>
      <c r="C233" s="291"/>
      <c r="D233" s="293"/>
      <c r="E233" s="294"/>
      <c r="F233" s="295"/>
      <c r="G233" s="299"/>
      <c r="H233" s="294"/>
      <c r="I233" s="299"/>
    </row>
    <row r="234" spans="1:9" s="298" customFormat="1">
      <c r="A234" s="330"/>
      <c r="B234" s="291"/>
      <c r="C234" s="291"/>
      <c r="D234" s="293"/>
      <c r="E234" s="294"/>
      <c r="F234" s="295"/>
      <c r="G234" s="331"/>
      <c r="H234" s="294"/>
      <c r="I234" s="299"/>
    </row>
    <row r="235" spans="1:9" s="298" customFormat="1">
      <c r="A235" s="290"/>
      <c r="B235" s="291"/>
      <c r="C235" s="292"/>
      <c r="D235" s="293"/>
      <c r="E235" s="294"/>
      <c r="F235" s="572"/>
      <c r="G235" s="299"/>
      <c r="H235" s="573"/>
      <c r="I235" s="299"/>
    </row>
    <row r="236" spans="1:9" s="298" customFormat="1">
      <c r="A236" s="290"/>
      <c r="B236" s="291"/>
      <c r="C236" s="292"/>
      <c r="D236" s="293"/>
      <c r="E236" s="294"/>
      <c r="F236" s="572"/>
      <c r="G236" s="299"/>
      <c r="H236" s="573"/>
      <c r="I236" s="299"/>
    </row>
    <row r="237" spans="1:9" s="298" customFormat="1">
      <c r="A237" s="290"/>
      <c r="B237" s="291"/>
      <c r="C237" s="292"/>
      <c r="D237" s="293"/>
      <c r="E237" s="294"/>
      <c r="F237" s="572"/>
      <c r="G237" s="299"/>
      <c r="H237" s="573"/>
      <c r="I237" s="299"/>
    </row>
    <row r="238" spans="1:9" s="298" customFormat="1">
      <c r="A238" s="290"/>
      <c r="B238" s="291"/>
      <c r="C238" s="292"/>
      <c r="D238" s="293"/>
      <c r="E238" s="294"/>
      <c r="F238" s="572"/>
      <c r="G238" s="299"/>
      <c r="H238" s="573"/>
      <c r="I238" s="299"/>
    </row>
    <row r="239" spans="1:9" s="298" customFormat="1">
      <c r="A239" s="290"/>
      <c r="B239" s="291"/>
      <c r="C239" s="292"/>
      <c r="D239" s="293"/>
      <c r="E239" s="294"/>
      <c r="F239" s="572"/>
      <c r="G239" s="299"/>
      <c r="H239" s="573"/>
      <c r="I239" s="299"/>
    </row>
    <row r="240" spans="1:9" s="298" customFormat="1">
      <c r="A240" s="290"/>
      <c r="B240" s="291"/>
      <c r="C240" s="292"/>
      <c r="D240" s="293"/>
      <c r="E240" s="294"/>
      <c r="F240" s="572"/>
      <c r="G240" s="299"/>
      <c r="H240" s="573"/>
      <c r="I240" s="299"/>
    </row>
    <row r="241" spans="1:9" s="298" customFormat="1">
      <c r="A241" s="290"/>
      <c r="B241" s="291"/>
      <c r="C241" s="292"/>
      <c r="D241" s="293"/>
      <c r="E241" s="294"/>
      <c r="F241" s="572"/>
      <c r="G241" s="299"/>
      <c r="H241" s="573"/>
      <c r="I241" s="299"/>
    </row>
    <row r="242" spans="1:9" s="298" customFormat="1">
      <c r="A242" s="290"/>
      <c r="B242" s="291"/>
      <c r="C242" s="292"/>
      <c r="D242" s="293"/>
      <c r="E242" s="294"/>
      <c r="F242" s="572"/>
      <c r="G242" s="299"/>
      <c r="H242" s="573"/>
      <c r="I242" s="299"/>
    </row>
    <row r="243" spans="1:9" s="298" customFormat="1">
      <c r="A243" s="290"/>
      <c r="B243" s="291"/>
      <c r="C243" s="292"/>
      <c r="D243" s="293"/>
      <c r="E243" s="294"/>
      <c r="F243" s="572"/>
      <c r="G243" s="299"/>
      <c r="H243" s="573"/>
      <c r="I243" s="299"/>
    </row>
    <row r="244" spans="1:9" s="298" customFormat="1">
      <c r="A244" s="290"/>
      <c r="B244" s="291"/>
      <c r="C244" s="292"/>
      <c r="D244" s="293"/>
      <c r="E244" s="294"/>
      <c r="F244" s="572"/>
      <c r="G244" s="299"/>
      <c r="H244" s="573"/>
      <c r="I244" s="299"/>
    </row>
    <row r="245" spans="1:9" s="298" customFormat="1">
      <c r="A245" s="290"/>
      <c r="B245" s="291"/>
      <c r="C245" s="292"/>
      <c r="D245" s="293"/>
      <c r="E245" s="294"/>
      <c r="F245" s="572"/>
      <c r="G245" s="299"/>
      <c r="H245" s="573"/>
      <c r="I245" s="299"/>
    </row>
    <row r="246" spans="1:9" s="298" customFormat="1">
      <c r="A246" s="290"/>
      <c r="B246" s="291"/>
      <c r="C246" s="292"/>
      <c r="D246" s="293"/>
      <c r="E246" s="294"/>
      <c r="F246" s="572"/>
      <c r="G246" s="299"/>
      <c r="H246" s="573"/>
      <c r="I246" s="299"/>
    </row>
    <row r="247" spans="1:9" s="298" customFormat="1">
      <c r="A247" s="290"/>
      <c r="B247" s="291"/>
      <c r="C247" s="292"/>
      <c r="D247" s="293"/>
      <c r="E247" s="294"/>
      <c r="F247" s="572"/>
      <c r="G247" s="299"/>
      <c r="H247" s="573"/>
      <c r="I247" s="299"/>
    </row>
    <row r="248" spans="1:9" s="298" customFormat="1">
      <c r="A248" s="290"/>
      <c r="B248" s="291"/>
      <c r="C248" s="292"/>
      <c r="D248" s="293"/>
      <c r="E248" s="294"/>
      <c r="F248" s="572"/>
      <c r="G248" s="299"/>
      <c r="H248" s="573"/>
      <c r="I248" s="299"/>
    </row>
    <row r="249" spans="1:9" s="298" customFormat="1">
      <c r="A249" s="290"/>
      <c r="B249" s="291"/>
      <c r="C249" s="292"/>
      <c r="D249" s="293"/>
      <c r="E249" s="294"/>
      <c r="F249" s="572"/>
      <c r="G249" s="299"/>
      <c r="H249" s="573"/>
      <c r="I249" s="299"/>
    </row>
    <row r="250" spans="1:9" s="298" customFormat="1">
      <c r="A250" s="290"/>
      <c r="B250" s="291"/>
      <c r="C250" s="292"/>
      <c r="D250" s="293"/>
      <c r="E250" s="294"/>
      <c r="F250" s="572"/>
      <c r="G250" s="299"/>
      <c r="H250" s="573"/>
      <c r="I250" s="299"/>
    </row>
    <row r="251" spans="1:9" s="298" customFormat="1">
      <c r="A251" s="290"/>
      <c r="B251" s="291"/>
      <c r="C251" s="292"/>
      <c r="D251" s="293"/>
      <c r="E251" s="294"/>
      <c r="F251" s="572"/>
      <c r="G251" s="299"/>
      <c r="H251" s="573"/>
      <c r="I251" s="299"/>
    </row>
    <row r="252" spans="1:9" s="298" customFormat="1">
      <c r="A252" s="290"/>
      <c r="B252" s="291"/>
      <c r="C252" s="292"/>
      <c r="D252" s="293"/>
      <c r="E252" s="294"/>
      <c r="F252" s="572"/>
      <c r="G252" s="299"/>
      <c r="H252" s="573"/>
      <c r="I252" s="299"/>
    </row>
    <row r="253" spans="1:9" s="298" customFormat="1">
      <c r="A253" s="290"/>
      <c r="B253" s="291"/>
      <c r="C253" s="292"/>
      <c r="D253" s="293"/>
      <c r="E253" s="294"/>
      <c r="F253" s="572"/>
      <c r="G253" s="299"/>
      <c r="H253" s="573"/>
      <c r="I253" s="299"/>
    </row>
    <row r="254" spans="1:9" s="298" customFormat="1">
      <c r="A254" s="290"/>
      <c r="B254" s="291"/>
      <c r="C254" s="292"/>
      <c r="D254" s="293"/>
      <c r="E254" s="294"/>
      <c r="F254" s="572"/>
      <c r="G254" s="299"/>
      <c r="H254" s="573"/>
      <c r="I254" s="299"/>
    </row>
    <row r="255" spans="1:9" s="298" customFormat="1">
      <c r="A255" s="290"/>
      <c r="B255" s="291"/>
      <c r="C255" s="292"/>
      <c r="D255" s="293"/>
      <c r="E255" s="294"/>
      <c r="F255" s="572"/>
      <c r="G255" s="299"/>
      <c r="H255" s="573"/>
      <c r="I255" s="299"/>
    </row>
    <row r="256" spans="1:9" s="298" customFormat="1">
      <c r="A256" s="290"/>
      <c r="B256" s="291"/>
      <c r="C256" s="292"/>
      <c r="D256" s="293"/>
      <c r="E256" s="294"/>
      <c r="F256" s="572"/>
      <c r="G256" s="299"/>
      <c r="H256" s="573"/>
      <c r="I256" s="299"/>
    </row>
    <row r="257" spans="1:9" s="298" customFormat="1">
      <c r="A257" s="290"/>
      <c r="B257" s="291"/>
      <c r="C257" s="292"/>
      <c r="D257" s="293"/>
      <c r="E257" s="294"/>
      <c r="F257" s="572"/>
      <c r="G257" s="299"/>
      <c r="H257" s="573"/>
      <c r="I257" s="299"/>
    </row>
    <row r="258" spans="1:9" s="298" customFormat="1">
      <c r="A258" s="290"/>
      <c r="B258" s="291"/>
      <c r="C258" s="292"/>
      <c r="D258" s="293"/>
      <c r="E258" s="294"/>
      <c r="F258" s="572"/>
      <c r="G258" s="299"/>
      <c r="H258" s="573"/>
      <c r="I258" s="299"/>
    </row>
    <row r="259" spans="1:9" s="298" customFormat="1">
      <c r="A259" s="290"/>
      <c r="B259" s="291"/>
      <c r="C259" s="292"/>
      <c r="D259" s="293"/>
      <c r="E259" s="294"/>
      <c r="F259" s="572"/>
      <c r="G259" s="299"/>
      <c r="H259" s="573"/>
      <c r="I259" s="299"/>
    </row>
    <row r="260" spans="1:9" s="298" customFormat="1">
      <c r="A260" s="290"/>
      <c r="B260" s="291"/>
      <c r="C260" s="292"/>
      <c r="D260" s="293"/>
      <c r="E260" s="294"/>
      <c r="F260" s="572"/>
      <c r="G260" s="299"/>
      <c r="H260" s="573"/>
      <c r="I260" s="299"/>
    </row>
    <row r="261" spans="1:9" s="298" customFormat="1">
      <c r="A261" s="290"/>
      <c r="B261" s="291"/>
      <c r="C261" s="292"/>
      <c r="D261" s="293"/>
      <c r="E261" s="294"/>
      <c r="F261" s="572"/>
      <c r="G261" s="299"/>
      <c r="H261" s="573"/>
      <c r="I261" s="299"/>
    </row>
    <row r="262" spans="1:9" s="298" customFormat="1">
      <c r="A262" s="290"/>
      <c r="B262" s="291"/>
      <c r="C262" s="292"/>
      <c r="D262" s="293"/>
      <c r="E262" s="294"/>
      <c r="F262" s="572"/>
      <c r="G262" s="299"/>
      <c r="H262" s="573"/>
      <c r="I262" s="299"/>
    </row>
    <row r="263" spans="1:9" s="298" customFormat="1">
      <c r="A263" s="290"/>
      <c r="B263" s="291"/>
      <c r="C263" s="292"/>
      <c r="D263" s="293"/>
      <c r="E263" s="294"/>
      <c r="F263" s="572"/>
      <c r="G263" s="299"/>
      <c r="H263" s="573"/>
      <c r="I263" s="299"/>
    </row>
    <row r="264" spans="1:9" s="298" customFormat="1">
      <c r="A264" s="290"/>
      <c r="B264" s="291"/>
      <c r="C264" s="292"/>
      <c r="D264" s="293"/>
      <c r="E264" s="294"/>
      <c r="F264" s="572"/>
      <c r="G264" s="299"/>
      <c r="H264" s="573"/>
      <c r="I264" s="299"/>
    </row>
    <row r="265" spans="1:9" s="298" customFormat="1">
      <c r="A265" s="290"/>
      <c r="B265" s="291"/>
      <c r="C265" s="292"/>
      <c r="D265" s="293"/>
      <c r="E265" s="294"/>
      <c r="F265" s="572"/>
      <c r="G265" s="299"/>
      <c r="H265" s="573"/>
      <c r="I265" s="299"/>
    </row>
    <row r="266" spans="1:9" s="298" customFormat="1">
      <c r="A266" s="290"/>
      <c r="B266" s="291"/>
      <c r="C266" s="292"/>
      <c r="D266" s="293"/>
      <c r="E266" s="294"/>
      <c r="F266" s="572"/>
      <c r="G266" s="299"/>
      <c r="H266" s="573"/>
      <c r="I266" s="299"/>
    </row>
    <row r="267" spans="1:9" s="298" customFormat="1">
      <c r="A267" s="290"/>
      <c r="B267" s="291"/>
      <c r="C267" s="292"/>
      <c r="D267" s="293"/>
      <c r="E267" s="294"/>
      <c r="F267" s="572"/>
      <c r="G267" s="299"/>
      <c r="H267" s="573"/>
      <c r="I267" s="299"/>
    </row>
    <row r="268" spans="1:9" s="298" customFormat="1">
      <c r="A268" s="290"/>
      <c r="B268" s="291"/>
      <c r="C268" s="292"/>
      <c r="D268" s="293"/>
      <c r="E268" s="294"/>
      <c r="F268" s="572"/>
      <c r="G268" s="299"/>
      <c r="H268" s="573"/>
      <c r="I268" s="299"/>
    </row>
    <row r="269" spans="1:9" s="298" customFormat="1">
      <c r="A269" s="290"/>
      <c r="B269" s="291"/>
      <c r="C269" s="292"/>
      <c r="D269" s="293"/>
      <c r="E269" s="294"/>
      <c r="F269" s="572"/>
      <c r="G269" s="299"/>
      <c r="H269" s="573"/>
      <c r="I269" s="299"/>
    </row>
    <row r="270" spans="1:9" s="298" customFormat="1">
      <c r="A270" s="290"/>
      <c r="B270" s="291"/>
      <c r="C270" s="292"/>
      <c r="D270" s="293"/>
      <c r="E270" s="294"/>
      <c r="F270" s="572"/>
      <c r="G270" s="299"/>
      <c r="H270" s="573"/>
      <c r="I270" s="299"/>
    </row>
    <row r="271" spans="1:9" s="298" customFormat="1">
      <c r="A271" s="290"/>
      <c r="B271" s="291"/>
      <c r="C271" s="292"/>
      <c r="D271" s="293"/>
      <c r="E271" s="294"/>
      <c r="F271" s="572"/>
      <c r="G271" s="299"/>
      <c r="H271" s="573"/>
      <c r="I271" s="299"/>
    </row>
    <row r="272" spans="1:9" s="298" customFormat="1">
      <c r="A272" s="290"/>
      <c r="B272" s="291"/>
      <c r="C272" s="292"/>
      <c r="D272" s="293"/>
      <c r="E272" s="294"/>
      <c r="F272" s="572"/>
      <c r="G272" s="299"/>
      <c r="H272" s="573"/>
      <c r="I272" s="299"/>
    </row>
    <row r="273" spans="1:9" s="298" customFormat="1">
      <c r="A273" s="290"/>
      <c r="B273" s="291"/>
      <c r="C273" s="292"/>
      <c r="D273" s="293"/>
      <c r="E273" s="294"/>
      <c r="F273" s="572"/>
      <c r="G273" s="299"/>
      <c r="H273" s="573"/>
      <c r="I273" s="299"/>
    </row>
    <row r="274" spans="1:9" s="298" customFormat="1">
      <c r="A274" s="290"/>
      <c r="B274" s="291"/>
      <c r="C274" s="292"/>
      <c r="D274" s="293"/>
      <c r="E274" s="294"/>
      <c r="F274" s="572"/>
      <c r="G274" s="299"/>
      <c r="H274" s="573"/>
      <c r="I274" s="299"/>
    </row>
    <row r="275" spans="1:9" s="298" customFormat="1">
      <c r="A275" s="290"/>
      <c r="B275" s="291"/>
      <c r="C275" s="292"/>
      <c r="D275" s="293"/>
      <c r="E275" s="294"/>
      <c r="F275" s="572"/>
      <c r="G275" s="299"/>
      <c r="H275" s="573"/>
      <c r="I275" s="299"/>
    </row>
    <row r="276" spans="1:9" s="298" customFormat="1">
      <c r="A276" s="290"/>
      <c r="B276" s="291"/>
      <c r="C276" s="292"/>
      <c r="D276" s="293"/>
      <c r="E276" s="294"/>
      <c r="F276" s="572"/>
      <c r="G276" s="299"/>
      <c r="H276" s="573"/>
      <c r="I276" s="299"/>
    </row>
    <row r="277" spans="1:9" s="298" customFormat="1">
      <c r="A277" s="290"/>
      <c r="B277" s="291"/>
      <c r="C277" s="292"/>
      <c r="D277" s="293"/>
      <c r="E277" s="294"/>
      <c r="F277" s="572"/>
      <c r="G277" s="299"/>
      <c r="H277" s="573"/>
      <c r="I277" s="299"/>
    </row>
    <row r="278" spans="1:9" s="298" customFormat="1">
      <c r="A278" s="290"/>
      <c r="B278" s="291"/>
      <c r="C278" s="292"/>
      <c r="D278" s="293"/>
      <c r="E278" s="294"/>
      <c r="F278" s="572"/>
      <c r="G278" s="299"/>
      <c r="H278" s="573"/>
      <c r="I278" s="299"/>
    </row>
    <row r="279" spans="1:9" s="298" customFormat="1">
      <c r="A279" s="290"/>
      <c r="B279" s="291"/>
      <c r="C279" s="292"/>
      <c r="D279" s="293"/>
      <c r="E279" s="294"/>
      <c r="F279" s="572"/>
      <c r="G279" s="299"/>
      <c r="H279" s="573"/>
      <c r="I279" s="299"/>
    </row>
    <row r="280" spans="1:9" s="298" customFormat="1">
      <c r="A280" s="290"/>
      <c r="B280" s="291"/>
      <c r="C280" s="292"/>
      <c r="D280" s="293"/>
      <c r="E280" s="294"/>
      <c r="F280" s="572"/>
      <c r="G280" s="299"/>
      <c r="H280" s="573"/>
      <c r="I280" s="299"/>
    </row>
    <row r="281" spans="1:9" s="298" customFormat="1">
      <c r="A281" s="290"/>
      <c r="B281" s="291"/>
      <c r="C281" s="292"/>
      <c r="D281" s="293"/>
      <c r="E281" s="294"/>
      <c r="F281" s="572"/>
      <c r="G281" s="299"/>
      <c r="H281" s="573"/>
      <c r="I281" s="299"/>
    </row>
    <row r="282" spans="1:9" s="298" customFormat="1">
      <c r="A282" s="290"/>
      <c r="B282" s="291"/>
      <c r="C282" s="292"/>
      <c r="D282" s="293"/>
      <c r="E282" s="294"/>
      <c r="F282" s="572"/>
      <c r="G282" s="299"/>
      <c r="H282" s="573"/>
      <c r="I282" s="299"/>
    </row>
    <row r="283" spans="1:9" s="298" customFormat="1">
      <c r="A283" s="290"/>
      <c r="B283" s="291"/>
      <c r="C283" s="292"/>
      <c r="D283" s="293"/>
      <c r="E283" s="294"/>
      <c r="F283" s="572"/>
      <c r="G283" s="299"/>
      <c r="H283" s="573"/>
      <c r="I283" s="299"/>
    </row>
    <row r="284" spans="1:9" s="298" customFormat="1">
      <c r="A284" s="290"/>
      <c r="B284" s="291"/>
      <c r="C284" s="292"/>
      <c r="D284" s="293"/>
      <c r="E284" s="294"/>
      <c r="F284" s="572"/>
      <c r="G284" s="299"/>
      <c r="H284" s="573"/>
      <c r="I284" s="299"/>
    </row>
    <row r="285" spans="1:9" s="298" customFormat="1">
      <c r="A285" s="290"/>
      <c r="B285" s="291"/>
      <c r="C285" s="292"/>
      <c r="D285" s="293"/>
      <c r="E285" s="294"/>
      <c r="F285" s="572"/>
      <c r="G285" s="299"/>
      <c r="H285" s="573"/>
      <c r="I285" s="299"/>
    </row>
    <row r="286" spans="1:9" s="298" customFormat="1">
      <c r="A286" s="290"/>
      <c r="B286" s="291"/>
      <c r="C286" s="292"/>
      <c r="D286" s="293"/>
      <c r="E286" s="294"/>
      <c r="F286" s="572"/>
      <c r="G286" s="299"/>
      <c r="H286" s="573"/>
      <c r="I286" s="299"/>
    </row>
    <row r="287" spans="1:9" s="298" customFormat="1">
      <c r="A287" s="290"/>
      <c r="B287" s="291"/>
      <c r="C287" s="292"/>
      <c r="D287" s="293"/>
      <c r="E287" s="294"/>
      <c r="F287" s="572"/>
      <c r="G287" s="299"/>
      <c r="H287" s="573"/>
      <c r="I287" s="299"/>
    </row>
    <row r="288" spans="1:9" s="298" customFormat="1">
      <c r="A288" s="290"/>
      <c r="B288" s="291"/>
      <c r="C288" s="292"/>
      <c r="D288" s="293"/>
      <c r="E288" s="294"/>
      <c r="F288" s="572"/>
      <c r="G288" s="299"/>
      <c r="H288" s="573"/>
      <c r="I288" s="299"/>
    </row>
    <row r="289" spans="1:9" s="298" customFormat="1">
      <c r="A289" s="290"/>
      <c r="B289" s="291"/>
      <c r="C289" s="292"/>
      <c r="D289" s="293"/>
      <c r="E289" s="294"/>
      <c r="F289" s="572"/>
      <c r="G289" s="299"/>
      <c r="H289" s="573"/>
      <c r="I289" s="299"/>
    </row>
    <row r="290" spans="1:9" s="298" customFormat="1">
      <c r="A290" s="290"/>
      <c r="B290" s="291"/>
      <c r="C290" s="292"/>
      <c r="D290" s="293"/>
      <c r="E290" s="294"/>
      <c r="F290" s="572"/>
      <c r="G290" s="299"/>
      <c r="H290" s="573"/>
      <c r="I290" s="299"/>
    </row>
    <row r="291" spans="1:9" s="298" customFormat="1">
      <c r="A291" s="290"/>
      <c r="B291" s="291"/>
      <c r="C291" s="292"/>
      <c r="D291" s="293"/>
      <c r="E291" s="294"/>
      <c r="F291" s="572"/>
      <c r="G291" s="299"/>
      <c r="H291" s="573"/>
      <c r="I291" s="299"/>
    </row>
    <row r="292" spans="1:9" s="298" customFormat="1">
      <c r="A292" s="290"/>
      <c r="B292" s="291"/>
      <c r="C292" s="292"/>
      <c r="D292" s="293"/>
      <c r="E292" s="294"/>
      <c r="F292" s="572"/>
      <c r="G292" s="299"/>
      <c r="H292" s="573"/>
      <c r="I292" s="299"/>
    </row>
    <row r="293" spans="1:9" s="298" customFormat="1">
      <c r="A293" s="290"/>
      <c r="B293" s="291"/>
      <c r="C293" s="292"/>
      <c r="D293" s="293"/>
      <c r="E293" s="294"/>
      <c r="F293" s="572"/>
      <c r="G293" s="299"/>
      <c r="H293" s="573"/>
      <c r="I293" s="299"/>
    </row>
    <row r="294" spans="1:9" s="298" customFormat="1">
      <c r="A294" s="290"/>
      <c r="B294" s="291"/>
      <c r="C294" s="292"/>
      <c r="D294" s="293"/>
      <c r="E294" s="294"/>
      <c r="F294" s="572"/>
      <c r="G294" s="299"/>
      <c r="H294" s="573"/>
      <c r="I294" s="299"/>
    </row>
    <row r="295" spans="1:9" s="298" customFormat="1">
      <c r="A295" s="290"/>
      <c r="B295" s="291"/>
      <c r="C295" s="292"/>
      <c r="D295" s="293"/>
      <c r="E295" s="294"/>
      <c r="F295" s="572"/>
      <c r="G295" s="299"/>
      <c r="H295" s="573"/>
      <c r="I295" s="299"/>
    </row>
    <row r="296" spans="1:9" s="298" customFormat="1">
      <c r="A296" s="290"/>
      <c r="B296" s="291"/>
      <c r="C296" s="292"/>
      <c r="D296" s="293"/>
      <c r="E296" s="294"/>
      <c r="F296" s="572"/>
      <c r="G296" s="299"/>
      <c r="H296" s="573"/>
      <c r="I296" s="299"/>
    </row>
    <row r="297" spans="1:9" s="298" customFormat="1">
      <c r="A297" s="290"/>
      <c r="B297" s="291"/>
      <c r="C297" s="292"/>
      <c r="D297" s="293"/>
      <c r="E297" s="294"/>
      <c r="F297" s="572"/>
      <c r="G297" s="299"/>
      <c r="H297" s="573"/>
      <c r="I297" s="299"/>
    </row>
    <row r="298" spans="1:9" s="298" customFormat="1">
      <c r="A298" s="290"/>
      <c r="B298" s="291"/>
      <c r="C298" s="292"/>
      <c r="D298" s="293"/>
      <c r="E298" s="294"/>
      <c r="F298" s="572"/>
      <c r="G298" s="299"/>
      <c r="H298" s="573"/>
      <c r="I298" s="299"/>
    </row>
    <row r="299" spans="1:9" s="298" customFormat="1">
      <c r="A299" s="290"/>
      <c r="B299" s="291"/>
      <c r="C299" s="292"/>
      <c r="D299" s="293"/>
      <c r="E299" s="294"/>
      <c r="F299" s="572"/>
      <c r="G299" s="299"/>
      <c r="H299" s="573"/>
      <c r="I299" s="299"/>
    </row>
    <row r="300" spans="1:9" s="298" customFormat="1">
      <c r="A300" s="290"/>
      <c r="B300" s="291"/>
      <c r="C300" s="292"/>
      <c r="D300" s="293"/>
      <c r="E300" s="294"/>
      <c r="F300" s="572"/>
      <c r="G300" s="299"/>
      <c r="H300" s="573"/>
      <c r="I300" s="299"/>
    </row>
    <row r="301" spans="1:9" s="298" customFormat="1">
      <c r="A301" s="290"/>
      <c r="B301" s="291"/>
      <c r="C301" s="292"/>
      <c r="D301" s="293"/>
      <c r="E301" s="294"/>
      <c r="F301" s="572"/>
      <c r="G301" s="299"/>
      <c r="H301" s="573"/>
      <c r="I301" s="299"/>
    </row>
    <row r="302" spans="1:9" s="298" customFormat="1">
      <c r="A302" s="290"/>
      <c r="B302" s="291"/>
      <c r="C302" s="292"/>
      <c r="D302" s="293"/>
      <c r="E302" s="294"/>
      <c r="F302" s="572"/>
      <c r="G302" s="299"/>
      <c r="H302" s="573"/>
      <c r="I302" s="299"/>
    </row>
    <row r="303" spans="1:9" s="298" customFormat="1">
      <c r="A303" s="290"/>
      <c r="B303" s="291"/>
      <c r="C303" s="292"/>
      <c r="D303" s="293"/>
      <c r="E303" s="294"/>
      <c r="F303" s="572"/>
      <c r="G303" s="299"/>
      <c r="H303" s="573"/>
      <c r="I303" s="299"/>
    </row>
    <row r="304" spans="1:9" s="298" customFormat="1">
      <c r="A304" s="290"/>
      <c r="B304" s="291"/>
      <c r="C304" s="292"/>
      <c r="D304" s="293"/>
      <c r="E304" s="294"/>
      <c r="F304" s="572"/>
      <c r="G304" s="299"/>
      <c r="H304" s="573"/>
      <c r="I304" s="299"/>
    </row>
    <row r="305" spans="1:9" s="298" customFormat="1">
      <c r="A305" s="290"/>
      <c r="B305" s="291"/>
      <c r="C305" s="292"/>
      <c r="D305" s="293"/>
      <c r="E305" s="294"/>
      <c r="F305" s="572"/>
      <c r="G305" s="299"/>
      <c r="H305" s="573"/>
      <c r="I305" s="299"/>
    </row>
    <row r="306" spans="1:9" s="298" customFormat="1">
      <c r="A306" s="290"/>
      <c r="B306" s="291"/>
      <c r="C306" s="292"/>
      <c r="D306" s="293"/>
      <c r="E306" s="294"/>
      <c r="F306" s="572"/>
      <c r="G306" s="299"/>
      <c r="H306" s="573"/>
      <c r="I306" s="299"/>
    </row>
    <row r="307" spans="1:9" s="298" customFormat="1">
      <c r="A307" s="290"/>
      <c r="B307" s="291"/>
      <c r="C307" s="292"/>
      <c r="D307" s="293"/>
      <c r="E307" s="294"/>
      <c r="F307" s="572"/>
      <c r="G307" s="299"/>
      <c r="H307" s="573"/>
      <c r="I307" s="299"/>
    </row>
    <row r="308" spans="1:9" s="298" customFormat="1">
      <c r="A308" s="290"/>
      <c r="B308" s="291"/>
      <c r="C308" s="292"/>
      <c r="D308" s="293"/>
      <c r="E308" s="294"/>
      <c r="F308" s="572"/>
      <c r="G308" s="299"/>
      <c r="H308" s="573"/>
      <c r="I308" s="299"/>
    </row>
    <row r="309" spans="1:9" s="298" customFormat="1">
      <c r="A309" s="290"/>
      <c r="B309" s="291"/>
      <c r="C309" s="292"/>
      <c r="D309" s="293"/>
      <c r="E309" s="294"/>
      <c r="F309" s="572"/>
      <c r="G309" s="299"/>
      <c r="H309" s="573"/>
      <c r="I309" s="299"/>
    </row>
    <row r="310" spans="1:9" s="298" customFormat="1">
      <c r="A310" s="290"/>
      <c r="B310" s="291"/>
      <c r="C310" s="292"/>
      <c r="D310" s="293"/>
      <c r="E310" s="294"/>
      <c r="F310" s="572"/>
      <c r="G310" s="299"/>
      <c r="H310" s="573"/>
      <c r="I310" s="299"/>
    </row>
    <row r="311" spans="1:9" s="298" customFormat="1">
      <c r="A311" s="290"/>
      <c r="B311" s="291"/>
      <c r="C311" s="292"/>
      <c r="D311" s="293"/>
      <c r="E311" s="294"/>
      <c r="F311" s="572"/>
      <c r="G311" s="299"/>
      <c r="H311" s="573"/>
      <c r="I311" s="299"/>
    </row>
    <row r="312" spans="1:9" s="298" customFormat="1">
      <c r="A312" s="290"/>
      <c r="B312" s="291"/>
      <c r="C312" s="292"/>
      <c r="D312" s="293"/>
      <c r="E312" s="294"/>
      <c r="F312" s="572"/>
      <c r="G312" s="299"/>
      <c r="H312" s="573"/>
      <c r="I312" s="299"/>
    </row>
    <row r="313" spans="1:9" s="298" customFormat="1">
      <c r="A313" s="290"/>
      <c r="B313" s="291"/>
      <c r="C313" s="292"/>
      <c r="D313" s="293"/>
      <c r="E313" s="294"/>
      <c r="F313" s="572"/>
      <c r="G313" s="299"/>
      <c r="H313" s="573"/>
      <c r="I313" s="299"/>
    </row>
    <row r="314" spans="1:9" s="298" customFormat="1">
      <c r="A314" s="290"/>
      <c r="B314" s="291"/>
      <c r="C314" s="292"/>
      <c r="D314" s="293"/>
      <c r="E314" s="294"/>
      <c r="F314" s="572"/>
      <c r="G314" s="299"/>
      <c r="H314" s="573"/>
      <c r="I314" s="299"/>
    </row>
    <row r="315" spans="1:9" s="298" customFormat="1">
      <c r="A315" s="290"/>
      <c r="B315" s="291"/>
      <c r="C315" s="292"/>
      <c r="D315" s="293"/>
      <c r="E315" s="294"/>
      <c r="F315" s="572"/>
      <c r="G315" s="299"/>
      <c r="H315" s="573"/>
      <c r="I315" s="299"/>
    </row>
    <row r="316" spans="1:9" s="298" customFormat="1">
      <c r="A316" s="290"/>
      <c r="B316" s="291"/>
      <c r="C316" s="292"/>
      <c r="D316" s="293"/>
      <c r="E316" s="294"/>
      <c r="F316" s="572"/>
      <c r="G316" s="299"/>
      <c r="H316" s="573"/>
      <c r="I316" s="299"/>
    </row>
    <row r="317" spans="1:9" s="298" customFormat="1">
      <c r="A317" s="290"/>
      <c r="B317" s="291"/>
      <c r="C317" s="292"/>
      <c r="D317" s="293"/>
      <c r="E317" s="294"/>
      <c r="F317" s="572"/>
      <c r="G317" s="299"/>
      <c r="H317" s="573"/>
      <c r="I317" s="299"/>
    </row>
    <row r="318" spans="1:9" s="298" customFormat="1">
      <c r="A318" s="290"/>
      <c r="B318" s="291"/>
      <c r="C318" s="292"/>
      <c r="D318" s="293"/>
      <c r="E318" s="294"/>
      <c r="F318" s="572"/>
      <c r="G318" s="299"/>
      <c r="H318" s="573"/>
      <c r="I318" s="299"/>
    </row>
    <row r="319" spans="1:9" s="298" customFormat="1">
      <c r="A319" s="290"/>
      <c r="B319" s="291"/>
      <c r="C319" s="292"/>
      <c r="D319" s="293"/>
      <c r="E319" s="294"/>
      <c r="F319" s="572"/>
      <c r="G319" s="299"/>
      <c r="H319" s="573"/>
      <c r="I319" s="299"/>
    </row>
    <row r="320" spans="1:9" s="298" customFormat="1">
      <c r="A320" s="290"/>
      <c r="B320" s="291"/>
      <c r="C320" s="292"/>
      <c r="D320" s="293"/>
      <c r="E320" s="294"/>
      <c r="F320" s="572"/>
      <c r="G320" s="299"/>
      <c r="H320" s="573"/>
      <c r="I320" s="299"/>
    </row>
    <row r="321" spans="1:9" s="298" customFormat="1">
      <c r="A321" s="290"/>
      <c r="B321" s="291"/>
      <c r="C321" s="292"/>
      <c r="D321" s="293"/>
      <c r="E321" s="294"/>
      <c r="F321" s="572"/>
      <c r="G321" s="299"/>
      <c r="H321" s="573"/>
      <c r="I321" s="299"/>
    </row>
    <row r="322" spans="1:9" s="298" customFormat="1">
      <c r="A322" s="290"/>
      <c r="B322" s="291"/>
      <c r="C322" s="292"/>
      <c r="D322" s="293"/>
      <c r="E322" s="294"/>
      <c r="F322" s="572"/>
      <c r="G322" s="299"/>
      <c r="H322" s="573"/>
      <c r="I322" s="299"/>
    </row>
    <row r="323" spans="1:9" s="298" customFormat="1">
      <c r="A323" s="290"/>
      <c r="B323" s="291"/>
      <c r="C323" s="292"/>
      <c r="D323" s="293"/>
      <c r="E323" s="294"/>
      <c r="F323" s="572"/>
      <c r="G323" s="299"/>
      <c r="H323" s="573"/>
      <c r="I323" s="299"/>
    </row>
    <row r="324" spans="1:9" s="298" customFormat="1">
      <c r="A324" s="290"/>
      <c r="B324" s="291"/>
      <c r="C324" s="292"/>
      <c r="D324" s="293"/>
      <c r="E324" s="294"/>
      <c r="F324" s="572"/>
      <c r="G324" s="299"/>
      <c r="H324" s="573"/>
      <c r="I324" s="299"/>
    </row>
    <row r="325" spans="1:9" s="298" customFormat="1">
      <c r="A325" s="290"/>
      <c r="B325" s="291"/>
      <c r="C325" s="292"/>
      <c r="D325" s="293"/>
      <c r="E325" s="294"/>
      <c r="F325" s="572"/>
      <c r="G325" s="299"/>
      <c r="H325" s="573"/>
      <c r="I325" s="299"/>
    </row>
    <row r="326" spans="1:9" s="298" customFormat="1">
      <c r="A326" s="290"/>
      <c r="B326" s="291"/>
      <c r="C326" s="292"/>
      <c r="D326" s="293"/>
      <c r="E326" s="294"/>
      <c r="F326" s="572"/>
      <c r="G326" s="299"/>
      <c r="H326" s="573"/>
      <c r="I326" s="299"/>
    </row>
    <row r="327" spans="1:9" s="298" customFormat="1">
      <c r="A327" s="290"/>
      <c r="B327" s="291"/>
      <c r="C327" s="292"/>
      <c r="D327" s="293"/>
      <c r="E327" s="294"/>
      <c r="F327" s="572"/>
      <c r="G327" s="299"/>
      <c r="H327" s="573"/>
      <c r="I327" s="299"/>
    </row>
    <row r="328" spans="1:9" s="298" customFormat="1">
      <c r="A328" s="290"/>
      <c r="B328" s="291"/>
      <c r="C328" s="292"/>
      <c r="D328" s="293"/>
      <c r="E328" s="294"/>
      <c r="F328" s="572"/>
      <c r="G328" s="299"/>
      <c r="H328" s="573"/>
      <c r="I328" s="299"/>
    </row>
    <row r="329" spans="1:9" s="298" customFormat="1">
      <c r="A329" s="290"/>
      <c r="B329" s="291"/>
      <c r="C329" s="292"/>
      <c r="D329" s="293"/>
      <c r="E329" s="294"/>
      <c r="F329" s="572"/>
      <c r="G329" s="299"/>
      <c r="H329" s="573"/>
      <c r="I329" s="299"/>
    </row>
    <row r="330" spans="1:9" s="298" customFormat="1">
      <c r="A330" s="290"/>
      <c r="B330" s="291"/>
      <c r="C330" s="292"/>
      <c r="D330" s="293"/>
      <c r="E330" s="294"/>
      <c r="F330" s="572"/>
      <c r="G330" s="299"/>
      <c r="H330" s="573"/>
      <c r="I330" s="299"/>
    </row>
    <row r="331" spans="1:9" s="298" customFormat="1">
      <c r="A331" s="290"/>
      <c r="B331" s="291"/>
      <c r="C331" s="292"/>
      <c r="D331" s="293"/>
      <c r="E331" s="294"/>
      <c r="F331" s="572"/>
      <c r="G331" s="299"/>
      <c r="H331" s="573"/>
      <c r="I331" s="299"/>
    </row>
    <row r="332" spans="1:9" s="298" customFormat="1">
      <c r="A332" s="290"/>
      <c r="B332" s="291"/>
      <c r="C332" s="292"/>
      <c r="D332" s="293"/>
      <c r="E332" s="294"/>
      <c r="F332" s="572"/>
      <c r="G332" s="299"/>
      <c r="H332" s="573"/>
      <c r="I332" s="299"/>
    </row>
    <row r="333" spans="1:9" s="298" customFormat="1">
      <c r="A333" s="290"/>
      <c r="B333" s="291"/>
      <c r="C333" s="292"/>
      <c r="D333" s="293"/>
      <c r="E333" s="294"/>
      <c r="F333" s="572"/>
      <c r="G333" s="299"/>
      <c r="H333" s="573"/>
      <c r="I333" s="299"/>
    </row>
    <row r="334" spans="1:9" s="298" customFormat="1">
      <c r="A334" s="290"/>
      <c r="B334" s="291"/>
      <c r="C334" s="292"/>
      <c r="D334" s="293"/>
      <c r="E334" s="294"/>
      <c r="F334" s="572"/>
      <c r="G334" s="299"/>
      <c r="H334" s="573"/>
      <c r="I334" s="299"/>
    </row>
    <row r="335" spans="1:9" s="298" customFormat="1">
      <c r="A335" s="290"/>
      <c r="B335" s="291"/>
      <c r="C335" s="292"/>
      <c r="D335" s="293"/>
      <c r="E335" s="294"/>
      <c r="F335" s="572"/>
      <c r="G335" s="299"/>
      <c r="H335" s="573"/>
      <c r="I335" s="299"/>
    </row>
    <row r="336" spans="1:9" s="298" customFormat="1">
      <c r="A336" s="290"/>
      <c r="B336" s="291"/>
      <c r="C336" s="292"/>
      <c r="D336" s="293"/>
      <c r="E336" s="294"/>
      <c r="F336" s="572"/>
      <c r="G336" s="299"/>
      <c r="H336" s="573"/>
      <c r="I336" s="299"/>
    </row>
    <row r="337" spans="1:9" s="298" customFormat="1">
      <c r="A337" s="290"/>
      <c r="B337" s="291"/>
      <c r="C337" s="292"/>
      <c r="D337" s="293"/>
      <c r="E337" s="294"/>
      <c r="F337" s="572"/>
      <c r="G337" s="299"/>
      <c r="H337" s="573"/>
      <c r="I337" s="299"/>
    </row>
    <row r="338" spans="1:9" s="298" customFormat="1">
      <c r="A338" s="290"/>
      <c r="B338" s="291"/>
      <c r="C338" s="292"/>
      <c r="D338" s="293"/>
      <c r="E338" s="294"/>
      <c r="F338" s="572"/>
      <c r="G338" s="299"/>
      <c r="H338" s="573"/>
      <c r="I338" s="299"/>
    </row>
    <row r="339" spans="1:9" s="298" customFormat="1">
      <c r="A339" s="290"/>
      <c r="B339" s="291"/>
      <c r="C339" s="292"/>
      <c r="D339" s="293"/>
      <c r="E339" s="294"/>
      <c r="F339" s="572"/>
      <c r="G339" s="299"/>
      <c r="H339" s="573"/>
      <c r="I339" s="299"/>
    </row>
    <row r="340" spans="1:9" s="298" customFormat="1">
      <c r="A340" s="290"/>
      <c r="B340" s="291"/>
      <c r="C340" s="292"/>
      <c r="D340" s="293"/>
      <c r="E340" s="294"/>
      <c r="F340" s="572"/>
      <c r="G340" s="299"/>
      <c r="H340" s="573"/>
      <c r="I340" s="299"/>
    </row>
    <row r="341" spans="1:9" s="298" customFormat="1">
      <c r="A341" s="290"/>
      <c r="B341" s="291"/>
      <c r="C341" s="292"/>
      <c r="D341" s="293"/>
      <c r="E341" s="294"/>
      <c r="F341" s="572"/>
      <c r="G341" s="299"/>
      <c r="H341" s="573"/>
      <c r="I341" s="299"/>
    </row>
    <row r="342" spans="1:9" s="298" customFormat="1">
      <c r="A342" s="290"/>
      <c r="B342" s="291"/>
      <c r="C342" s="292"/>
      <c r="D342" s="293"/>
      <c r="E342" s="294"/>
      <c r="F342" s="572"/>
      <c r="G342" s="299"/>
      <c r="H342" s="573"/>
      <c r="I342" s="299"/>
    </row>
    <row r="343" spans="1:9" s="298" customFormat="1">
      <c r="A343" s="290"/>
      <c r="B343" s="291"/>
      <c r="C343" s="292"/>
      <c r="D343" s="293"/>
      <c r="E343" s="294"/>
      <c r="F343" s="572"/>
      <c r="G343" s="299"/>
      <c r="H343" s="573"/>
      <c r="I343" s="299"/>
    </row>
    <row r="344" spans="1:9" s="298" customFormat="1">
      <c r="A344" s="290"/>
      <c r="B344" s="291"/>
      <c r="C344" s="292"/>
      <c r="D344" s="293"/>
      <c r="E344" s="294"/>
      <c r="F344" s="572"/>
      <c r="G344" s="299"/>
      <c r="H344" s="573"/>
      <c r="I344" s="299"/>
    </row>
    <row r="345" spans="1:9" s="298" customFormat="1">
      <c r="A345" s="574"/>
      <c r="B345" s="575"/>
      <c r="C345" s="576"/>
      <c r="D345" s="577"/>
      <c r="E345" s="578"/>
      <c r="F345" s="579"/>
      <c r="G345" s="580"/>
      <c r="H345" s="581"/>
      <c r="I345" s="580"/>
    </row>
    <row r="346" spans="1:9" s="298" customFormat="1">
      <c r="A346" s="574"/>
      <c r="B346" s="575"/>
      <c r="C346" s="576"/>
      <c r="D346" s="577"/>
      <c r="E346" s="578"/>
      <c r="F346" s="579"/>
      <c r="G346" s="580"/>
      <c r="H346" s="581"/>
      <c r="I346" s="580"/>
    </row>
    <row r="347" spans="1:9" s="298" customFormat="1">
      <c r="A347" s="574"/>
      <c r="B347" s="575"/>
      <c r="C347" s="576"/>
      <c r="D347" s="577"/>
      <c r="E347" s="578"/>
      <c r="F347" s="579"/>
      <c r="G347" s="580"/>
      <c r="H347" s="581"/>
      <c r="I347" s="580"/>
    </row>
    <row r="348" spans="1:9" s="298" customFormat="1">
      <c r="A348" s="574"/>
      <c r="B348" s="575"/>
      <c r="C348" s="576"/>
      <c r="D348" s="577"/>
      <c r="E348" s="578"/>
      <c r="F348" s="579"/>
      <c r="G348" s="580"/>
      <c r="H348" s="581"/>
      <c r="I348" s="580"/>
    </row>
    <row r="349" spans="1:9" s="298" customFormat="1">
      <c r="A349" s="574"/>
      <c r="B349" s="575"/>
      <c r="C349" s="576"/>
      <c r="D349" s="577"/>
      <c r="E349" s="578"/>
      <c r="F349" s="579"/>
      <c r="G349" s="580"/>
      <c r="H349" s="581"/>
      <c r="I349" s="580"/>
    </row>
    <row r="350" spans="1:9" s="298" customFormat="1">
      <c r="A350" s="574"/>
      <c r="B350" s="575"/>
      <c r="C350" s="576"/>
      <c r="D350" s="577"/>
      <c r="E350" s="578"/>
      <c r="F350" s="579"/>
      <c r="G350" s="580"/>
      <c r="H350" s="581"/>
      <c r="I350" s="580"/>
    </row>
    <row r="351" spans="1:9" s="298" customFormat="1">
      <c r="A351" s="574"/>
      <c r="B351" s="575"/>
      <c r="C351" s="576"/>
      <c r="D351" s="577"/>
      <c r="E351" s="578"/>
      <c r="F351" s="579"/>
      <c r="G351" s="580"/>
      <c r="H351" s="581"/>
      <c r="I351" s="580"/>
    </row>
    <row r="352" spans="1:9" s="298" customFormat="1">
      <c r="A352" s="574"/>
      <c r="B352" s="575"/>
      <c r="C352" s="576"/>
      <c r="D352" s="577"/>
      <c r="E352" s="578"/>
      <c r="F352" s="579"/>
      <c r="G352" s="580"/>
      <c r="H352" s="581"/>
      <c r="I352" s="580"/>
    </row>
    <row r="353" spans="1:9" s="298" customFormat="1" ht="15.75">
      <c r="A353" s="150"/>
      <c r="B353" s="575"/>
      <c r="C353" s="576"/>
      <c r="D353" s="151"/>
      <c r="E353" s="150"/>
      <c r="F353" s="152"/>
      <c r="G353" s="150"/>
      <c r="H353" s="581"/>
      <c r="I353" s="580"/>
    </row>
    <row r="354" spans="1:9" s="298" customFormat="1">
      <c r="A354" s="582"/>
      <c r="B354" s="583"/>
      <c r="C354" s="584"/>
      <c r="D354" s="583"/>
      <c r="E354" s="585"/>
      <c r="F354" s="586"/>
      <c r="G354" s="586"/>
      <c r="H354" s="587"/>
      <c r="I354" s="580"/>
    </row>
    <row r="355" spans="1:9" s="298" customFormat="1">
      <c r="A355" s="582"/>
      <c r="B355" s="583"/>
      <c r="C355" s="584"/>
      <c r="D355" s="583"/>
      <c r="E355" s="585"/>
      <c r="F355" s="588"/>
      <c r="G355" s="589"/>
      <c r="H355" s="587"/>
      <c r="I355" s="580"/>
    </row>
    <row r="356" spans="1:9" s="298" customFormat="1">
      <c r="A356" s="582"/>
      <c r="B356" s="583"/>
      <c r="C356" s="584"/>
      <c r="D356" s="583"/>
      <c r="E356" s="585"/>
      <c r="F356" s="588"/>
      <c r="G356" s="589"/>
      <c r="H356" s="587"/>
      <c r="I356" s="580"/>
    </row>
    <row r="357" spans="1:9" s="298" customFormat="1">
      <c r="A357" s="582"/>
      <c r="B357" s="583"/>
      <c r="C357" s="584"/>
      <c r="D357" s="583"/>
      <c r="E357" s="585"/>
      <c r="F357" s="588"/>
      <c r="G357" s="589"/>
      <c r="H357" s="587"/>
      <c r="I357" s="580"/>
    </row>
    <row r="358" spans="1:9" s="298" customFormat="1">
      <c r="A358" s="590"/>
      <c r="B358" s="583"/>
      <c r="C358" s="584"/>
      <c r="D358" s="583"/>
      <c r="E358" s="585"/>
      <c r="F358" s="590"/>
      <c r="G358" s="590"/>
      <c r="H358" s="590"/>
      <c r="I358" s="580"/>
    </row>
    <row r="359" spans="1:9" s="298" customFormat="1">
      <c r="A359" s="574"/>
      <c r="B359" s="583"/>
      <c r="C359" s="584"/>
      <c r="D359" s="583"/>
      <c r="E359" s="585"/>
      <c r="F359" s="584"/>
      <c r="G359" s="585"/>
      <c r="H359" s="590"/>
      <c r="I359" s="580"/>
    </row>
    <row r="360" spans="1:9" s="298" customFormat="1" ht="15.75">
      <c r="A360" s="591"/>
      <c r="B360" s="591"/>
      <c r="C360" s="591"/>
      <c r="D360" s="591"/>
      <c r="E360" s="591"/>
      <c r="F360" s="591"/>
      <c r="G360" s="591"/>
      <c r="H360" s="591"/>
      <c r="I360" s="580"/>
    </row>
    <row r="361" spans="1:9" s="298" customFormat="1" ht="15.75">
      <c r="A361" s="153"/>
      <c r="B361" s="153"/>
      <c r="C361" s="153"/>
      <c r="D361" s="153"/>
      <c r="E361" s="153"/>
      <c r="F361" s="153"/>
      <c r="G361" s="153"/>
      <c r="H361" s="153"/>
      <c r="I361" s="299"/>
    </row>
    <row r="362" spans="1:9" s="298" customFormat="1" ht="15.75">
      <c r="A362" s="27"/>
      <c r="B362" s="28"/>
      <c r="C362" s="44"/>
      <c r="D362" s="314"/>
      <c r="E362" s="315"/>
      <c r="F362" s="238"/>
      <c r="G362" s="315"/>
      <c r="H362" s="238"/>
      <c r="I362" s="299"/>
    </row>
    <row r="363" spans="1:9" s="298" customFormat="1" ht="15.75">
      <c r="A363" s="450"/>
      <c r="B363" s="314"/>
      <c r="C363" s="313"/>
      <c r="D363" s="314"/>
      <c r="E363" s="312"/>
      <c r="F363" s="238"/>
      <c r="G363" s="312"/>
      <c r="H363" s="238"/>
      <c r="I363" s="299"/>
    </row>
    <row r="364" spans="1:9" s="298" customFormat="1" ht="15.75">
      <c r="A364" s="451"/>
      <c r="B364" s="60"/>
      <c r="C364" s="61"/>
      <c r="D364" s="60"/>
      <c r="E364" s="451"/>
      <c r="F364" s="61"/>
      <c r="G364" s="451"/>
      <c r="H364" s="62"/>
      <c r="I364" s="299"/>
    </row>
    <row r="365" spans="1:9" s="298" customFormat="1" ht="15.75">
      <c r="A365" s="154"/>
      <c r="B365" s="154"/>
      <c r="C365" s="154"/>
      <c r="D365" s="154"/>
      <c r="E365" s="154"/>
      <c r="F365" s="154"/>
      <c r="G365" s="154"/>
      <c r="H365" s="154"/>
      <c r="I365" s="299"/>
    </row>
    <row r="366" spans="1:9" s="298" customFormat="1">
      <c r="A366" s="290"/>
      <c r="B366" s="293"/>
      <c r="C366" s="336"/>
      <c r="D366" s="293"/>
      <c r="E366" s="294"/>
      <c r="F366" s="336"/>
      <c r="G366" s="294"/>
      <c r="H366" s="573"/>
      <c r="I366" s="299"/>
    </row>
    <row r="367" spans="1:9" s="298" customFormat="1">
      <c r="A367" s="290"/>
      <c r="B367" s="293"/>
      <c r="C367" s="336"/>
      <c r="D367" s="293"/>
      <c r="E367" s="294"/>
      <c r="F367" s="336"/>
      <c r="G367" s="294"/>
      <c r="H367" s="573"/>
      <c r="I367" s="299"/>
    </row>
    <row r="368" spans="1:9" s="298" customFormat="1">
      <c r="A368" s="290"/>
      <c r="B368" s="293"/>
      <c r="C368" s="336"/>
      <c r="D368" s="293"/>
      <c r="E368" s="294"/>
      <c r="F368" s="336"/>
      <c r="G368" s="294"/>
      <c r="H368" s="573"/>
      <c r="I368" s="299"/>
    </row>
    <row r="369" spans="1:9" s="298" customFormat="1">
      <c r="A369" s="290"/>
      <c r="B369" s="293"/>
      <c r="C369" s="336"/>
      <c r="D369" s="293"/>
      <c r="E369" s="294"/>
      <c r="F369" s="336"/>
      <c r="G369" s="294"/>
      <c r="H369" s="573"/>
      <c r="I369" s="299"/>
    </row>
    <row r="370" spans="1:9" s="298" customFormat="1">
      <c r="A370" s="290"/>
      <c r="B370" s="293"/>
      <c r="C370" s="336"/>
      <c r="D370" s="293"/>
      <c r="E370" s="294"/>
      <c r="F370" s="336"/>
      <c r="G370" s="294"/>
      <c r="H370" s="573"/>
      <c r="I370" s="299"/>
    </row>
    <row r="371" spans="1:9" s="298" customFormat="1">
      <c r="A371" s="290"/>
      <c r="B371" s="293"/>
      <c r="C371" s="336"/>
      <c r="D371" s="293"/>
      <c r="E371" s="294"/>
      <c r="F371" s="336"/>
      <c r="G371" s="294"/>
      <c r="H371" s="573"/>
      <c r="I371" s="299"/>
    </row>
    <row r="372" spans="1:9" s="298" customFormat="1">
      <c r="A372" s="290"/>
      <c r="B372" s="293"/>
      <c r="C372" s="336"/>
      <c r="D372" s="293"/>
      <c r="E372" s="294"/>
      <c r="F372" s="336"/>
      <c r="G372" s="294"/>
      <c r="H372" s="573"/>
      <c r="I372" s="299"/>
    </row>
    <row r="373" spans="1:9" s="298" customFormat="1">
      <c r="A373" s="290"/>
      <c r="B373" s="293"/>
      <c r="C373" s="336"/>
      <c r="D373" s="293"/>
      <c r="E373" s="294"/>
      <c r="F373" s="336"/>
      <c r="G373" s="294"/>
      <c r="H373" s="573"/>
      <c r="I373" s="299"/>
    </row>
    <row r="374" spans="1:9" s="298" customFormat="1">
      <c r="A374" s="290"/>
      <c r="B374" s="293"/>
      <c r="C374" s="336"/>
      <c r="D374" s="293"/>
      <c r="E374" s="294"/>
      <c r="F374" s="336"/>
      <c r="G374" s="294"/>
      <c r="H374" s="573"/>
      <c r="I374" s="299"/>
    </row>
    <row r="375" spans="1:9" s="298" customFormat="1">
      <c r="A375" s="290"/>
      <c r="B375" s="293"/>
      <c r="C375" s="336"/>
      <c r="D375" s="293"/>
      <c r="E375" s="294"/>
      <c r="F375" s="336"/>
      <c r="G375" s="294"/>
      <c r="H375" s="573"/>
      <c r="I375" s="299"/>
    </row>
    <row r="376" spans="1:9" s="298" customFormat="1">
      <c r="A376" s="290"/>
      <c r="B376" s="293"/>
      <c r="C376" s="336"/>
      <c r="D376" s="293"/>
      <c r="E376" s="294"/>
      <c r="F376" s="336"/>
      <c r="G376" s="294"/>
      <c r="H376" s="573"/>
      <c r="I376" s="299"/>
    </row>
    <row r="377" spans="1:9" s="298" customFormat="1">
      <c r="A377" s="290"/>
      <c r="B377" s="293"/>
      <c r="C377" s="336"/>
      <c r="D377" s="293"/>
      <c r="E377" s="294"/>
      <c r="F377" s="336"/>
      <c r="G377" s="294"/>
      <c r="H377" s="573"/>
      <c r="I377" s="299"/>
    </row>
    <row r="378" spans="1:9" s="298" customFormat="1">
      <c r="A378" s="290"/>
      <c r="B378" s="293"/>
      <c r="C378" s="336"/>
      <c r="D378" s="293"/>
      <c r="E378" s="294"/>
      <c r="F378" s="336"/>
      <c r="G378" s="294"/>
      <c r="H378" s="573"/>
      <c r="I378" s="299"/>
    </row>
    <row r="379" spans="1:9" s="298" customFormat="1">
      <c r="A379" s="290"/>
      <c r="B379" s="293"/>
      <c r="C379" s="336"/>
      <c r="D379" s="293"/>
      <c r="E379" s="294"/>
      <c r="F379" s="336"/>
      <c r="G379" s="294"/>
      <c r="H379" s="573"/>
      <c r="I379" s="299"/>
    </row>
    <row r="380" spans="1:9" s="298" customFormat="1">
      <c r="A380" s="290"/>
      <c r="B380" s="293"/>
      <c r="C380" s="336"/>
      <c r="D380" s="293"/>
      <c r="E380" s="294"/>
      <c r="F380" s="336"/>
      <c r="G380" s="294"/>
      <c r="H380" s="573"/>
      <c r="I380" s="299"/>
    </row>
    <row r="381" spans="1:9" s="298" customFormat="1">
      <c r="A381" s="290"/>
      <c r="B381" s="293"/>
      <c r="C381" s="336"/>
      <c r="D381" s="293"/>
      <c r="E381" s="294"/>
      <c r="F381" s="336"/>
      <c r="G381" s="294"/>
      <c r="H381" s="573"/>
      <c r="I381" s="299"/>
    </row>
    <row r="382" spans="1:9" s="298" customFormat="1">
      <c r="A382" s="290"/>
      <c r="B382" s="293"/>
      <c r="C382" s="336"/>
      <c r="D382" s="293"/>
      <c r="E382" s="294"/>
      <c r="F382" s="336"/>
      <c r="G382" s="294"/>
      <c r="H382" s="573"/>
      <c r="I382" s="299"/>
    </row>
    <row r="383" spans="1:9" s="298" customFormat="1">
      <c r="A383" s="290"/>
      <c r="B383" s="293"/>
      <c r="C383" s="336"/>
      <c r="D383" s="293"/>
      <c r="E383" s="294"/>
      <c r="F383" s="336"/>
      <c r="G383" s="294"/>
      <c r="H383" s="573"/>
      <c r="I383" s="299"/>
    </row>
    <row r="384" spans="1:9" s="298" customFormat="1">
      <c r="A384" s="290"/>
      <c r="B384" s="293"/>
      <c r="C384" s="336"/>
      <c r="D384" s="293"/>
      <c r="E384" s="294"/>
      <c r="F384" s="336"/>
      <c r="G384" s="294"/>
      <c r="H384" s="573"/>
      <c r="I384" s="299"/>
    </row>
    <row r="385" spans="1:9" s="298" customFormat="1">
      <c r="A385" s="290"/>
      <c r="B385" s="293"/>
      <c r="C385" s="336"/>
      <c r="D385" s="293"/>
      <c r="E385" s="294"/>
      <c r="F385" s="336"/>
      <c r="G385" s="294"/>
      <c r="H385" s="573"/>
      <c r="I385" s="299"/>
    </row>
    <row r="386" spans="1:9" s="298" customFormat="1">
      <c r="A386" s="290"/>
      <c r="B386" s="293"/>
      <c r="C386" s="336"/>
      <c r="D386" s="293"/>
      <c r="E386" s="294"/>
      <c r="F386" s="336"/>
      <c r="G386" s="294"/>
      <c r="H386" s="573"/>
      <c r="I386" s="299"/>
    </row>
    <row r="387" spans="1:9" s="298" customFormat="1">
      <c r="A387" s="330"/>
      <c r="B387" s="293"/>
      <c r="C387" s="336"/>
      <c r="D387" s="293"/>
      <c r="E387" s="294"/>
      <c r="F387" s="336"/>
      <c r="G387" s="294"/>
      <c r="H387" s="573"/>
      <c r="I387" s="299"/>
    </row>
    <row r="388" spans="1:9" s="298" customFormat="1">
      <c r="A388" s="290"/>
      <c r="B388" s="293"/>
      <c r="C388" s="336"/>
      <c r="D388" s="293"/>
      <c r="E388" s="294"/>
      <c r="F388" s="336"/>
      <c r="G388" s="294"/>
      <c r="H388" s="573"/>
      <c r="I388" s="299"/>
    </row>
    <row r="389" spans="1:9" s="298" customFormat="1">
      <c r="A389" s="290"/>
      <c r="B389" s="293"/>
      <c r="C389" s="336"/>
      <c r="D389" s="293"/>
      <c r="E389" s="294"/>
      <c r="F389" s="336"/>
      <c r="G389" s="294"/>
      <c r="H389" s="573"/>
      <c r="I389" s="299"/>
    </row>
    <row r="390" spans="1:9" s="298" customFormat="1">
      <c r="A390" s="290"/>
      <c r="B390" s="293"/>
      <c r="C390" s="336"/>
      <c r="D390" s="293"/>
      <c r="E390" s="294"/>
      <c r="F390" s="336"/>
      <c r="G390" s="294"/>
      <c r="H390" s="573"/>
      <c r="I390" s="299"/>
    </row>
    <row r="391" spans="1:9" s="298" customFormat="1">
      <c r="A391" s="290"/>
      <c r="B391" s="293"/>
      <c r="C391" s="336"/>
      <c r="D391" s="293"/>
      <c r="E391" s="294"/>
      <c r="F391" s="336"/>
      <c r="G391" s="294"/>
      <c r="H391" s="573"/>
      <c r="I391" s="299"/>
    </row>
    <row r="392" spans="1:9" s="298" customFormat="1">
      <c r="A392" s="290"/>
      <c r="B392" s="293"/>
      <c r="C392" s="336"/>
      <c r="D392" s="293"/>
      <c r="E392" s="294"/>
      <c r="F392" s="336"/>
      <c r="G392" s="294"/>
      <c r="H392" s="573"/>
      <c r="I392" s="299"/>
    </row>
    <row r="393" spans="1:9" s="298" customFormat="1">
      <c r="A393" s="290"/>
      <c r="B393" s="293"/>
      <c r="C393" s="336"/>
      <c r="D393" s="293"/>
      <c r="E393" s="294"/>
      <c r="F393" s="336"/>
      <c r="G393" s="294"/>
      <c r="H393" s="573"/>
      <c r="I393" s="299"/>
    </row>
    <row r="394" spans="1:9" s="298" customFormat="1">
      <c r="A394" s="290"/>
      <c r="B394" s="293"/>
      <c r="C394" s="336"/>
      <c r="D394" s="293"/>
      <c r="E394" s="294"/>
      <c r="F394" s="336"/>
      <c r="G394" s="294"/>
      <c r="H394" s="573"/>
      <c r="I394" s="299"/>
    </row>
    <row r="395" spans="1:9" s="298" customFormat="1">
      <c r="A395" s="290"/>
      <c r="B395" s="293"/>
      <c r="C395" s="336"/>
      <c r="D395" s="293"/>
      <c r="E395" s="294"/>
      <c r="F395" s="336"/>
      <c r="G395" s="294"/>
      <c r="H395" s="573"/>
      <c r="I395" s="299"/>
    </row>
    <row r="396" spans="1:9" s="298" customFormat="1">
      <c r="A396" s="290"/>
      <c r="B396" s="293"/>
      <c r="C396" s="336"/>
      <c r="D396" s="293"/>
      <c r="E396" s="294"/>
      <c r="F396" s="336"/>
      <c r="G396" s="294"/>
      <c r="H396" s="573"/>
      <c r="I396" s="299"/>
    </row>
    <row r="397" spans="1:9" s="298" customFormat="1">
      <c r="A397" s="290"/>
      <c r="B397" s="293"/>
      <c r="C397" s="336"/>
      <c r="D397" s="293"/>
      <c r="E397" s="294"/>
      <c r="F397" s="336"/>
      <c r="G397" s="294"/>
      <c r="H397" s="573"/>
      <c r="I397" s="299"/>
    </row>
    <row r="398" spans="1:9" s="298" customFormat="1">
      <c r="A398" s="290"/>
      <c r="B398" s="293"/>
      <c r="C398" s="336"/>
      <c r="D398" s="293"/>
      <c r="E398" s="294"/>
      <c r="F398" s="336"/>
      <c r="G398" s="294"/>
      <c r="H398" s="573"/>
      <c r="I398" s="299"/>
    </row>
    <row r="399" spans="1:9" s="298" customFormat="1">
      <c r="A399" s="290"/>
      <c r="B399" s="293"/>
      <c r="C399" s="336"/>
      <c r="D399" s="293"/>
      <c r="E399" s="294"/>
      <c r="F399" s="336"/>
      <c r="G399" s="294"/>
      <c r="H399" s="573"/>
      <c r="I399" s="299"/>
    </row>
    <row r="400" spans="1:9" s="298" customFormat="1">
      <c r="A400" s="290"/>
      <c r="B400" s="293"/>
      <c r="C400" s="336"/>
      <c r="D400" s="293"/>
      <c r="E400" s="294"/>
      <c r="F400" s="336"/>
      <c r="G400" s="294"/>
      <c r="H400" s="573"/>
      <c r="I400" s="299"/>
    </row>
    <row r="401" spans="1:9" s="298" customFormat="1">
      <c r="A401" s="290"/>
      <c r="B401" s="293"/>
      <c r="C401" s="336"/>
      <c r="D401" s="293"/>
      <c r="E401" s="294"/>
      <c r="F401" s="336"/>
      <c r="G401" s="294"/>
      <c r="H401" s="573"/>
      <c r="I401" s="299"/>
    </row>
    <row r="402" spans="1:9" s="298" customFormat="1">
      <c r="A402" s="290"/>
      <c r="B402" s="293"/>
      <c r="C402" s="336"/>
      <c r="D402" s="293"/>
      <c r="E402" s="294"/>
      <c r="F402" s="336"/>
      <c r="G402" s="294"/>
      <c r="H402" s="573"/>
      <c r="I402" s="299"/>
    </row>
    <row r="403" spans="1:9" s="298" customFormat="1">
      <c r="A403" s="290"/>
      <c r="B403" s="293"/>
      <c r="C403" s="336"/>
      <c r="D403" s="293"/>
      <c r="E403" s="294"/>
      <c r="F403" s="336"/>
      <c r="G403" s="294"/>
      <c r="H403" s="573"/>
      <c r="I403" s="299"/>
    </row>
    <row r="404" spans="1:9" s="298" customFormat="1">
      <c r="A404" s="290"/>
      <c r="B404" s="293"/>
      <c r="C404" s="336"/>
      <c r="D404" s="293"/>
      <c r="E404" s="294"/>
      <c r="F404" s="336"/>
      <c r="G404" s="294"/>
      <c r="H404" s="573"/>
      <c r="I404" s="299"/>
    </row>
    <row r="405" spans="1:9" s="298" customFormat="1">
      <c r="A405" s="290"/>
      <c r="B405" s="293"/>
      <c r="C405" s="336"/>
      <c r="D405" s="293"/>
      <c r="E405" s="294"/>
      <c r="F405" s="336"/>
      <c r="G405" s="294"/>
      <c r="H405" s="573"/>
      <c r="I405" s="299"/>
    </row>
    <row r="406" spans="1:9" s="298" customFormat="1">
      <c r="A406" s="290"/>
      <c r="B406" s="293"/>
      <c r="C406" s="336"/>
      <c r="D406" s="293"/>
      <c r="E406" s="294"/>
      <c r="F406" s="336"/>
      <c r="G406" s="294"/>
      <c r="H406" s="573"/>
      <c r="I406" s="299"/>
    </row>
    <row r="407" spans="1:9" s="298" customFormat="1">
      <c r="A407" s="290"/>
      <c r="B407" s="293"/>
      <c r="C407" s="336"/>
      <c r="D407" s="293"/>
      <c r="E407" s="294"/>
      <c r="F407" s="336"/>
      <c r="G407" s="294"/>
      <c r="H407" s="573"/>
      <c r="I407" s="299"/>
    </row>
    <row r="408" spans="1:9" s="298" customFormat="1">
      <c r="A408" s="290"/>
      <c r="B408" s="293"/>
      <c r="C408" s="336"/>
      <c r="D408" s="293"/>
      <c r="E408" s="294"/>
      <c r="F408" s="336"/>
      <c r="G408" s="294"/>
      <c r="H408" s="573"/>
      <c r="I408" s="299"/>
    </row>
    <row r="409" spans="1:9" s="298" customFormat="1">
      <c r="A409" s="290"/>
      <c r="B409" s="293"/>
      <c r="C409" s="336"/>
      <c r="D409" s="293"/>
      <c r="E409" s="294"/>
      <c r="F409" s="336"/>
      <c r="G409" s="294"/>
      <c r="H409" s="573"/>
      <c r="I409" s="299"/>
    </row>
    <row r="410" spans="1:9" s="298" customFormat="1">
      <c r="A410" s="290"/>
      <c r="B410" s="293"/>
      <c r="C410" s="336"/>
      <c r="D410" s="293"/>
      <c r="E410" s="294"/>
      <c r="F410" s="336"/>
      <c r="G410" s="294"/>
      <c r="H410" s="573"/>
      <c r="I410" s="299"/>
    </row>
    <row r="411" spans="1:9" s="298" customFormat="1">
      <c r="A411" s="290"/>
      <c r="B411" s="293"/>
      <c r="C411" s="336"/>
      <c r="D411" s="293"/>
      <c r="E411" s="294"/>
      <c r="F411" s="336"/>
      <c r="G411" s="294"/>
      <c r="H411" s="573"/>
      <c r="I411" s="299"/>
    </row>
    <row r="412" spans="1:9" s="298" customFormat="1">
      <c r="A412" s="290"/>
      <c r="B412" s="293"/>
      <c r="C412" s="336"/>
      <c r="D412" s="293"/>
      <c r="E412" s="294"/>
      <c r="F412" s="336"/>
      <c r="G412" s="294"/>
      <c r="H412" s="573"/>
      <c r="I412" s="299"/>
    </row>
    <row r="413" spans="1:9" s="298" customFormat="1">
      <c r="A413" s="290"/>
      <c r="B413" s="293"/>
      <c r="C413" s="336"/>
      <c r="D413" s="293"/>
      <c r="E413" s="294"/>
      <c r="F413" s="336"/>
      <c r="G413" s="294"/>
      <c r="H413" s="573"/>
      <c r="I413" s="299"/>
    </row>
    <row r="414" spans="1:9" s="298" customFormat="1">
      <c r="A414" s="290"/>
      <c r="B414" s="293"/>
      <c r="C414" s="336"/>
      <c r="D414" s="293"/>
      <c r="E414" s="294"/>
      <c r="F414" s="336"/>
      <c r="G414" s="294"/>
      <c r="H414" s="573"/>
      <c r="I414" s="299"/>
    </row>
    <row r="415" spans="1:9" s="298" customFormat="1">
      <c r="A415" s="290"/>
      <c r="B415" s="293"/>
      <c r="C415" s="336"/>
      <c r="D415" s="293"/>
      <c r="E415" s="294"/>
      <c r="F415" s="336"/>
      <c r="G415" s="294"/>
      <c r="H415" s="573"/>
      <c r="I415" s="299"/>
    </row>
    <row r="416" spans="1:9" s="298" customFormat="1">
      <c r="A416" s="290"/>
      <c r="B416" s="293"/>
      <c r="C416" s="336"/>
      <c r="D416" s="293"/>
      <c r="E416" s="294"/>
      <c r="F416" s="336"/>
      <c r="G416" s="294"/>
      <c r="H416" s="573"/>
      <c r="I416" s="299"/>
    </row>
    <row r="417" spans="1:9" s="298" customFormat="1">
      <c r="A417" s="290"/>
      <c r="B417" s="293"/>
      <c r="C417" s="336"/>
      <c r="D417" s="293"/>
      <c r="E417" s="294"/>
      <c r="F417" s="336"/>
      <c r="G417" s="294"/>
      <c r="H417" s="573"/>
      <c r="I417" s="299"/>
    </row>
    <row r="418" spans="1:9" s="298" customFormat="1">
      <c r="A418" s="290"/>
      <c r="B418" s="293"/>
      <c r="C418" s="336"/>
      <c r="D418" s="293"/>
      <c r="E418" s="294"/>
      <c r="F418" s="336"/>
      <c r="G418" s="294"/>
      <c r="H418" s="573"/>
      <c r="I418" s="299"/>
    </row>
    <row r="419" spans="1:9" s="298" customFormat="1">
      <c r="A419" s="290"/>
      <c r="B419" s="293"/>
      <c r="C419" s="336"/>
      <c r="D419" s="293"/>
      <c r="E419" s="294"/>
      <c r="F419" s="336"/>
      <c r="G419" s="294"/>
      <c r="H419" s="573"/>
      <c r="I419" s="299"/>
    </row>
    <row r="420" spans="1:9" s="298" customFormat="1">
      <c r="A420" s="290"/>
      <c r="B420" s="293"/>
      <c r="C420" s="336"/>
      <c r="D420" s="293"/>
      <c r="E420" s="294"/>
      <c r="F420" s="336"/>
      <c r="G420" s="294"/>
      <c r="H420" s="573"/>
      <c r="I420" s="299"/>
    </row>
    <row r="421" spans="1:9" s="298" customFormat="1">
      <c r="A421" s="290"/>
      <c r="B421" s="293"/>
      <c r="C421" s="336"/>
      <c r="D421" s="293"/>
      <c r="E421" s="294"/>
      <c r="F421" s="336"/>
      <c r="G421" s="294"/>
      <c r="H421" s="573"/>
      <c r="I421" s="299"/>
    </row>
    <row r="422" spans="1:9" s="298" customFormat="1">
      <c r="A422" s="290"/>
      <c r="B422" s="293"/>
      <c r="C422" s="336"/>
      <c r="D422" s="293"/>
      <c r="E422" s="294"/>
      <c r="F422" s="336"/>
      <c r="G422" s="294"/>
      <c r="H422" s="573"/>
      <c r="I422" s="299"/>
    </row>
    <row r="423" spans="1:9" s="298" customFormat="1">
      <c r="A423" s="290"/>
      <c r="B423" s="293"/>
      <c r="C423" s="336"/>
      <c r="D423" s="293"/>
      <c r="E423" s="294"/>
      <c r="F423" s="336"/>
      <c r="G423" s="294"/>
      <c r="H423" s="573"/>
      <c r="I423" s="299"/>
    </row>
    <row r="424" spans="1:9" s="298" customFormat="1">
      <c r="A424" s="290"/>
      <c r="B424" s="293"/>
      <c r="C424" s="336"/>
      <c r="D424" s="293"/>
      <c r="E424" s="294"/>
      <c r="F424" s="336"/>
      <c r="G424" s="299"/>
      <c r="H424" s="573"/>
      <c r="I424" s="299"/>
    </row>
    <row r="425" spans="1:9" s="298" customFormat="1">
      <c r="A425" s="290"/>
      <c r="B425" s="293"/>
      <c r="C425" s="336"/>
      <c r="D425" s="293"/>
      <c r="E425" s="294"/>
      <c r="F425" s="336"/>
      <c r="G425" s="299"/>
      <c r="H425" s="573"/>
      <c r="I425" s="299"/>
    </row>
    <row r="426" spans="1:9" s="298" customFormat="1">
      <c r="A426" s="290"/>
      <c r="B426" s="293"/>
      <c r="C426" s="336"/>
      <c r="D426" s="293"/>
      <c r="E426" s="294"/>
      <c r="F426" s="336"/>
      <c r="G426" s="299"/>
      <c r="H426" s="573"/>
      <c r="I426" s="299"/>
    </row>
    <row r="427" spans="1:9" s="298" customFormat="1">
      <c r="A427" s="290"/>
      <c r="B427" s="293"/>
      <c r="C427" s="336"/>
      <c r="D427" s="293"/>
      <c r="E427" s="294"/>
      <c r="F427" s="336"/>
      <c r="G427" s="299"/>
      <c r="H427" s="573"/>
      <c r="I427" s="299"/>
    </row>
    <row r="428" spans="1:9" s="298" customFormat="1">
      <c r="A428" s="290"/>
      <c r="B428" s="293"/>
      <c r="C428" s="336"/>
      <c r="D428" s="293"/>
      <c r="E428" s="294"/>
      <c r="F428" s="336"/>
      <c r="G428" s="299"/>
      <c r="H428" s="573"/>
      <c r="I428" s="299"/>
    </row>
    <row r="429" spans="1:9" s="298" customFormat="1">
      <c r="A429" s="290"/>
      <c r="B429" s="337"/>
      <c r="C429" s="336"/>
      <c r="D429" s="293"/>
      <c r="E429" s="294"/>
      <c r="F429" s="336"/>
      <c r="G429" s="299"/>
      <c r="H429" s="573"/>
      <c r="I429" s="299"/>
    </row>
    <row r="430" spans="1:9" s="298" customFormat="1">
      <c r="A430" s="290"/>
      <c r="B430" s="293"/>
      <c r="C430" s="336"/>
      <c r="D430" s="293"/>
      <c r="E430" s="294"/>
      <c r="F430" s="336"/>
      <c r="G430" s="299"/>
      <c r="H430" s="573"/>
      <c r="I430" s="299"/>
    </row>
    <row r="431" spans="1:9" s="298" customFormat="1">
      <c r="A431" s="290"/>
      <c r="B431" s="293"/>
      <c r="C431" s="336"/>
      <c r="D431" s="293"/>
      <c r="E431" s="294"/>
      <c r="F431" s="336"/>
      <c r="G431" s="299"/>
      <c r="H431" s="573"/>
      <c r="I431" s="299"/>
    </row>
    <row r="432" spans="1:9" s="298" customFormat="1">
      <c r="A432" s="290"/>
      <c r="B432" s="293"/>
      <c r="C432" s="336"/>
      <c r="D432" s="293"/>
      <c r="E432" s="294"/>
      <c r="F432" s="336"/>
      <c r="G432" s="299"/>
      <c r="H432" s="573"/>
      <c r="I432" s="299"/>
    </row>
    <row r="433" spans="1:9" s="298" customFormat="1">
      <c r="A433" s="290"/>
      <c r="B433" s="293"/>
      <c r="C433" s="336"/>
      <c r="D433" s="293"/>
      <c r="E433" s="294"/>
      <c r="F433" s="336"/>
      <c r="G433" s="299"/>
      <c r="H433" s="573"/>
      <c r="I433" s="299"/>
    </row>
    <row r="434" spans="1:9" s="298" customFormat="1">
      <c r="A434" s="290"/>
      <c r="B434" s="293"/>
      <c r="C434" s="336"/>
      <c r="D434" s="293"/>
      <c r="E434" s="294"/>
      <c r="F434" s="336"/>
      <c r="G434" s="299"/>
      <c r="H434" s="573"/>
      <c r="I434" s="299"/>
    </row>
    <row r="435" spans="1:9" s="298" customFormat="1">
      <c r="A435" s="290"/>
      <c r="B435" s="293"/>
      <c r="C435" s="336"/>
      <c r="D435" s="293"/>
      <c r="E435" s="294"/>
      <c r="F435" s="336"/>
      <c r="G435" s="299"/>
      <c r="H435" s="573"/>
      <c r="I435" s="299"/>
    </row>
    <row r="436" spans="1:9" s="298" customFormat="1">
      <c r="A436" s="290"/>
      <c r="B436" s="293"/>
      <c r="C436" s="336"/>
      <c r="D436" s="293"/>
      <c r="E436" s="294"/>
      <c r="F436" s="336"/>
      <c r="G436" s="299"/>
      <c r="H436" s="573"/>
      <c r="I436" s="299"/>
    </row>
    <row r="437" spans="1:9" s="298" customFormat="1">
      <c r="A437" s="290"/>
      <c r="B437" s="293"/>
      <c r="C437" s="336"/>
      <c r="D437" s="293"/>
      <c r="E437" s="294"/>
      <c r="F437" s="336"/>
      <c r="G437" s="299"/>
      <c r="H437" s="573"/>
      <c r="I437" s="299"/>
    </row>
    <row r="438" spans="1:9" s="298" customFormat="1">
      <c r="A438" s="290"/>
      <c r="B438" s="293"/>
      <c r="C438" s="336"/>
      <c r="D438" s="293"/>
      <c r="E438" s="294"/>
      <c r="F438" s="336"/>
      <c r="G438" s="299"/>
      <c r="H438" s="573"/>
      <c r="I438" s="299"/>
    </row>
    <row r="439" spans="1:9" s="298" customFormat="1">
      <c r="A439" s="290"/>
      <c r="B439" s="293"/>
      <c r="C439" s="336"/>
      <c r="D439" s="293"/>
      <c r="E439" s="294"/>
      <c r="F439" s="336"/>
      <c r="G439" s="299"/>
      <c r="H439" s="573"/>
      <c r="I439" s="299"/>
    </row>
    <row r="440" spans="1:9" s="298" customFormat="1">
      <c r="A440" s="290"/>
      <c r="B440" s="293"/>
      <c r="C440" s="336"/>
      <c r="D440" s="293"/>
      <c r="E440" s="294"/>
      <c r="F440" s="336"/>
      <c r="G440" s="299"/>
      <c r="H440" s="573"/>
      <c r="I440" s="299"/>
    </row>
    <row r="441" spans="1:9" s="298" customFormat="1">
      <c r="A441" s="290"/>
      <c r="B441" s="293"/>
      <c r="C441" s="336"/>
      <c r="D441" s="293"/>
      <c r="E441" s="294"/>
      <c r="F441" s="336"/>
      <c r="G441" s="299"/>
      <c r="H441" s="573"/>
      <c r="I441" s="299"/>
    </row>
    <row r="442" spans="1:9" s="298" customFormat="1">
      <c r="A442" s="290"/>
      <c r="B442" s="293"/>
      <c r="C442" s="336"/>
      <c r="D442" s="293"/>
      <c r="E442" s="294"/>
      <c r="F442" s="336"/>
      <c r="G442" s="299"/>
      <c r="H442" s="573"/>
      <c r="I442" s="299"/>
    </row>
    <row r="443" spans="1:9" s="298" customFormat="1">
      <c r="A443" s="290"/>
      <c r="B443" s="293"/>
      <c r="C443" s="336"/>
      <c r="D443" s="293"/>
      <c r="E443" s="294"/>
      <c r="F443" s="336"/>
      <c r="G443" s="299"/>
      <c r="H443" s="573"/>
      <c r="I443" s="299"/>
    </row>
    <row r="444" spans="1:9" s="298" customFormat="1">
      <c r="A444" s="290"/>
      <c r="B444" s="293"/>
      <c r="C444" s="336"/>
      <c r="D444" s="293"/>
      <c r="E444" s="294"/>
      <c r="F444" s="336"/>
      <c r="G444" s="299"/>
      <c r="H444" s="573"/>
      <c r="I444" s="299"/>
    </row>
    <row r="445" spans="1:9" s="298" customFormat="1">
      <c r="A445" s="290"/>
      <c r="B445" s="293"/>
      <c r="C445" s="336"/>
      <c r="D445" s="293"/>
      <c r="E445" s="294"/>
      <c r="F445" s="336"/>
      <c r="G445" s="299"/>
      <c r="H445" s="573"/>
      <c r="I445" s="299"/>
    </row>
    <row r="446" spans="1:9" s="298" customFormat="1">
      <c r="A446" s="290"/>
      <c r="B446" s="293"/>
      <c r="C446" s="336"/>
      <c r="D446" s="293"/>
      <c r="E446" s="294"/>
      <c r="F446" s="336"/>
      <c r="G446" s="299"/>
      <c r="H446" s="573"/>
      <c r="I446" s="299"/>
    </row>
    <row r="447" spans="1:9" s="298" customFormat="1">
      <c r="A447" s="290"/>
      <c r="B447" s="293"/>
      <c r="C447" s="336"/>
      <c r="D447" s="293"/>
      <c r="E447" s="294"/>
      <c r="F447" s="336"/>
      <c r="G447" s="299"/>
      <c r="H447" s="573"/>
      <c r="I447" s="299"/>
    </row>
    <row r="448" spans="1:9" s="298" customFormat="1">
      <c r="A448" s="290"/>
      <c r="B448" s="293"/>
      <c r="C448" s="336"/>
      <c r="D448" s="293"/>
      <c r="E448" s="294"/>
      <c r="F448" s="336"/>
      <c r="G448" s="299"/>
      <c r="H448" s="573"/>
      <c r="I448" s="299"/>
    </row>
    <row r="449" spans="1:9" s="298" customFormat="1">
      <c r="A449" s="290"/>
      <c r="B449" s="293"/>
      <c r="C449" s="336"/>
      <c r="D449" s="293"/>
      <c r="E449" s="294"/>
      <c r="F449" s="336"/>
      <c r="G449" s="299"/>
      <c r="H449" s="573"/>
      <c r="I449" s="299"/>
    </row>
    <row r="450" spans="1:9" s="298" customFormat="1">
      <c r="A450" s="290"/>
      <c r="B450" s="293"/>
      <c r="C450" s="336"/>
      <c r="D450" s="293"/>
      <c r="E450" s="294"/>
      <c r="F450" s="336"/>
      <c r="G450" s="299"/>
      <c r="H450" s="573"/>
      <c r="I450" s="299"/>
    </row>
    <row r="451" spans="1:9" s="298" customFormat="1">
      <c r="A451" s="290"/>
      <c r="B451" s="293"/>
      <c r="C451" s="336"/>
      <c r="D451" s="293"/>
      <c r="E451" s="294"/>
      <c r="F451" s="336"/>
      <c r="G451" s="299"/>
      <c r="H451" s="573"/>
      <c r="I451" s="299"/>
    </row>
    <row r="452" spans="1:9" s="298" customFormat="1">
      <c r="A452" s="290"/>
      <c r="B452" s="293"/>
      <c r="C452" s="336"/>
      <c r="D452" s="293"/>
      <c r="E452" s="294"/>
      <c r="F452" s="336"/>
      <c r="G452" s="299"/>
      <c r="H452" s="573"/>
      <c r="I452" s="299"/>
    </row>
    <row r="453" spans="1:9" s="298" customFormat="1">
      <c r="A453" s="290"/>
      <c r="B453" s="293"/>
      <c r="C453" s="336"/>
      <c r="D453" s="293"/>
      <c r="E453" s="294"/>
      <c r="F453" s="336"/>
      <c r="G453" s="299"/>
      <c r="H453" s="573"/>
      <c r="I453" s="299"/>
    </row>
    <row r="454" spans="1:9" s="298" customFormat="1" ht="15.75">
      <c r="A454" s="449"/>
      <c r="B454" s="69"/>
      <c r="C454" s="70"/>
      <c r="D454" s="68"/>
      <c r="E454" s="449"/>
      <c r="F454" s="70"/>
      <c r="G454" s="449"/>
      <c r="H454" s="59"/>
      <c r="I454" s="299"/>
    </row>
    <row r="455" spans="1:9" s="298" customFormat="1">
      <c r="A455" s="332"/>
      <c r="B455" s="328"/>
      <c r="C455" s="329"/>
      <c r="D455" s="328"/>
      <c r="F455" s="329"/>
      <c r="H455" s="289"/>
      <c r="I455" s="299"/>
    </row>
    <row r="456" spans="1:9" s="298" customFormat="1">
      <c r="A456" s="338"/>
      <c r="B456" s="328"/>
      <c r="C456" s="329"/>
      <c r="D456" s="328"/>
      <c r="E456" s="338"/>
      <c r="F456" s="329"/>
      <c r="H456" s="289"/>
      <c r="I456" s="299"/>
    </row>
    <row r="457" spans="1:9" s="298" customFormat="1">
      <c r="A457" s="289"/>
      <c r="B457" s="328"/>
      <c r="C457" s="329"/>
      <c r="D457" s="328"/>
      <c r="E457" s="289"/>
      <c r="F457" s="329"/>
      <c r="H457" s="289"/>
      <c r="I457" s="299"/>
    </row>
    <row r="458" spans="1:9" s="298" customFormat="1">
      <c r="A458" s="289"/>
      <c r="B458" s="328"/>
      <c r="C458" s="329"/>
      <c r="D458" s="328"/>
      <c r="E458" s="289"/>
      <c r="F458" s="329"/>
      <c r="H458" s="289"/>
      <c r="I458" s="299"/>
    </row>
    <row r="459" spans="1:9" s="298" customFormat="1">
      <c r="A459" s="332"/>
      <c r="B459" s="328"/>
      <c r="C459" s="329"/>
      <c r="D459" s="328"/>
      <c r="F459" s="329"/>
      <c r="H459" s="289"/>
      <c r="I459" s="299"/>
    </row>
  </sheetData>
  <mergeCells count="20">
    <mergeCell ref="B5:C5"/>
    <mergeCell ref="D5:G5"/>
    <mergeCell ref="A1:I2"/>
    <mergeCell ref="B3:C3"/>
    <mergeCell ref="D3:G3"/>
    <mergeCell ref="B4:C4"/>
    <mergeCell ref="D4:G4"/>
    <mergeCell ref="B6:C6"/>
    <mergeCell ref="D6:G6"/>
    <mergeCell ref="B7:C7"/>
    <mergeCell ref="D7:G7"/>
    <mergeCell ref="B8:C8"/>
    <mergeCell ref="D8:G8"/>
    <mergeCell ref="A230:B230"/>
    <mergeCell ref="B9:C9"/>
    <mergeCell ref="D9:G9"/>
    <mergeCell ref="B10:C10"/>
    <mergeCell ref="D10:G10"/>
    <mergeCell ref="B11:C11"/>
    <mergeCell ref="D11:G11"/>
  </mergeCells>
  <pageMargins left="0.45" right="0.39" top="0.49" bottom="0.66" header="0.3" footer="0.3"/>
  <pageSetup paperSize="5" scale="75" orientation="portrait" verticalDpi="0" r:id="rId1"/>
  <rowBreaks count="3" manualBreakCount="3">
    <brk id="68" max="16383" man="1"/>
    <brk id="138" max="16383" man="1"/>
    <brk id="202" max="16383" man="1"/>
  </rowBreaks>
</worksheet>
</file>

<file path=xl/worksheets/sheet3.xml><?xml version="1.0" encoding="utf-8"?>
<worksheet xmlns="http://schemas.openxmlformats.org/spreadsheetml/2006/main" xmlns:r="http://schemas.openxmlformats.org/officeDocument/2006/relationships">
  <dimension ref="A1:L496"/>
  <sheetViews>
    <sheetView workbookViewId="0">
      <selection sqref="A1:I2"/>
    </sheetView>
  </sheetViews>
  <sheetFormatPr defaultColWidth="10.5703125" defaultRowHeight="15"/>
  <cols>
    <col min="1" max="1" width="9" style="339" customWidth="1"/>
    <col min="2" max="2" width="14.5703125" style="340" customWidth="1"/>
    <col min="3" max="3" width="13.28515625" style="341" customWidth="1"/>
    <col min="4" max="4" width="10.28515625" style="340" customWidth="1"/>
    <col min="5" max="5" width="10.7109375" style="319" customWidth="1"/>
    <col min="6" max="6" width="17.140625" style="340" customWidth="1"/>
    <col min="7" max="7" width="11.5703125" style="319" customWidth="1"/>
    <col min="8" max="8" width="21.140625" style="342" customWidth="1"/>
    <col min="9" max="9" width="18.42578125" style="343" customWidth="1"/>
    <col min="10" max="16384" width="10.5703125" style="319"/>
  </cols>
  <sheetData>
    <row r="1" spans="1:9" s="237" customFormat="1" ht="15.75">
      <c r="A1" s="494" t="s">
        <v>37</v>
      </c>
      <c r="B1" s="494"/>
      <c r="C1" s="494"/>
      <c r="D1" s="494"/>
      <c r="E1" s="494"/>
      <c r="F1" s="494"/>
      <c r="G1" s="494"/>
      <c r="H1" s="494"/>
      <c r="I1" s="494"/>
    </row>
    <row r="2" spans="1:9" s="237" customFormat="1" ht="15.75">
      <c r="A2" s="494"/>
      <c r="B2" s="494"/>
      <c r="C2" s="494"/>
      <c r="D2" s="494"/>
      <c r="E2" s="494"/>
      <c r="F2" s="494"/>
      <c r="G2" s="494"/>
      <c r="H2" s="494"/>
      <c r="I2" s="494"/>
    </row>
    <row r="3" spans="1:9" s="237" customFormat="1" ht="18.75" customHeight="1">
      <c r="B3" s="454" t="s">
        <v>1</v>
      </c>
      <c r="C3" s="454"/>
      <c r="D3" s="491" t="s">
        <v>38</v>
      </c>
      <c r="E3" s="491"/>
      <c r="F3" s="491"/>
      <c r="G3" s="491"/>
      <c r="H3" s="312"/>
      <c r="I3" s="40"/>
    </row>
    <row r="4" spans="1:9" s="237" customFormat="1" ht="38.25" customHeight="1">
      <c r="B4" s="495" t="s">
        <v>25</v>
      </c>
      <c r="C4" s="495"/>
      <c r="D4" s="496">
        <v>38538</v>
      </c>
      <c r="E4" s="496"/>
      <c r="F4" s="496"/>
      <c r="G4" s="496"/>
      <c r="H4" s="312"/>
      <c r="I4" s="40"/>
    </row>
    <row r="5" spans="1:9" s="237" customFormat="1" ht="15.75">
      <c r="B5" s="454" t="s">
        <v>26</v>
      </c>
      <c r="C5" s="454"/>
      <c r="D5" s="490">
        <v>523</v>
      </c>
      <c r="E5" s="490"/>
      <c r="F5" s="490"/>
      <c r="G5" s="490"/>
      <c r="H5" s="312"/>
      <c r="I5" s="40"/>
    </row>
    <row r="6" spans="1:9" s="237" customFormat="1" ht="15.75">
      <c r="B6" s="454" t="s">
        <v>2</v>
      </c>
      <c r="C6" s="454"/>
      <c r="D6" s="490" t="s">
        <v>3</v>
      </c>
      <c r="E6" s="490"/>
      <c r="F6" s="490"/>
      <c r="G6" s="490"/>
      <c r="H6" s="312"/>
      <c r="I6" s="40"/>
    </row>
    <row r="7" spans="1:9" s="237" customFormat="1" ht="15.75">
      <c r="B7" s="454" t="s">
        <v>0</v>
      </c>
      <c r="C7" s="454"/>
      <c r="D7" s="492" t="s">
        <v>9</v>
      </c>
      <c r="E7" s="492"/>
      <c r="F7" s="492"/>
      <c r="G7" s="492"/>
      <c r="H7" s="312"/>
      <c r="I7" s="40"/>
    </row>
    <row r="8" spans="1:9" s="237" customFormat="1" ht="29.25" customHeight="1">
      <c r="B8" s="470" t="s">
        <v>4</v>
      </c>
      <c r="C8" s="470"/>
      <c r="D8" s="493" t="s">
        <v>27</v>
      </c>
      <c r="E8" s="493"/>
      <c r="F8" s="493"/>
      <c r="G8" s="493"/>
      <c r="H8" s="312"/>
      <c r="I8" s="40"/>
    </row>
    <row r="9" spans="1:9" s="237" customFormat="1" ht="33.75" customHeight="1">
      <c r="B9" s="470" t="s">
        <v>10</v>
      </c>
      <c r="C9" s="470"/>
      <c r="D9" s="489">
        <v>0.05</v>
      </c>
      <c r="E9" s="489"/>
      <c r="F9" s="489"/>
      <c r="G9" s="489"/>
      <c r="H9" s="312"/>
      <c r="I9" s="40"/>
    </row>
    <row r="10" spans="1:9" s="237" customFormat="1" ht="15.75">
      <c r="B10" s="454" t="s">
        <v>8</v>
      </c>
      <c r="C10" s="454"/>
      <c r="D10" s="490">
        <v>500</v>
      </c>
      <c r="E10" s="490"/>
      <c r="F10" s="490"/>
      <c r="G10" s="490"/>
      <c r="H10" s="312"/>
      <c r="I10" s="40"/>
    </row>
    <row r="11" spans="1:9" s="237" customFormat="1" ht="15.75">
      <c r="B11" s="454" t="s">
        <v>6</v>
      </c>
      <c r="C11" s="454"/>
      <c r="D11" s="491" t="s">
        <v>7</v>
      </c>
      <c r="E11" s="491"/>
      <c r="F11" s="491"/>
      <c r="G11" s="491"/>
      <c r="H11" s="312"/>
      <c r="I11" s="40"/>
    </row>
    <row r="12" spans="1:9" s="237" customFormat="1" ht="15.75">
      <c r="A12" s="153"/>
      <c r="B12" s="177"/>
      <c r="C12" s="313"/>
      <c r="D12" s="314"/>
      <c r="E12" s="315"/>
      <c r="F12" s="312"/>
      <c r="G12" s="315"/>
      <c r="H12" s="312"/>
      <c r="I12" s="40"/>
    </row>
    <row r="13" spans="1:9" s="9" customFormat="1" ht="31.5">
      <c r="A13" s="316" t="s">
        <v>13</v>
      </c>
      <c r="B13" s="317" t="s">
        <v>14</v>
      </c>
      <c r="C13" s="317" t="s">
        <v>15</v>
      </c>
      <c r="D13" s="317" t="s">
        <v>16</v>
      </c>
      <c r="E13" s="316" t="s">
        <v>17</v>
      </c>
      <c r="F13" s="317" t="s">
        <v>19</v>
      </c>
      <c r="G13" s="316" t="s">
        <v>11</v>
      </c>
      <c r="H13" s="316" t="s">
        <v>18</v>
      </c>
      <c r="I13" s="247" t="s">
        <v>24</v>
      </c>
    </row>
    <row r="14" spans="1:9">
      <c r="A14" s="318">
        <v>38534</v>
      </c>
      <c r="B14" s="249">
        <v>500</v>
      </c>
      <c r="C14" s="250">
        <v>0</v>
      </c>
      <c r="D14" s="251">
        <f>B14-C14</f>
        <v>500</v>
      </c>
      <c r="E14" s="252">
        <f>G202</f>
        <v>5432</v>
      </c>
      <c r="F14" s="253">
        <f>(D14*E14*H14)</f>
        <v>1785.8630136986301</v>
      </c>
      <c r="G14" s="250">
        <v>31</v>
      </c>
      <c r="H14" s="252">
        <f>0.24/365</f>
        <v>6.5753424657534248E-4</v>
      </c>
      <c r="I14" s="255"/>
    </row>
    <row r="15" spans="1:9">
      <c r="A15" s="256">
        <v>38565</v>
      </c>
      <c r="B15" s="249">
        <v>500</v>
      </c>
      <c r="C15" s="250">
        <v>0</v>
      </c>
      <c r="D15" s="251">
        <f t="shared" ref="D15:D78" si="0">B15-C15</f>
        <v>500</v>
      </c>
      <c r="E15" s="252">
        <f>E14-G14</f>
        <v>5401</v>
      </c>
      <c r="F15" s="253">
        <f t="shared" ref="F15:F79" si="1">(D15*E15*H15)</f>
        <v>1775.6712328767123</v>
      </c>
      <c r="G15" s="250">
        <v>30</v>
      </c>
      <c r="H15" s="252">
        <f>0.24/365</f>
        <v>6.5753424657534248E-4</v>
      </c>
      <c r="I15" s="255"/>
    </row>
    <row r="16" spans="1:9">
      <c r="A16" s="256">
        <v>38596</v>
      </c>
      <c r="B16" s="249">
        <v>500</v>
      </c>
      <c r="C16" s="250">
        <v>0</v>
      </c>
      <c r="D16" s="251">
        <f t="shared" si="0"/>
        <v>500</v>
      </c>
      <c r="E16" s="252">
        <f t="shared" ref="E16:E79" si="2">E15-G15</f>
        <v>5371</v>
      </c>
      <c r="F16" s="253">
        <f>(D16*E16*H16)</f>
        <v>1765.8082191780823</v>
      </c>
      <c r="G16" s="250">
        <v>30</v>
      </c>
      <c r="H16" s="252">
        <f t="shared" ref="H16:H79" si="3">0.24/365</f>
        <v>6.5753424657534248E-4</v>
      </c>
      <c r="I16" s="255"/>
    </row>
    <row r="17" spans="1:9">
      <c r="A17" s="256">
        <v>38626</v>
      </c>
      <c r="B17" s="249">
        <v>500</v>
      </c>
      <c r="C17" s="250">
        <v>0</v>
      </c>
      <c r="D17" s="251">
        <f t="shared" si="0"/>
        <v>500</v>
      </c>
      <c r="E17" s="252">
        <f t="shared" si="2"/>
        <v>5341</v>
      </c>
      <c r="F17" s="253">
        <f t="shared" si="1"/>
        <v>1755.9452054794522</v>
      </c>
      <c r="G17" s="250">
        <v>31</v>
      </c>
      <c r="H17" s="252">
        <f t="shared" si="3"/>
        <v>6.5753424657534248E-4</v>
      </c>
      <c r="I17" s="255"/>
    </row>
    <row r="18" spans="1:9">
      <c r="A18" s="256">
        <v>38657</v>
      </c>
      <c r="B18" s="249">
        <v>500</v>
      </c>
      <c r="C18" s="250">
        <v>0</v>
      </c>
      <c r="D18" s="251">
        <f t="shared" si="0"/>
        <v>500</v>
      </c>
      <c r="E18" s="252">
        <f t="shared" si="2"/>
        <v>5310</v>
      </c>
      <c r="F18" s="253">
        <f t="shared" si="1"/>
        <v>1745.7534246575342</v>
      </c>
      <c r="G18" s="250">
        <v>30</v>
      </c>
      <c r="H18" s="252">
        <f t="shared" si="3"/>
        <v>6.5753424657534248E-4</v>
      </c>
      <c r="I18" s="255"/>
    </row>
    <row r="19" spans="1:9">
      <c r="A19" s="256">
        <v>38687</v>
      </c>
      <c r="B19" s="249">
        <v>500</v>
      </c>
      <c r="C19" s="250">
        <v>0</v>
      </c>
      <c r="D19" s="251">
        <f t="shared" si="0"/>
        <v>500</v>
      </c>
      <c r="E19" s="252">
        <f t="shared" si="2"/>
        <v>5280</v>
      </c>
      <c r="F19" s="253">
        <f t="shared" si="1"/>
        <v>1735.8904109589041</v>
      </c>
      <c r="G19" s="250">
        <v>31</v>
      </c>
      <c r="H19" s="252">
        <f t="shared" si="3"/>
        <v>6.5753424657534248E-4</v>
      </c>
      <c r="I19" s="255"/>
    </row>
    <row r="20" spans="1:9" s="321" customFormat="1">
      <c r="A20" s="258">
        <v>38718</v>
      </c>
      <c r="B20" s="259">
        <v>500</v>
      </c>
      <c r="C20" s="260">
        <v>0</v>
      </c>
      <c r="D20" s="261">
        <f t="shared" si="0"/>
        <v>500</v>
      </c>
      <c r="E20" s="262">
        <f t="shared" si="2"/>
        <v>5249</v>
      </c>
      <c r="F20" s="263">
        <f t="shared" si="1"/>
        <v>1725.6986301369864</v>
      </c>
      <c r="G20" s="260">
        <v>31</v>
      </c>
      <c r="H20" s="262">
        <f t="shared" si="3"/>
        <v>6.5753424657534248E-4</v>
      </c>
      <c r="I20" s="320"/>
    </row>
    <row r="21" spans="1:9">
      <c r="A21" s="256">
        <v>38749</v>
      </c>
      <c r="B21" s="249">
        <v>500</v>
      </c>
      <c r="C21" s="250">
        <v>0</v>
      </c>
      <c r="D21" s="251">
        <f t="shared" si="0"/>
        <v>500</v>
      </c>
      <c r="E21" s="252">
        <f t="shared" si="2"/>
        <v>5218</v>
      </c>
      <c r="F21" s="253">
        <f t="shared" si="1"/>
        <v>1715.5068493150686</v>
      </c>
      <c r="G21" s="250">
        <v>28</v>
      </c>
      <c r="H21" s="252">
        <f t="shared" si="3"/>
        <v>6.5753424657534248E-4</v>
      </c>
      <c r="I21" s="255"/>
    </row>
    <row r="22" spans="1:9">
      <c r="A22" s="256">
        <v>38777</v>
      </c>
      <c r="B22" s="249">
        <v>500</v>
      </c>
      <c r="C22" s="250">
        <v>0</v>
      </c>
      <c r="D22" s="251">
        <f t="shared" si="0"/>
        <v>500</v>
      </c>
      <c r="E22" s="252">
        <f t="shared" si="2"/>
        <v>5190</v>
      </c>
      <c r="F22" s="253">
        <f t="shared" si="1"/>
        <v>1706.3013698630136</v>
      </c>
      <c r="G22" s="250">
        <v>31</v>
      </c>
      <c r="H22" s="252">
        <f t="shared" si="3"/>
        <v>6.5753424657534248E-4</v>
      </c>
      <c r="I22" s="255"/>
    </row>
    <row r="23" spans="1:9">
      <c r="A23" s="256">
        <v>38808</v>
      </c>
      <c r="B23" s="249">
        <v>500</v>
      </c>
      <c r="C23" s="250">
        <v>0</v>
      </c>
      <c r="D23" s="251">
        <f t="shared" si="0"/>
        <v>500</v>
      </c>
      <c r="E23" s="252">
        <f t="shared" si="2"/>
        <v>5159</v>
      </c>
      <c r="F23" s="253">
        <f t="shared" si="1"/>
        <v>1696.1095890410959</v>
      </c>
      <c r="G23" s="250">
        <v>30</v>
      </c>
      <c r="H23" s="252">
        <f t="shared" si="3"/>
        <v>6.5753424657534248E-4</v>
      </c>
      <c r="I23" s="255"/>
    </row>
    <row r="24" spans="1:9">
      <c r="A24" s="256">
        <v>38838</v>
      </c>
      <c r="B24" s="249">
        <v>500</v>
      </c>
      <c r="C24" s="250">
        <v>0</v>
      </c>
      <c r="D24" s="251">
        <f t="shared" si="0"/>
        <v>500</v>
      </c>
      <c r="E24" s="252">
        <f t="shared" si="2"/>
        <v>5129</v>
      </c>
      <c r="F24" s="253">
        <f t="shared" si="1"/>
        <v>1686.2465753424658</v>
      </c>
      <c r="G24" s="250">
        <v>31</v>
      </c>
      <c r="H24" s="252">
        <f t="shared" si="3"/>
        <v>6.5753424657534248E-4</v>
      </c>
      <c r="I24" s="255"/>
    </row>
    <row r="25" spans="1:9">
      <c r="A25" s="256">
        <v>38869</v>
      </c>
      <c r="B25" s="249">
        <v>500</v>
      </c>
      <c r="C25" s="250">
        <v>0</v>
      </c>
      <c r="D25" s="251">
        <f t="shared" si="0"/>
        <v>500</v>
      </c>
      <c r="E25" s="252">
        <f t="shared" si="2"/>
        <v>5098</v>
      </c>
      <c r="F25" s="253">
        <f t="shared" si="1"/>
        <v>1676.0547945205481</v>
      </c>
      <c r="G25" s="250">
        <v>30</v>
      </c>
      <c r="H25" s="252">
        <f t="shared" si="3"/>
        <v>6.5753424657534248E-4</v>
      </c>
      <c r="I25" s="255"/>
    </row>
    <row r="26" spans="1:9">
      <c r="A26" s="256">
        <v>38899</v>
      </c>
      <c r="B26" s="249">
        <v>525</v>
      </c>
      <c r="C26" s="250">
        <v>0</v>
      </c>
      <c r="D26" s="251">
        <f t="shared" si="0"/>
        <v>525</v>
      </c>
      <c r="E26" s="252">
        <f t="shared" si="2"/>
        <v>5068</v>
      </c>
      <c r="F26" s="253">
        <f t="shared" si="1"/>
        <v>1749.5013698630137</v>
      </c>
      <c r="G26" s="250">
        <v>31</v>
      </c>
      <c r="H26" s="252">
        <f t="shared" si="3"/>
        <v>6.5753424657534248E-4</v>
      </c>
      <c r="I26" s="255"/>
    </row>
    <row r="27" spans="1:9" s="322" customFormat="1">
      <c r="A27" s="258">
        <v>38930</v>
      </c>
      <c r="B27" s="249">
        <v>525</v>
      </c>
      <c r="C27" s="260">
        <v>0</v>
      </c>
      <c r="D27" s="261">
        <f t="shared" si="0"/>
        <v>525</v>
      </c>
      <c r="E27" s="262">
        <f t="shared" si="2"/>
        <v>5037</v>
      </c>
      <c r="F27" s="263">
        <f t="shared" si="1"/>
        <v>1738.8</v>
      </c>
      <c r="G27" s="266">
        <v>31</v>
      </c>
      <c r="H27" s="262">
        <f t="shared" si="3"/>
        <v>6.5753424657534248E-4</v>
      </c>
      <c r="I27" s="265"/>
    </row>
    <row r="28" spans="1:9">
      <c r="A28" s="256">
        <v>38961</v>
      </c>
      <c r="B28" s="249">
        <v>525</v>
      </c>
      <c r="C28" s="250">
        <v>0</v>
      </c>
      <c r="D28" s="251">
        <f t="shared" si="0"/>
        <v>525</v>
      </c>
      <c r="E28" s="252">
        <f t="shared" si="2"/>
        <v>5006</v>
      </c>
      <c r="F28" s="253">
        <f t="shared" si="1"/>
        <v>1728.0986301369865</v>
      </c>
      <c r="G28" s="250">
        <v>30</v>
      </c>
      <c r="H28" s="252">
        <f t="shared" si="3"/>
        <v>6.5753424657534248E-4</v>
      </c>
      <c r="I28" s="255"/>
    </row>
    <row r="29" spans="1:9">
      <c r="A29" s="256">
        <v>38991</v>
      </c>
      <c r="B29" s="249">
        <v>525</v>
      </c>
      <c r="C29" s="250">
        <v>0</v>
      </c>
      <c r="D29" s="251">
        <f t="shared" si="0"/>
        <v>525</v>
      </c>
      <c r="E29" s="252">
        <f t="shared" si="2"/>
        <v>4976</v>
      </c>
      <c r="F29" s="253">
        <f t="shared" si="1"/>
        <v>1717.7424657534248</v>
      </c>
      <c r="G29" s="250">
        <v>31</v>
      </c>
      <c r="H29" s="252">
        <f t="shared" si="3"/>
        <v>6.5753424657534248E-4</v>
      </c>
      <c r="I29" s="267"/>
    </row>
    <row r="30" spans="1:9">
      <c r="A30" s="256">
        <v>39022</v>
      </c>
      <c r="B30" s="249">
        <v>525</v>
      </c>
      <c r="C30" s="250">
        <v>0</v>
      </c>
      <c r="D30" s="251">
        <f t="shared" si="0"/>
        <v>525</v>
      </c>
      <c r="E30" s="252">
        <f t="shared" si="2"/>
        <v>4945</v>
      </c>
      <c r="F30" s="253">
        <f t="shared" si="1"/>
        <v>1707.041095890411</v>
      </c>
      <c r="G30" s="250">
        <v>30</v>
      </c>
      <c r="H30" s="252">
        <f t="shared" si="3"/>
        <v>6.5753424657534248E-4</v>
      </c>
      <c r="I30" s="267"/>
    </row>
    <row r="31" spans="1:9">
      <c r="A31" s="256">
        <v>39052</v>
      </c>
      <c r="B31" s="249">
        <v>525</v>
      </c>
      <c r="C31" s="250">
        <v>0</v>
      </c>
      <c r="D31" s="251">
        <f t="shared" si="0"/>
        <v>525</v>
      </c>
      <c r="E31" s="252">
        <f t="shared" si="2"/>
        <v>4915</v>
      </c>
      <c r="F31" s="253">
        <f t="shared" si="1"/>
        <v>1696.6849315068494</v>
      </c>
      <c r="G31" s="250">
        <v>31</v>
      </c>
      <c r="H31" s="252">
        <f t="shared" si="3"/>
        <v>6.5753424657534248E-4</v>
      </c>
      <c r="I31" s="267"/>
    </row>
    <row r="32" spans="1:9">
      <c r="A32" s="256">
        <v>39083</v>
      </c>
      <c r="B32" s="249">
        <v>525</v>
      </c>
      <c r="C32" s="250">
        <v>0</v>
      </c>
      <c r="D32" s="251">
        <f t="shared" si="0"/>
        <v>525</v>
      </c>
      <c r="E32" s="252">
        <f t="shared" si="2"/>
        <v>4884</v>
      </c>
      <c r="F32" s="253">
        <f t="shared" si="1"/>
        <v>1685.9835616438356</v>
      </c>
      <c r="G32" s="250">
        <v>31</v>
      </c>
      <c r="H32" s="252">
        <f t="shared" si="3"/>
        <v>6.5753424657534248E-4</v>
      </c>
      <c r="I32" s="267"/>
    </row>
    <row r="33" spans="1:9">
      <c r="A33" s="256">
        <v>39114</v>
      </c>
      <c r="B33" s="249">
        <v>525</v>
      </c>
      <c r="C33" s="250">
        <v>0</v>
      </c>
      <c r="D33" s="251">
        <f t="shared" si="0"/>
        <v>525</v>
      </c>
      <c r="E33" s="252">
        <f t="shared" si="2"/>
        <v>4853</v>
      </c>
      <c r="F33" s="253">
        <f t="shared" si="1"/>
        <v>1675.2821917808219</v>
      </c>
      <c r="G33" s="250">
        <v>28</v>
      </c>
      <c r="H33" s="252">
        <f t="shared" si="3"/>
        <v>6.5753424657534248E-4</v>
      </c>
      <c r="I33" s="267"/>
    </row>
    <row r="34" spans="1:9">
      <c r="A34" s="256">
        <v>39142</v>
      </c>
      <c r="B34" s="249">
        <v>525</v>
      </c>
      <c r="C34" s="250">
        <v>0</v>
      </c>
      <c r="D34" s="251">
        <f t="shared" si="0"/>
        <v>525</v>
      </c>
      <c r="E34" s="252">
        <f t="shared" si="2"/>
        <v>4825</v>
      </c>
      <c r="F34" s="253">
        <f t="shared" si="1"/>
        <v>1665.6164383561645</v>
      </c>
      <c r="G34" s="250">
        <v>31</v>
      </c>
      <c r="H34" s="252">
        <f t="shared" si="3"/>
        <v>6.5753424657534248E-4</v>
      </c>
      <c r="I34" s="267"/>
    </row>
    <row r="35" spans="1:9">
      <c r="A35" s="256">
        <v>39173</v>
      </c>
      <c r="B35" s="249">
        <v>525</v>
      </c>
      <c r="C35" s="250">
        <v>0</v>
      </c>
      <c r="D35" s="251">
        <f t="shared" si="0"/>
        <v>525</v>
      </c>
      <c r="E35" s="252">
        <f t="shared" si="2"/>
        <v>4794</v>
      </c>
      <c r="F35" s="253">
        <f t="shared" si="1"/>
        <v>1654.9150684931508</v>
      </c>
      <c r="G35" s="250">
        <v>30</v>
      </c>
      <c r="H35" s="252">
        <f t="shared" si="3"/>
        <v>6.5753424657534248E-4</v>
      </c>
      <c r="I35" s="267"/>
    </row>
    <row r="36" spans="1:9">
      <c r="A36" s="256">
        <v>39203</v>
      </c>
      <c r="B36" s="249">
        <v>525</v>
      </c>
      <c r="C36" s="250">
        <v>0</v>
      </c>
      <c r="D36" s="251">
        <f>B36-C36</f>
        <v>525</v>
      </c>
      <c r="E36" s="252">
        <f t="shared" si="2"/>
        <v>4764</v>
      </c>
      <c r="F36" s="253">
        <f t="shared" si="1"/>
        <v>1644.5589041095891</v>
      </c>
      <c r="G36" s="250">
        <v>31</v>
      </c>
      <c r="H36" s="252">
        <f t="shared" si="3"/>
        <v>6.5753424657534248E-4</v>
      </c>
      <c r="I36" s="267"/>
    </row>
    <row r="37" spans="1:9">
      <c r="A37" s="256">
        <v>39234</v>
      </c>
      <c r="B37" s="249">
        <v>525</v>
      </c>
      <c r="C37" s="250">
        <v>0</v>
      </c>
      <c r="D37" s="251">
        <f t="shared" si="0"/>
        <v>525</v>
      </c>
      <c r="E37" s="252">
        <f t="shared" si="2"/>
        <v>4733</v>
      </c>
      <c r="F37" s="253">
        <f t="shared" si="1"/>
        <v>1633.8575342465754</v>
      </c>
      <c r="G37" s="250">
        <v>30</v>
      </c>
      <c r="H37" s="252">
        <f t="shared" si="3"/>
        <v>6.5753424657534248E-4</v>
      </c>
      <c r="I37" s="267"/>
    </row>
    <row r="38" spans="1:9">
      <c r="A38" s="256">
        <v>39264</v>
      </c>
      <c r="B38" s="249">
        <v>551.25</v>
      </c>
      <c r="C38" s="250">
        <v>0</v>
      </c>
      <c r="D38" s="251">
        <f t="shared" si="0"/>
        <v>551.25</v>
      </c>
      <c r="E38" s="252">
        <f t="shared" si="2"/>
        <v>4703</v>
      </c>
      <c r="F38" s="253">
        <f t="shared" si="1"/>
        <v>1704.6764383561645</v>
      </c>
      <c r="G38" s="250">
        <v>31</v>
      </c>
      <c r="H38" s="252">
        <f t="shared" si="3"/>
        <v>6.5753424657534248E-4</v>
      </c>
      <c r="I38" s="267"/>
    </row>
    <row r="39" spans="1:9">
      <c r="A39" s="256">
        <v>39295</v>
      </c>
      <c r="B39" s="249">
        <v>551.25</v>
      </c>
      <c r="C39" s="250">
        <v>0</v>
      </c>
      <c r="D39" s="251">
        <f t="shared" si="0"/>
        <v>551.25</v>
      </c>
      <c r="E39" s="252">
        <f t="shared" si="2"/>
        <v>4672</v>
      </c>
      <c r="F39" s="253">
        <f t="shared" si="1"/>
        <v>1693.44</v>
      </c>
      <c r="G39" s="250">
        <v>31</v>
      </c>
      <c r="H39" s="252">
        <f t="shared" si="3"/>
        <v>6.5753424657534248E-4</v>
      </c>
      <c r="I39" s="267"/>
    </row>
    <row r="40" spans="1:9">
      <c r="A40" s="256">
        <v>39326</v>
      </c>
      <c r="B40" s="249">
        <v>551.25</v>
      </c>
      <c r="C40" s="250">
        <v>0</v>
      </c>
      <c r="D40" s="251">
        <f t="shared" si="0"/>
        <v>551.25</v>
      </c>
      <c r="E40" s="252">
        <f t="shared" si="2"/>
        <v>4641</v>
      </c>
      <c r="F40" s="253">
        <f t="shared" si="1"/>
        <v>1682.2035616438357</v>
      </c>
      <c r="G40" s="250">
        <v>30</v>
      </c>
      <c r="H40" s="252">
        <f t="shared" si="3"/>
        <v>6.5753424657534248E-4</v>
      </c>
      <c r="I40" s="267"/>
    </row>
    <row r="41" spans="1:9">
      <c r="A41" s="256">
        <v>39356</v>
      </c>
      <c r="B41" s="249">
        <v>551.25</v>
      </c>
      <c r="C41" s="250">
        <v>0</v>
      </c>
      <c r="D41" s="251">
        <f t="shared" si="0"/>
        <v>551.25</v>
      </c>
      <c r="E41" s="252">
        <f t="shared" si="2"/>
        <v>4611</v>
      </c>
      <c r="F41" s="253">
        <f t="shared" si="1"/>
        <v>1671.3295890410959</v>
      </c>
      <c r="G41" s="250">
        <v>31</v>
      </c>
      <c r="H41" s="252">
        <f t="shared" si="3"/>
        <v>6.5753424657534248E-4</v>
      </c>
      <c r="I41" s="267"/>
    </row>
    <row r="42" spans="1:9">
      <c r="A42" s="256">
        <v>39387</v>
      </c>
      <c r="B42" s="249">
        <v>551.25</v>
      </c>
      <c r="C42" s="250">
        <v>0</v>
      </c>
      <c r="D42" s="251">
        <f t="shared" si="0"/>
        <v>551.25</v>
      </c>
      <c r="E42" s="252">
        <f t="shared" si="2"/>
        <v>4580</v>
      </c>
      <c r="F42" s="253">
        <f t="shared" si="1"/>
        <v>1660.0931506849315</v>
      </c>
      <c r="G42" s="250">
        <v>30</v>
      </c>
      <c r="H42" s="252">
        <f t="shared" si="3"/>
        <v>6.5753424657534248E-4</v>
      </c>
      <c r="I42" s="267"/>
    </row>
    <row r="43" spans="1:9">
      <c r="A43" s="256">
        <v>39417</v>
      </c>
      <c r="B43" s="249">
        <v>551.25</v>
      </c>
      <c r="C43" s="250">
        <v>0</v>
      </c>
      <c r="D43" s="251">
        <f t="shared" si="0"/>
        <v>551.25</v>
      </c>
      <c r="E43" s="252">
        <f t="shared" si="2"/>
        <v>4550</v>
      </c>
      <c r="F43" s="253">
        <f t="shared" si="1"/>
        <v>1649.2191780821918</v>
      </c>
      <c r="G43" s="250">
        <v>31</v>
      </c>
      <c r="H43" s="252">
        <f t="shared" si="3"/>
        <v>6.5753424657534248E-4</v>
      </c>
      <c r="I43" s="267"/>
    </row>
    <row r="44" spans="1:9">
      <c r="A44" s="256">
        <v>39448</v>
      </c>
      <c r="B44" s="249">
        <v>551.25</v>
      </c>
      <c r="C44" s="250">
        <v>0</v>
      </c>
      <c r="D44" s="251">
        <f t="shared" si="0"/>
        <v>551.25</v>
      </c>
      <c r="E44" s="252">
        <f t="shared" si="2"/>
        <v>4519</v>
      </c>
      <c r="F44" s="253">
        <f t="shared" si="1"/>
        <v>1637.9827397260274</v>
      </c>
      <c r="G44" s="250">
        <v>31</v>
      </c>
      <c r="H44" s="252">
        <f t="shared" si="3"/>
        <v>6.5753424657534248E-4</v>
      </c>
      <c r="I44" s="267"/>
    </row>
    <row r="45" spans="1:9">
      <c r="A45" s="256">
        <v>39479</v>
      </c>
      <c r="B45" s="249">
        <v>551.25</v>
      </c>
      <c r="C45" s="250">
        <v>0</v>
      </c>
      <c r="D45" s="251">
        <f t="shared" si="0"/>
        <v>551.25</v>
      </c>
      <c r="E45" s="252">
        <f t="shared" si="2"/>
        <v>4488</v>
      </c>
      <c r="F45" s="253">
        <f t="shared" si="1"/>
        <v>1626.746301369863</v>
      </c>
      <c r="G45" s="250">
        <v>29</v>
      </c>
      <c r="H45" s="252">
        <f t="shared" si="3"/>
        <v>6.5753424657534248E-4</v>
      </c>
      <c r="I45" s="267"/>
    </row>
    <row r="46" spans="1:9">
      <c r="A46" s="256">
        <v>39508</v>
      </c>
      <c r="B46" s="249">
        <v>551.25</v>
      </c>
      <c r="C46" s="250">
        <v>0</v>
      </c>
      <c r="D46" s="251">
        <f t="shared" si="0"/>
        <v>551.25</v>
      </c>
      <c r="E46" s="252">
        <f t="shared" si="2"/>
        <v>4459</v>
      </c>
      <c r="F46" s="253">
        <f t="shared" si="1"/>
        <v>1616.2347945205479</v>
      </c>
      <c r="G46" s="250">
        <v>31</v>
      </c>
      <c r="H46" s="252">
        <f t="shared" si="3"/>
        <v>6.5753424657534248E-4</v>
      </c>
      <c r="I46" s="267"/>
    </row>
    <row r="47" spans="1:9">
      <c r="A47" s="256">
        <v>39539</v>
      </c>
      <c r="B47" s="249">
        <v>551.25</v>
      </c>
      <c r="C47" s="250">
        <v>0</v>
      </c>
      <c r="D47" s="251">
        <f t="shared" si="0"/>
        <v>551.25</v>
      </c>
      <c r="E47" s="252">
        <f t="shared" si="2"/>
        <v>4428</v>
      </c>
      <c r="F47" s="253">
        <f t="shared" si="1"/>
        <v>1604.9983561643835</v>
      </c>
      <c r="G47" s="250">
        <v>30</v>
      </c>
      <c r="H47" s="252">
        <f t="shared" si="3"/>
        <v>6.5753424657534248E-4</v>
      </c>
      <c r="I47" s="267"/>
    </row>
    <row r="48" spans="1:9">
      <c r="A48" s="256">
        <v>39569</v>
      </c>
      <c r="B48" s="249">
        <v>551.25</v>
      </c>
      <c r="C48" s="250">
        <v>0</v>
      </c>
      <c r="D48" s="251">
        <f t="shared" si="0"/>
        <v>551.25</v>
      </c>
      <c r="E48" s="252">
        <f t="shared" si="2"/>
        <v>4398</v>
      </c>
      <c r="F48" s="253">
        <f t="shared" si="1"/>
        <v>1594.124383561644</v>
      </c>
      <c r="G48" s="250">
        <v>31</v>
      </c>
      <c r="H48" s="252">
        <f t="shared" si="3"/>
        <v>6.5753424657534248E-4</v>
      </c>
      <c r="I48" s="267"/>
    </row>
    <row r="49" spans="1:10">
      <c r="A49" s="256">
        <v>39600</v>
      </c>
      <c r="B49" s="249">
        <v>551.25</v>
      </c>
      <c r="C49" s="250">
        <v>0</v>
      </c>
      <c r="D49" s="251">
        <f t="shared" si="0"/>
        <v>551.25</v>
      </c>
      <c r="E49" s="252">
        <f t="shared" si="2"/>
        <v>4367</v>
      </c>
      <c r="F49" s="253">
        <f t="shared" si="1"/>
        <v>1582.8879452054796</v>
      </c>
      <c r="G49" s="250">
        <v>30</v>
      </c>
      <c r="H49" s="252">
        <f t="shared" si="3"/>
        <v>6.5753424657534248E-4</v>
      </c>
      <c r="I49" s="267"/>
    </row>
    <row r="50" spans="1:10">
      <c r="A50" s="256">
        <v>39630</v>
      </c>
      <c r="B50" s="249">
        <v>578.8125</v>
      </c>
      <c r="C50" s="250">
        <v>0</v>
      </c>
      <c r="D50" s="251">
        <f t="shared" si="0"/>
        <v>578.8125</v>
      </c>
      <c r="E50" s="252">
        <f t="shared" si="2"/>
        <v>4337</v>
      </c>
      <c r="F50" s="253">
        <f t="shared" si="1"/>
        <v>1650.6146712328768</v>
      </c>
      <c r="G50" s="250">
        <v>31</v>
      </c>
      <c r="H50" s="252">
        <f t="shared" si="3"/>
        <v>6.5753424657534248E-4</v>
      </c>
      <c r="I50" s="267"/>
    </row>
    <row r="51" spans="1:10">
      <c r="A51" s="256">
        <v>39661</v>
      </c>
      <c r="B51" s="249">
        <v>578.8125</v>
      </c>
      <c r="C51" s="250">
        <v>0</v>
      </c>
      <c r="D51" s="251">
        <f t="shared" si="0"/>
        <v>578.8125</v>
      </c>
      <c r="E51" s="252">
        <f t="shared" si="2"/>
        <v>4306</v>
      </c>
      <c r="F51" s="253">
        <f t="shared" si="1"/>
        <v>1638.816410958904</v>
      </c>
      <c r="G51" s="250">
        <v>31</v>
      </c>
      <c r="H51" s="252">
        <f t="shared" si="3"/>
        <v>6.5753424657534248E-4</v>
      </c>
      <c r="I51" s="267"/>
    </row>
    <row r="52" spans="1:10">
      <c r="A52" s="256">
        <v>39692</v>
      </c>
      <c r="B52" s="249">
        <v>578.8125</v>
      </c>
      <c r="C52" s="250">
        <v>0</v>
      </c>
      <c r="D52" s="251">
        <f t="shared" si="0"/>
        <v>578.8125</v>
      </c>
      <c r="E52" s="252">
        <f t="shared" si="2"/>
        <v>4275</v>
      </c>
      <c r="F52" s="253">
        <f t="shared" si="1"/>
        <v>1627.0181506849315</v>
      </c>
      <c r="G52" s="250">
        <v>30</v>
      </c>
      <c r="H52" s="252">
        <f t="shared" si="3"/>
        <v>6.5753424657534248E-4</v>
      </c>
      <c r="I52" s="267"/>
    </row>
    <row r="53" spans="1:10">
      <c r="A53" s="256">
        <v>39722</v>
      </c>
      <c r="B53" s="249">
        <v>578.8125</v>
      </c>
      <c r="C53" s="250">
        <v>0</v>
      </c>
      <c r="D53" s="251">
        <f t="shared" si="0"/>
        <v>578.8125</v>
      </c>
      <c r="E53" s="252">
        <f t="shared" si="2"/>
        <v>4245</v>
      </c>
      <c r="F53" s="253">
        <f t="shared" si="1"/>
        <v>1615.6004794520547</v>
      </c>
      <c r="G53" s="250">
        <v>31</v>
      </c>
      <c r="H53" s="252">
        <f t="shared" si="3"/>
        <v>6.5753424657534248E-4</v>
      </c>
      <c r="I53" s="267"/>
    </row>
    <row r="54" spans="1:10">
      <c r="A54" s="256">
        <v>39753</v>
      </c>
      <c r="B54" s="249">
        <v>578.8125</v>
      </c>
      <c r="C54" s="250">
        <v>0</v>
      </c>
      <c r="D54" s="251">
        <f t="shared" si="0"/>
        <v>578.8125</v>
      </c>
      <c r="E54" s="252">
        <f t="shared" si="2"/>
        <v>4214</v>
      </c>
      <c r="F54" s="253">
        <f t="shared" si="1"/>
        <v>1603.8022191780822</v>
      </c>
      <c r="G54" s="250">
        <v>30</v>
      </c>
      <c r="H54" s="252">
        <f t="shared" si="3"/>
        <v>6.5753424657534248E-4</v>
      </c>
      <c r="I54" s="267"/>
    </row>
    <row r="55" spans="1:10">
      <c r="A55" s="256">
        <v>39783</v>
      </c>
      <c r="B55" s="249">
        <v>578.8125</v>
      </c>
      <c r="C55" s="250">
        <v>0</v>
      </c>
      <c r="D55" s="251">
        <f t="shared" si="0"/>
        <v>578.8125</v>
      </c>
      <c r="E55" s="252">
        <f t="shared" si="2"/>
        <v>4184</v>
      </c>
      <c r="F55" s="253">
        <f t="shared" si="1"/>
        <v>1592.3845479452054</v>
      </c>
      <c r="G55" s="250">
        <v>31</v>
      </c>
      <c r="H55" s="252">
        <f t="shared" si="3"/>
        <v>6.5753424657534248E-4</v>
      </c>
      <c r="I55" s="267"/>
    </row>
    <row r="56" spans="1:10">
      <c r="A56" s="256">
        <v>39814</v>
      </c>
      <c r="B56" s="249">
        <v>578.8125</v>
      </c>
      <c r="C56" s="250">
        <v>0</v>
      </c>
      <c r="D56" s="251">
        <f t="shared" si="0"/>
        <v>578.8125</v>
      </c>
      <c r="E56" s="252">
        <f t="shared" si="2"/>
        <v>4153</v>
      </c>
      <c r="F56" s="253">
        <f t="shared" si="1"/>
        <v>1580.5862876712329</v>
      </c>
      <c r="G56" s="250">
        <v>31</v>
      </c>
      <c r="H56" s="252">
        <f t="shared" si="3"/>
        <v>6.5753424657534248E-4</v>
      </c>
      <c r="I56" s="267"/>
    </row>
    <row r="57" spans="1:10">
      <c r="A57" s="318">
        <v>39845</v>
      </c>
      <c r="B57" s="249">
        <v>578.8125</v>
      </c>
      <c r="C57" s="250">
        <v>0</v>
      </c>
      <c r="D57" s="251">
        <f t="shared" si="0"/>
        <v>578.8125</v>
      </c>
      <c r="E57" s="252">
        <f t="shared" si="2"/>
        <v>4122</v>
      </c>
      <c r="F57" s="253">
        <f t="shared" si="1"/>
        <v>1568.7880273972603</v>
      </c>
      <c r="G57" s="252">
        <v>28</v>
      </c>
      <c r="H57" s="252">
        <f t="shared" si="3"/>
        <v>6.5753424657534248E-4</v>
      </c>
      <c r="I57" s="267"/>
    </row>
    <row r="58" spans="1:10">
      <c r="A58" s="318">
        <v>39873</v>
      </c>
      <c r="B58" s="249">
        <v>578.8125</v>
      </c>
      <c r="C58" s="250">
        <v>0</v>
      </c>
      <c r="D58" s="251">
        <f t="shared" si="0"/>
        <v>578.8125</v>
      </c>
      <c r="E58" s="252">
        <f t="shared" si="2"/>
        <v>4094</v>
      </c>
      <c r="F58" s="253">
        <f t="shared" si="1"/>
        <v>1558.1315342465755</v>
      </c>
      <c r="G58" s="268">
        <v>31</v>
      </c>
      <c r="H58" s="252">
        <f t="shared" si="3"/>
        <v>6.5753424657534248E-4</v>
      </c>
      <c r="I58" s="269"/>
      <c r="J58" s="323"/>
    </row>
    <row r="59" spans="1:10">
      <c r="A59" s="318">
        <v>39904</v>
      </c>
      <c r="B59" s="249">
        <v>578.8125</v>
      </c>
      <c r="C59" s="250">
        <v>0</v>
      </c>
      <c r="D59" s="251">
        <f t="shared" si="0"/>
        <v>578.8125</v>
      </c>
      <c r="E59" s="252">
        <f t="shared" si="2"/>
        <v>4063</v>
      </c>
      <c r="F59" s="253">
        <f t="shared" si="1"/>
        <v>1546.3332739726027</v>
      </c>
      <c r="G59" s="268">
        <v>30</v>
      </c>
      <c r="H59" s="252">
        <f t="shared" si="3"/>
        <v>6.5753424657534248E-4</v>
      </c>
      <c r="I59" s="269"/>
    </row>
    <row r="60" spans="1:10">
      <c r="A60" s="318">
        <v>39934</v>
      </c>
      <c r="B60" s="249">
        <v>578.8125</v>
      </c>
      <c r="C60" s="250">
        <v>0</v>
      </c>
      <c r="D60" s="251">
        <f t="shared" si="0"/>
        <v>578.8125</v>
      </c>
      <c r="E60" s="252">
        <f t="shared" si="2"/>
        <v>4033</v>
      </c>
      <c r="F60" s="253">
        <f t="shared" si="1"/>
        <v>1534.9156027397262</v>
      </c>
      <c r="G60" s="268">
        <v>31</v>
      </c>
      <c r="H60" s="252">
        <f t="shared" si="3"/>
        <v>6.5753424657534248E-4</v>
      </c>
      <c r="I60" s="269"/>
    </row>
    <row r="61" spans="1:10">
      <c r="A61" s="318">
        <v>39965</v>
      </c>
      <c r="B61" s="249">
        <v>578.8125</v>
      </c>
      <c r="C61" s="250">
        <v>0</v>
      </c>
      <c r="D61" s="251">
        <f t="shared" si="0"/>
        <v>578.8125</v>
      </c>
      <c r="E61" s="252">
        <f t="shared" si="2"/>
        <v>4002</v>
      </c>
      <c r="F61" s="253">
        <f t="shared" si="1"/>
        <v>1523.1173424657534</v>
      </c>
      <c r="G61" s="268">
        <v>30</v>
      </c>
      <c r="H61" s="252">
        <f t="shared" si="3"/>
        <v>6.5753424657534248E-4</v>
      </c>
      <c r="I61" s="269"/>
    </row>
    <row r="62" spans="1:10">
      <c r="A62" s="318">
        <v>39995</v>
      </c>
      <c r="B62" s="249">
        <v>607.75312499999995</v>
      </c>
      <c r="C62" s="250">
        <v>0</v>
      </c>
      <c r="D62" s="251">
        <f t="shared" si="0"/>
        <v>607.75312499999995</v>
      </c>
      <c r="E62" s="252">
        <f t="shared" si="2"/>
        <v>3972</v>
      </c>
      <c r="F62" s="253">
        <f t="shared" si="1"/>
        <v>1587.2846547945203</v>
      </c>
      <c r="G62" s="268">
        <v>31</v>
      </c>
      <c r="H62" s="252">
        <f t="shared" si="3"/>
        <v>6.5753424657534248E-4</v>
      </c>
      <c r="I62" s="269"/>
    </row>
    <row r="63" spans="1:10">
      <c r="A63" s="318">
        <v>40026</v>
      </c>
      <c r="B63" s="249">
        <v>607.75312499999995</v>
      </c>
      <c r="C63" s="250">
        <v>0</v>
      </c>
      <c r="D63" s="251">
        <f t="shared" si="0"/>
        <v>607.75312499999995</v>
      </c>
      <c r="E63" s="252">
        <f t="shared" si="2"/>
        <v>3941</v>
      </c>
      <c r="F63" s="253">
        <f t="shared" si="1"/>
        <v>1574.8964815068493</v>
      </c>
      <c r="G63" s="268">
        <v>31</v>
      </c>
      <c r="H63" s="252">
        <f t="shared" si="3"/>
        <v>6.5753424657534248E-4</v>
      </c>
      <c r="I63" s="269"/>
    </row>
    <row r="64" spans="1:10">
      <c r="A64" s="318">
        <v>40057</v>
      </c>
      <c r="B64" s="249">
        <v>607.75312499999995</v>
      </c>
      <c r="C64" s="250">
        <v>0</v>
      </c>
      <c r="D64" s="251">
        <f t="shared" si="0"/>
        <v>607.75312499999995</v>
      </c>
      <c r="E64" s="252">
        <f t="shared" si="2"/>
        <v>3910</v>
      </c>
      <c r="F64" s="253">
        <f t="shared" si="1"/>
        <v>1562.5083082191782</v>
      </c>
      <c r="G64" s="268">
        <v>30</v>
      </c>
      <c r="H64" s="252">
        <f t="shared" si="3"/>
        <v>6.5753424657534248E-4</v>
      </c>
      <c r="I64" s="269"/>
    </row>
    <row r="65" spans="1:12">
      <c r="A65" s="271">
        <v>40087</v>
      </c>
      <c r="B65" s="272">
        <v>607.75312499999995</v>
      </c>
      <c r="C65" s="250">
        <v>0</v>
      </c>
      <c r="D65" s="251">
        <f t="shared" si="0"/>
        <v>607.75312499999995</v>
      </c>
      <c r="E65" s="252">
        <f t="shared" si="2"/>
        <v>3880</v>
      </c>
      <c r="F65" s="253">
        <f t="shared" si="1"/>
        <v>1550.5197534246577</v>
      </c>
      <c r="G65" s="268">
        <v>31</v>
      </c>
      <c r="H65" s="252">
        <f t="shared" si="3"/>
        <v>6.5753424657534248E-4</v>
      </c>
      <c r="I65" s="269"/>
    </row>
    <row r="66" spans="1:12">
      <c r="A66" s="318">
        <v>40118</v>
      </c>
      <c r="B66" s="249">
        <v>607.75312499999995</v>
      </c>
      <c r="C66" s="250">
        <v>0</v>
      </c>
      <c r="D66" s="251">
        <f t="shared" si="0"/>
        <v>607.75312499999995</v>
      </c>
      <c r="E66" s="252">
        <f t="shared" si="2"/>
        <v>3849</v>
      </c>
      <c r="F66" s="253">
        <f t="shared" si="1"/>
        <v>1538.1315801369863</v>
      </c>
      <c r="G66" s="268">
        <v>30</v>
      </c>
      <c r="H66" s="252">
        <f t="shared" si="3"/>
        <v>6.5753424657534248E-4</v>
      </c>
      <c r="I66" s="269"/>
    </row>
    <row r="67" spans="1:12">
      <c r="A67" s="318">
        <v>40148</v>
      </c>
      <c r="B67" s="249">
        <v>607.75312499999995</v>
      </c>
      <c r="C67" s="250">
        <v>0</v>
      </c>
      <c r="D67" s="251">
        <f t="shared" si="0"/>
        <v>607.75312499999995</v>
      </c>
      <c r="E67" s="252">
        <f t="shared" si="2"/>
        <v>3819</v>
      </c>
      <c r="F67" s="253">
        <f t="shared" si="1"/>
        <v>1526.1430253424655</v>
      </c>
      <c r="G67" s="268">
        <v>31</v>
      </c>
      <c r="H67" s="252">
        <f t="shared" si="3"/>
        <v>6.5753424657534248E-4</v>
      </c>
      <c r="I67" s="269"/>
    </row>
    <row r="68" spans="1:12">
      <c r="A68" s="318">
        <v>40179</v>
      </c>
      <c r="B68" s="347">
        <v>607.75312499999995</v>
      </c>
      <c r="C68" s="250">
        <v>0</v>
      </c>
      <c r="D68" s="251">
        <f t="shared" si="0"/>
        <v>607.75312499999995</v>
      </c>
      <c r="E68" s="252">
        <f t="shared" si="2"/>
        <v>3788</v>
      </c>
      <c r="F68" s="253">
        <f t="shared" si="1"/>
        <v>1513.7548520547946</v>
      </c>
      <c r="G68" s="268">
        <v>31</v>
      </c>
      <c r="H68" s="252">
        <f t="shared" si="3"/>
        <v>6.5753424657534248E-4</v>
      </c>
      <c r="I68" s="269"/>
    </row>
    <row r="69" spans="1:12" s="321" customFormat="1" ht="31.5">
      <c r="A69" s="317" t="s">
        <v>13</v>
      </c>
      <c r="B69" s="317" t="s">
        <v>14</v>
      </c>
      <c r="C69" s="317" t="s">
        <v>15</v>
      </c>
      <c r="D69" s="317" t="s">
        <v>16</v>
      </c>
      <c r="E69" s="316" t="s">
        <v>17</v>
      </c>
      <c r="F69" s="317" t="s">
        <v>19</v>
      </c>
      <c r="G69" s="316" t="s">
        <v>11</v>
      </c>
      <c r="H69" s="316" t="s">
        <v>18</v>
      </c>
      <c r="I69" s="247" t="s">
        <v>24</v>
      </c>
    </row>
    <row r="70" spans="1:12">
      <c r="A70" s="318">
        <v>40210</v>
      </c>
      <c r="B70" s="249">
        <v>607.75312499999995</v>
      </c>
      <c r="C70" s="250">
        <v>0</v>
      </c>
      <c r="D70" s="251">
        <f t="shared" si="0"/>
        <v>607.75312499999995</v>
      </c>
      <c r="E70" s="252">
        <f>E68-G68</f>
        <v>3757</v>
      </c>
      <c r="F70" s="253">
        <f t="shared" si="1"/>
        <v>1501.3666787671232</v>
      </c>
      <c r="G70" s="268">
        <v>28</v>
      </c>
      <c r="H70" s="252">
        <f t="shared" si="3"/>
        <v>6.5753424657534248E-4</v>
      </c>
      <c r="I70" s="269"/>
    </row>
    <row r="71" spans="1:12">
      <c r="A71" s="318">
        <v>40238</v>
      </c>
      <c r="B71" s="249">
        <v>607.75312499999995</v>
      </c>
      <c r="C71" s="250">
        <v>0</v>
      </c>
      <c r="D71" s="251">
        <f t="shared" si="0"/>
        <v>607.75312499999995</v>
      </c>
      <c r="E71" s="252">
        <f t="shared" si="2"/>
        <v>3729</v>
      </c>
      <c r="F71" s="253">
        <f t="shared" si="1"/>
        <v>1490.177360958904</v>
      </c>
      <c r="G71" s="268">
        <v>31</v>
      </c>
      <c r="H71" s="252">
        <f t="shared" si="3"/>
        <v>6.5753424657534248E-4</v>
      </c>
      <c r="I71" s="269"/>
    </row>
    <row r="72" spans="1:12">
      <c r="A72" s="318">
        <v>40269</v>
      </c>
      <c r="B72" s="249">
        <v>607.75312499999995</v>
      </c>
      <c r="C72" s="250">
        <v>0</v>
      </c>
      <c r="D72" s="251">
        <f t="shared" si="0"/>
        <v>607.75312499999995</v>
      </c>
      <c r="E72" s="252">
        <f>E71-G71</f>
        <v>3698</v>
      </c>
      <c r="F72" s="253">
        <f t="shared" si="1"/>
        <v>1477.7891876712329</v>
      </c>
      <c r="G72" s="268">
        <v>30</v>
      </c>
      <c r="H72" s="252">
        <f t="shared" si="3"/>
        <v>6.5753424657534248E-4</v>
      </c>
      <c r="I72" s="269"/>
    </row>
    <row r="73" spans="1:12">
      <c r="A73" s="318">
        <v>40299</v>
      </c>
      <c r="B73" s="249">
        <v>607.75312499999995</v>
      </c>
      <c r="C73" s="250">
        <v>0</v>
      </c>
      <c r="D73" s="251">
        <f t="shared" si="0"/>
        <v>607.75312499999995</v>
      </c>
      <c r="E73" s="252">
        <f t="shared" si="2"/>
        <v>3668</v>
      </c>
      <c r="F73" s="253">
        <f t="shared" si="1"/>
        <v>1465.8006328767124</v>
      </c>
      <c r="G73" s="268">
        <v>31</v>
      </c>
      <c r="H73" s="252">
        <f t="shared" si="3"/>
        <v>6.5753424657534248E-4</v>
      </c>
      <c r="I73" s="269"/>
    </row>
    <row r="74" spans="1:12">
      <c r="A74" s="318">
        <v>40330</v>
      </c>
      <c r="B74" s="249">
        <v>607.75312499999995</v>
      </c>
      <c r="C74" s="250">
        <v>0</v>
      </c>
      <c r="D74" s="251">
        <f t="shared" si="0"/>
        <v>607.75312499999995</v>
      </c>
      <c r="E74" s="252">
        <f>E73-G73</f>
        <v>3637</v>
      </c>
      <c r="F74" s="253">
        <f t="shared" si="1"/>
        <v>1453.412459589041</v>
      </c>
      <c r="G74" s="268">
        <v>30</v>
      </c>
      <c r="H74" s="252">
        <f t="shared" si="3"/>
        <v>6.5753424657534248E-4</v>
      </c>
      <c r="I74" s="269"/>
    </row>
    <row r="75" spans="1:12">
      <c r="A75" s="318">
        <v>40360</v>
      </c>
      <c r="B75" s="249">
        <v>638.14078124999992</v>
      </c>
      <c r="C75" s="250">
        <v>0</v>
      </c>
      <c r="D75" s="251">
        <f t="shared" si="0"/>
        <v>638.14078124999992</v>
      </c>
      <c r="E75" s="252">
        <f t="shared" si="2"/>
        <v>3607</v>
      </c>
      <c r="F75" s="253">
        <f t="shared" si="1"/>
        <v>1513.4951000342464</v>
      </c>
      <c r="G75" s="268">
        <v>31</v>
      </c>
      <c r="H75" s="252">
        <f t="shared" si="3"/>
        <v>6.5753424657534248E-4</v>
      </c>
      <c r="I75" s="269"/>
      <c r="L75" s="324"/>
    </row>
    <row r="76" spans="1:12">
      <c r="A76" s="318">
        <v>40391</v>
      </c>
      <c r="B76" s="249">
        <v>638.14078124999992</v>
      </c>
      <c r="C76" s="250">
        <v>0</v>
      </c>
      <c r="D76" s="251">
        <f t="shared" si="0"/>
        <v>638.14078124999992</v>
      </c>
      <c r="E76" s="252">
        <f t="shared" si="2"/>
        <v>3576</v>
      </c>
      <c r="F76" s="253">
        <f t="shared" si="1"/>
        <v>1500.4875180821916</v>
      </c>
      <c r="G76" s="268">
        <v>31</v>
      </c>
      <c r="H76" s="252">
        <f t="shared" si="3"/>
        <v>6.5753424657534248E-4</v>
      </c>
      <c r="I76" s="269"/>
    </row>
    <row r="77" spans="1:12">
      <c r="A77" s="318">
        <v>40422</v>
      </c>
      <c r="B77" s="249">
        <v>638.14078124999992</v>
      </c>
      <c r="C77" s="250">
        <v>0</v>
      </c>
      <c r="D77" s="251">
        <f t="shared" si="0"/>
        <v>638.14078124999992</v>
      </c>
      <c r="E77" s="252">
        <f t="shared" si="2"/>
        <v>3545</v>
      </c>
      <c r="F77" s="253">
        <f t="shared" si="1"/>
        <v>1487.4799361301368</v>
      </c>
      <c r="G77" s="268">
        <v>30</v>
      </c>
      <c r="H77" s="252">
        <f t="shared" si="3"/>
        <v>6.5753424657534248E-4</v>
      </c>
      <c r="I77" s="269"/>
    </row>
    <row r="78" spans="1:12">
      <c r="A78" s="325">
        <v>40452</v>
      </c>
      <c r="B78" s="249">
        <v>638.14078124999992</v>
      </c>
      <c r="C78" s="250">
        <v>0</v>
      </c>
      <c r="D78" s="251">
        <f t="shared" si="0"/>
        <v>638.14078124999992</v>
      </c>
      <c r="E78" s="252">
        <f t="shared" si="2"/>
        <v>3515</v>
      </c>
      <c r="F78" s="253">
        <f t="shared" si="1"/>
        <v>1474.8919535958903</v>
      </c>
      <c r="G78" s="262">
        <v>31</v>
      </c>
      <c r="H78" s="252">
        <f t="shared" si="3"/>
        <v>6.5753424657534248E-4</v>
      </c>
      <c r="I78" s="275"/>
    </row>
    <row r="79" spans="1:12">
      <c r="A79" s="318">
        <v>40483</v>
      </c>
      <c r="B79" s="249">
        <v>638.14078124999992</v>
      </c>
      <c r="C79" s="250">
        <v>0</v>
      </c>
      <c r="D79" s="251">
        <f t="shared" ref="D79:D143" si="4">B79-C79</f>
        <v>638.14078124999992</v>
      </c>
      <c r="E79" s="252">
        <f t="shared" si="2"/>
        <v>3484</v>
      </c>
      <c r="F79" s="253">
        <f t="shared" si="1"/>
        <v>1461.8843716438355</v>
      </c>
      <c r="G79" s="268">
        <v>30</v>
      </c>
      <c r="H79" s="252">
        <f t="shared" si="3"/>
        <v>6.5753424657534248E-4</v>
      </c>
      <c r="I79" s="269"/>
    </row>
    <row r="80" spans="1:12">
      <c r="A80" s="318">
        <v>40513</v>
      </c>
      <c r="B80" s="249">
        <v>638.14078124999992</v>
      </c>
      <c r="C80" s="250">
        <v>0</v>
      </c>
      <c r="D80" s="251">
        <f t="shared" si="4"/>
        <v>638.14078124999992</v>
      </c>
      <c r="E80" s="252">
        <f t="shared" ref="E80:E142" si="5">E79-G79</f>
        <v>3454</v>
      </c>
      <c r="F80" s="253">
        <f t="shared" ref="F80:F144" si="6">(D80*E80*H80)</f>
        <v>1449.296389109589</v>
      </c>
      <c r="G80" s="268">
        <v>31</v>
      </c>
      <c r="H80" s="252">
        <f t="shared" ref="H80:H143" si="7">0.24/365</f>
        <v>6.5753424657534248E-4</v>
      </c>
      <c r="I80" s="269"/>
    </row>
    <row r="81" spans="1:9">
      <c r="A81" s="318">
        <v>40544</v>
      </c>
      <c r="B81" s="249">
        <v>638.14078124999992</v>
      </c>
      <c r="C81" s="250">
        <v>0</v>
      </c>
      <c r="D81" s="251">
        <f t="shared" si="4"/>
        <v>638.14078124999992</v>
      </c>
      <c r="E81" s="252">
        <f t="shared" si="5"/>
        <v>3423</v>
      </c>
      <c r="F81" s="253">
        <f t="shared" si="6"/>
        <v>1436.2888071575342</v>
      </c>
      <c r="G81" s="268">
        <v>31</v>
      </c>
      <c r="H81" s="252">
        <f t="shared" si="7"/>
        <v>6.5753424657534248E-4</v>
      </c>
      <c r="I81" s="269"/>
    </row>
    <row r="82" spans="1:9">
      <c r="A82" s="318">
        <v>40575</v>
      </c>
      <c r="B82" s="249">
        <v>638.14078124999992</v>
      </c>
      <c r="C82" s="250">
        <v>0</v>
      </c>
      <c r="D82" s="251">
        <f t="shared" si="4"/>
        <v>638.14078124999992</v>
      </c>
      <c r="E82" s="252">
        <f t="shared" si="5"/>
        <v>3392</v>
      </c>
      <c r="F82" s="253">
        <f t="shared" si="6"/>
        <v>1423.2812252054794</v>
      </c>
      <c r="G82" s="268">
        <v>28</v>
      </c>
      <c r="H82" s="252">
        <f t="shared" si="7"/>
        <v>6.5753424657534248E-4</v>
      </c>
      <c r="I82" s="269"/>
    </row>
    <row r="83" spans="1:9">
      <c r="A83" s="318">
        <v>40603</v>
      </c>
      <c r="B83" s="249">
        <v>638.14078124999992</v>
      </c>
      <c r="C83" s="250">
        <v>0</v>
      </c>
      <c r="D83" s="251">
        <f t="shared" si="4"/>
        <v>638.14078124999992</v>
      </c>
      <c r="E83" s="252">
        <f t="shared" si="5"/>
        <v>3364</v>
      </c>
      <c r="F83" s="253">
        <f t="shared" si="6"/>
        <v>1411.5324415068492</v>
      </c>
      <c r="G83" s="268">
        <v>31</v>
      </c>
      <c r="H83" s="252">
        <f t="shared" si="7"/>
        <v>6.5753424657534248E-4</v>
      </c>
      <c r="I83" s="269"/>
    </row>
    <row r="84" spans="1:9">
      <c r="A84" s="318">
        <v>40634</v>
      </c>
      <c r="B84" s="249">
        <v>638.14078124999992</v>
      </c>
      <c r="C84" s="250">
        <v>0</v>
      </c>
      <c r="D84" s="251">
        <f t="shared" si="4"/>
        <v>638.14078124999992</v>
      </c>
      <c r="E84" s="252">
        <f t="shared" si="5"/>
        <v>3333</v>
      </c>
      <c r="F84" s="253">
        <f t="shared" si="6"/>
        <v>1398.5248595547944</v>
      </c>
      <c r="G84" s="268">
        <v>30</v>
      </c>
      <c r="H84" s="252">
        <f t="shared" si="7"/>
        <v>6.5753424657534248E-4</v>
      </c>
      <c r="I84" s="269"/>
    </row>
    <row r="85" spans="1:9">
      <c r="A85" s="318">
        <v>40664</v>
      </c>
      <c r="B85" s="249">
        <v>638.14078124999992</v>
      </c>
      <c r="C85" s="250">
        <v>0</v>
      </c>
      <c r="D85" s="251">
        <f t="shared" si="4"/>
        <v>638.14078124999992</v>
      </c>
      <c r="E85" s="252">
        <f t="shared" si="5"/>
        <v>3303</v>
      </c>
      <c r="F85" s="253">
        <f t="shared" si="6"/>
        <v>1385.9368770205476</v>
      </c>
      <c r="G85" s="268">
        <v>31</v>
      </c>
      <c r="H85" s="252">
        <f t="shared" si="7"/>
        <v>6.5753424657534248E-4</v>
      </c>
      <c r="I85" s="269"/>
    </row>
    <row r="86" spans="1:9">
      <c r="A86" s="318">
        <v>40695</v>
      </c>
      <c r="B86" s="249">
        <v>638.14078124999992</v>
      </c>
      <c r="C86" s="250">
        <v>0</v>
      </c>
      <c r="D86" s="251">
        <f t="shared" si="4"/>
        <v>638.14078124999992</v>
      </c>
      <c r="E86" s="252">
        <f>E85-G85</f>
        <v>3272</v>
      </c>
      <c r="F86" s="253">
        <f t="shared" si="6"/>
        <v>1372.929295068493</v>
      </c>
      <c r="G86" s="268">
        <v>30</v>
      </c>
      <c r="H86" s="252">
        <f t="shared" si="7"/>
        <v>6.5753424657534248E-4</v>
      </c>
      <c r="I86" s="269"/>
    </row>
    <row r="87" spans="1:9">
      <c r="A87" s="318">
        <v>40725</v>
      </c>
      <c r="B87" s="249">
        <v>670.04782031249988</v>
      </c>
      <c r="C87" s="250">
        <v>0</v>
      </c>
      <c r="D87" s="251">
        <f t="shared" si="4"/>
        <v>670.04782031249988</v>
      </c>
      <c r="E87" s="252">
        <f t="shared" si="5"/>
        <v>3242</v>
      </c>
      <c r="F87" s="253">
        <f t="shared" si="6"/>
        <v>1428.3583781609586</v>
      </c>
      <c r="G87" s="268">
        <v>31</v>
      </c>
      <c r="H87" s="252">
        <f t="shared" si="7"/>
        <v>6.5753424657534248E-4</v>
      </c>
      <c r="I87" s="269"/>
    </row>
    <row r="88" spans="1:9">
      <c r="A88" s="318">
        <v>40756</v>
      </c>
      <c r="B88" s="249">
        <v>670.04782031249988</v>
      </c>
      <c r="C88" s="250">
        <v>0</v>
      </c>
      <c r="D88" s="251">
        <f t="shared" si="4"/>
        <v>670.04782031249988</v>
      </c>
      <c r="E88" s="252">
        <f t="shared" si="5"/>
        <v>3211</v>
      </c>
      <c r="F88" s="253">
        <f t="shared" si="6"/>
        <v>1414.7004171113012</v>
      </c>
      <c r="G88" s="268">
        <v>31</v>
      </c>
      <c r="H88" s="252">
        <f t="shared" si="7"/>
        <v>6.5753424657534248E-4</v>
      </c>
      <c r="I88" s="269"/>
    </row>
    <row r="89" spans="1:9">
      <c r="A89" s="318">
        <v>40787</v>
      </c>
      <c r="B89" s="249">
        <v>670.04782031249988</v>
      </c>
      <c r="C89" s="250">
        <v>0</v>
      </c>
      <c r="D89" s="251">
        <f t="shared" si="4"/>
        <v>670.04782031249988</v>
      </c>
      <c r="E89" s="252">
        <f t="shared" si="5"/>
        <v>3180</v>
      </c>
      <c r="F89" s="253">
        <f t="shared" si="6"/>
        <v>1401.0424560616436</v>
      </c>
      <c r="G89" s="268">
        <v>30</v>
      </c>
      <c r="H89" s="252">
        <f t="shared" si="7"/>
        <v>6.5753424657534248E-4</v>
      </c>
      <c r="I89" s="269"/>
    </row>
    <row r="90" spans="1:9">
      <c r="A90" s="318">
        <v>40817</v>
      </c>
      <c r="B90" s="249">
        <v>670.04782031249988</v>
      </c>
      <c r="C90" s="250">
        <v>0</v>
      </c>
      <c r="D90" s="251">
        <f t="shared" si="4"/>
        <v>670.04782031249988</v>
      </c>
      <c r="E90" s="252">
        <f t="shared" si="5"/>
        <v>3150</v>
      </c>
      <c r="F90" s="253">
        <f t="shared" si="6"/>
        <v>1387.8250744006848</v>
      </c>
      <c r="G90" s="268">
        <v>31</v>
      </c>
      <c r="H90" s="252">
        <f t="shared" si="7"/>
        <v>6.5753424657534248E-4</v>
      </c>
      <c r="I90" s="269"/>
    </row>
    <row r="91" spans="1:9">
      <c r="A91" s="318">
        <v>40848</v>
      </c>
      <c r="B91" s="249">
        <v>670.04782031249988</v>
      </c>
      <c r="C91" s="250">
        <v>0</v>
      </c>
      <c r="D91" s="251">
        <f t="shared" si="4"/>
        <v>670.04782031249988</v>
      </c>
      <c r="E91" s="252">
        <f t="shared" si="5"/>
        <v>3119</v>
      </c>
      <c r="F91" s="253">
        <f t="shared" si="6"/>
        <v>1374.1671133510272</v>
      </c>
      <c r="G91" s="268">
        <v>30</v>
      </c>
      <c r="H91" s="252">
        <f t="shared" si="7"/>
        <v>6.5753424657534248E-4</v>
      </c>
      <c r="I91" s="269"/>
    </row>
    <row r="92" spans="1:9">
      <c r="A92" s="318">
        <v>40878</v>
      </c>
      <c r="B92" s="249">
        <v>670.04782031249988</v>
      </c>
      <c r="C92" s="250">
        <v>0</v>
      </c>
      <c r="D92" s="251">
        <f t="shared" si="4"/>
        <v>670.04782031249988</v>
      </c>
      <c r="E92" s="252">
        <f t="shared" si="5"/>
        <v>3089</v>
      </c>
      <c r="F92" s="253">
        <f t="shared" si="6"/>
        <v>1360.9497316900683</v>
      </c>
      <c r="G92" s="268">
        <v>31</v>
      </c>
      <c r="H92" s="252">
        <f t="shared" si="7"/>
        <v>6.5753424657534248E-4</v>
      </c>
      <c r="I92" s="269"/>
    </row>
    <row r="93" spans="1:9">
      <c r="A93" s="318">
        <v>40909</v>
      </c>
      <c r="B93" s="249">
        <v>670.04782031249988</v>
      </c>
      <c r="C93" s="250">
        <v>0</v>
      </c>
      <c r="D93" s="251">
        <f t="shared" si="4"/>
        <v>670.04782031249988</v>
      </c>
      <c r="E93" s="252">
        <f t="shared" si="5"/>
        <v>3058</v>
      </c>
      <c r="F93" s="253">
        <f t="shared" si="6"/>
        <v>1347.2917706404107</v>
      </c>
      <c r="G93" s="268">
        <v>31</v>
      </c>
      <c r="H93" s="252">
        <f t="shared" si="7"/>
        <v>6.5753424657534248E-4</v>
      </c>
      <c r="I93" s="269"/>
    </row>
    <row r="94" spans="1:9">
      <c r="A94" s="318">
        <v>40940</v>
      </c>
      <c r="B94" s="249">
        <v>670.04782031249988</v>
      </c>
      <c r="C94" s="250">
        <v>0</v>
      </c>
      <c r="D94" s="251">
        <f t="shared" si="4"/>
        <v>670.04782031249988</v>
      </c>
      <c r="E94" s="252">
        <f t="shared" si="5"/>
        <v>3027</v>
      </c>
      <c r="F94" s="253">
        <f t="shared" si="6"/>
        <v>1333.6338095907533</v>
      </c>
      <c r="G94" s="268">
        <v>29</v>
      </c>
      <c r="H94" s="252">
        <f t="shared" si="7"/>
        <v>6.5753424657534248E-4</v>
      </c>
      <c r="I94" s="269"/>
    </row>
    <row r="95" spans="1:9">
      <c r="A95" s="318">
        <v>40969</v>
      </c>
      <c r="B95" s="249">
        <v>670.04782031249988</v>
      </c>
      <c r="C95" s="250">
        <v>0</v>
      </c>
      <c r="D95" s="251">
        <f t="shared" si="4"/>
        <v>670.04782031249988</v>
      </c>
      <c r="E95" s="252">
        <f t="shared" si="5"/>
        <v>2998</v>
      </c>
      <c r="F95" s="253">
        <f t="shared" si="6"/>
        <v>1320.8570073184931</v>
      </c>
      <c r="G95" s="268">
        <v>31</v>
      </c>
      <c r="H95" s="252">
        <f t="shared" si="7"/>
        <v>6.5753424657534248E-4</v>
      </c>
      <c r="I95" s="269"/>
    </row>
    <row r="96" spans="1:9">
      <c r="A96" s="318">
        <v>41000</v>
      </c>
      <c r="B96" s="249">
        <v>670.04782031249988</v>
      </c>
      <c r="C96" s="250">
        <v>0</v>
      </c>
      <c r="D96" s="251">
        <f t="shared" si="4"/>
        <v>670.04782031249988</v>
      </c>
      <c r="E96" s="252">
        <f t="shared" si="5"/>
        <v>2967</v>
      </c>
      <c r="F96" s="253">
        <f t="shared" si="6"/>
        <v>1307.1990462688354</v>
      </c>
      <c r="G96" s="268">
        <v>30</v>
      </c>
      <c r="H96" s="252">
        <f t="shared" si="7"/>
        <v>6.5753424657534248E-4</v>
      </c>
      <c r="I96" s="269"/>
    </row>
    <row r="97" spans="1:9">
      <c r="A97" s="318">
        <v>41030</v>
      </c>
      <c r="B97" s="249">
        <v>670.04782031249988</v>
      </c>
      <c r="C97" s="250">
        <v>0</v>
      </c>
      <c r="D97" s="251">
        <f t="shared" si="4"/>
        <v>670.04782031249988</v>
      </c>
      <c r="E97" s="252">
        <f t="shared" si="5"/>
        <v>2937</v>
      </c>
      <c r="F97" s="253">
        <f t="shared" si="6"/>
        <v>1293.9816646078764</v>
      </c>
      <c r="G97" s="268">
        <v>31</v>
      </c>
      <c r="H97" s="252">
        <f t="shared" si="7"/>
        <v>6.5753424657534248E-4</v>
      </c>
      <c r="I97" s="269"/>
    </row>
    <row r="98" spans="1:9">
      <c r="A98" s="318">
        <v>41061</v>
      </c>
      <c r="B98" s="249">
        <v>670.04782031249988</v>
      </c>
      <c r="C98" s="250">
        <v>0</v>
      </c>
      <c r="D98" s="251">
        <f t="shared" si="4"/>
        <v>670.04782031249988</v>
      </c>
      <c r="E98" s="252">
        <f t="shared" si="5"/>
        <v>2906</v>
      </c>
      <c r="F98" s="253">
        <f t="shared" si="6"/>
        <v>1280.323703558219</v>
      </c>
      <c r="G98" s="268">
        <v>30</v>
      </c>
      <c r="H98" s="252">
        <f t="shared" si="7"/>
        <v>6.5753424657534248E-4</v>
      </c>
      <c r="I98" s="269"/>
    </row>
    <row r="99" spans="1:9">
      <c r="A99" s="318">
        <v>41091</v>
      </c>
      <c r="B99" s="249">
        <v>703.55021132812487</v>
      </c>
      <c r="C99" s="250">
        <v>0</v>
      </c>
      <c r="D99" s="251">
        <f t="shared" si="4"/>
        <v>703.55021132812487</v>
      </c>
      <c r="E99" s="252">
        <f t="shared" si="5"/>
        <v>2876</v>
      </c>
      <c r="F99" s="253">
        <f t="shared" si="6"/>
        <v>1330.4616379921231</v>
      </c>
      <c r="G99" s="268">
        <v>31</v>
      </c>
      <c r="H99" s="252">
        <f t="shared" si="7"/>
        <v>6.5753424657534248E-4</v>
      </c>
      <c r="I99" s="269"/>
    </row>
    <row r="100" spans="1:9">
      <c r="A100" s="318">
        <v>41122</v>
      </c>
      <c r="B100" s="249">
        <v>703.55021132812487</v>
      </c>
      <c r="C100" s="250">
        <v>0</v>
      </c>
      <c r="D100" s="251">
        <f t="shared" si="4"/>
        <v>703.55021132812487</v>
      </c>
      <c r="E100" s="252">
        <f t="shared" si="5"/>
        <v>2845</v>
      </c>
      <c r="F100" s="253">
        <f t="shared" si="6"/>
        <v>1316.1207788899826</v>
      </c>
      <c r="G100" s="268">
        <v>31</v>
      </c>
      <c r="H100" s="252">
        <f t="shared" si="7"/>
        <v>6.5753424657534248E-4</v>
      </c>
      <c r="I100" s="269"/>
    </row>
    <row r="101" spans="1:9">
      <c r="A101" s="318">
        <v>41153</v>
      </c>
      <c r="B101" s="249">
        <v>703.55021132812487</v>
      </c>
      <c r="C101" s="250">
        <v>0</v>
      </c>
      <c r="D101" s="251">
        <f t="shared" si="4"/>
        <v>703.55021132812487</v>
      </c>
      <c r="E101" s="252">
        <f t="shared" si="5"/>
        <v>2814</v>
      </c>
      <c r="F101" s="253">
        <f t="shared" si="6"/>
        <v>1301.7799197878423</v>
      </c>
      <c r="G101" s="268">
        <v>30</v>
      </c>
      <c r="H101" s="252">
        <f t="shared" si="7"/>
        <v>6.5753424657534248E-4</v>
      </c>
      <c r="I101" s="269"/>
    </row>
    <row r="102" spans="1:9">
      <c r="A102" s="318">
        <v>41183</v>
      </c>
      <c r="B102" s="249">
        <v>703.55021132812487</v>
      </c>
      <c r="C102" s="250">
        <v>0</v>
      </c>
      <c r="D102" s="251">
        <f t="shared" si="4"/>
        <v>703.55021132812487</v>
      </c>
      <c r="E102" s="252">
        <f t="shared" si="5"/>
        <v>2784</v>
      </c>
      <c r="F102" s="253">
        <f t="shared" si="6"/>
        <v>1287.9016690438355</v>
      </c>
      <c r="G102" s="268">
        <v>31</v>
      </c>
      <c r="H102" s="252">
        <f t="shared" si="7"/>
        <v>6.5753424657534248E-4</v>
      </c>
      <c r="I102" s="269"/>
    </row>
    <row r="103" spans="1:9">
      <c r="A103" s="318">
        <v>41214</v>
      </c>
      <c r="B103" s="249">
        <v>703.55021132812487</v>
      </c>
      <c r="C103" s="250">
        <v>0</v>
      </c>
      <c r="D103" s="251">
        <f t="shared" si="4"/>
        <v>703.55021132812487</v>
      </c>
      <c r="E103" s="252">
        <f t="shared" si="5"/>
        <v>2753</v>
      </c>
      <c r="F103" s="253">
        <f t="shared" si="6"/>
        <v>1273.560809941695</v>
      </c>
      <c r="G103" s="268">
        <v>30</v>
      </c>
      <c r="H103" s="252">
        <f t="shared" si="7"/>
        <v>6.5753424657534248E-4</v>
      </c>
      <c r="I103" s="269"/>
    </row>
    <row r="104" spans="1:9">
      <c r="A104" s="318">
        <v>41244</v>
      </c>
      <c r="B104" s="249">
        <v>703.55021132812487</v>
      </c>
      <c r="C104" s="250">
        <v>0</v>
      </c>
      <c r="D104" s="251">
        <f t="shared" si="4"/>
        <v>703.55021132812487</v>
      </c>
      <c r="E104" s="252">
        <f t="shared" si="5"/>
        <v>2723</v>
      </c>
      <c r="F104" s="253">
        <f t="shared" si="6"/>
        <v>1259.6825591976881</v>
      </c>
      <c r="G104" s="268">
        <v>31</v>
      </c>
      <c r="H104" s="252">
        <f t="shared" si="7"/>
        <v>6.5753424657534248E-4</v>
      </c>
      <c r="I104" s="269"/>
    </row>
    <row r="105" spans="1:9">
      <c r="A105" s="318">
        <v>41275</v>
      </c>
      <c r="B105" s="249">
        <v>703.55021132812487</v>
      </c>
      <c r="C105" s="250">
        <v>0</v>
      </c>
      <c r="D105" s="251">
        <f t="shared" si="4"/>
        <v>703.55021132812487</v>
      </c>
      <c r="E105" s="252">
        <f t="shared" si="5"/>
        <v>2692</v>
      </c>
      <c r="F105" s="253">
        <f t="shared" si="6"/>
        <v>1245.3417000955478</v>
      </c>
      <c r="G105" s="268">
        <v>31</v>
      </c>
      <c r="H105" s="252">
        <f t="shared" si="7"/>
        <v>6.5753424657534248E-4</v>
      </c>
      <c r="I105" s="269"/>
    </row>
    <row r="106" spans="1:9">
      <c r="A106" s="318">
        <v>41306</v>
      </c>
      <c r="B106" s="249">
        <v>703.55021132812487</v>
      </c>
      <c r="C106" s="250">
        <v>0</v>
      </c>
      <c r="D106" s="251">
        <f t="shared" si="4"/>
        <v>703.55021132812487</v>
      </c>
      <c r="E106" s="252">
        <f t="shared" si="5"/>
        <v>2661</v>
      </c>
      <c r="F106" s="253">
        <f t="shared" si="6"/>
        <v>1231.0008409934073</v>
      </c>
      <c r="G106" s="268">
        <v>28</v>
      </c>
      <c r="H106" s="252">
        <f t="shared" si="7"/>
        <v>6.5753424657534248E-4</v>
      </c>
      <c r="I106" s="269"/>
    </row>
    <row r="107" spans="1:9">
      <c r="A107" s="318">
        <v>41334</v>
      </c>
      <c r="B107" s="249">
        <v>703.55021132812487</v>
      </c>
      <c r="C107" s="250">
        <v>0</v>
      </c>
      <c r="D107" s="251">
        <f t="shared" si="4"/>
        <v>703.55021132812487</v>
      </c>
      <c r="E107" s="252">
        <f t="shared" si="5"/>
        <v>2633</v>
      </c>
      <c r="F107" s="253">
        <f t="shared" si="6"/>
        <v>1218.0478069656676</v>
      </c>
      <c r="G107" s="268">
        <v>31</v>
      </c>
      <c r="H107" s="252">
        <f t="shared" si="7"/>
        <v>6.5753424657534248E-4</v>
      </c>
      <c r="I107" s="269"/>
    </row>
    <row r="108" spans="1:9">
      <c r="A108" s="318">
        <v>41365</v>
      </c>
      <c r="B108" s="249">
        <v>703.55021132812487</v>
      </c>
      <c r="C108" s="250">
        <v>0</v>
      </c>
      <c r="D108" s="251">
        <f t="shared" si="4"/>
        <v>703.55021132812487</v>
      </c>
      <c r="E108" s="252">
        <f t="shared" si="5"/>
        <v>2602</v>
      </c>
      <c r="F108" s="253">
        <f t="shared" si="6"/>
        <v>1203.7069478635274</v>
      </c>
      <c r="G108" s="268">
        <v>30</v>
      </c>
      <c r="H108" s="252">
        <f t="shared" si="7"/>
        <v>6.5753424657534248E-4</v>
      </c>
      <c r="I108" s="269"/>
    </row>
    <row r="109" spans="1:9">
      <c r="A109" s="318">
        <v>41395</v>
      </c>
      <c r="B109" s="249">
        <v>703.55021132812487</v>
      </c>
      <c r="C109" s="250">
        <v>0</v>
      </c>
      <c r="D109" s="251">
        <f t="shared" si="4"/>
        <v>703.55021132812487</v>
      </c>
      <c r="E109" s="252">
        <f t="shared" si="5"/>
        <v>2572</v>
      </c>
      <c r="F109" s="253">
        <f t="shared" si="6"/>
        <v>1189.8286971195205</v>
      </c>
      <c r="G109" s="268">
        <v>31</v>
      </c>
      <c r="H109" s="252">
        <f t="shared" si="7"/>
        <v>6.5753424657534248E-4</v>
      </c>
      <c r="I109" s="269"/>
    </row>
    <row r="110" spans="1:9">
      <c r="A110" s="318">
        <v>41426</v>
      </c>
      <c r="B110" s="249">
        <v>703.55021132812487</v>
      </c>
      <c r="C110" s="250">
        <v>0</v>
      </c>
      <c r="D110" s="251">
        <f t="shared" si="4"/>
        <v>703.55021132812487</v>
      </c>
      <c r="E110" s="252">
        <f t="shared" si="5"/>
        <v>2541</v>
      </c>
      <c r="F110" s="253">
        <f t="shared" si="6"/>
        <v>1175.48783801738</v>
      </c>
      <c r="G110" s="268">
        <v>30</v>
      </c>
      <c r="H110" s="252">
        <f t="shared" si="7"/>
        <v>6.5753424657534248E-4</v>
      </c>
      <c r="I110" s="269"/>
    </row>
    <row r="111" spans="1:9">
      <c r="A111" s="318">
        <v>41456</v>
      </c>
      <c r="B111" s="249">
        <v>738.7277218945311</v>
      </c>
      <c r="C111" s="250">
        <v>0</v>
      </c>
      <c r="D111" s="251">
        <f t="shared" si="4"/>
        <v>738.7277218945311</v>
      </c>
      <c r="E111" s="252">
        <f t="shared" si="5"/>
        <v>2511</v>
      </c>
      <c r="F111" s="253">
        <f t="shared" si="6"/>
        <v>1219.6900666370418</v>
      </c>
      <c r="G111" s="268">
        <v>31</v>
      </c>
      <c r="H111" s="252">
        <f t="shared" si="7"/>
        <v>6.5753424657534248E-4</v>
      </c>
      <c r="I111" s="269"/>
    </row>
    <row r="112" spans="1:9">
      <c r="A112" s="318">
        <v>41487</v>
      </c>
      <c r="B112" s="249">
        <v>738.7277218945311</v>
      </c>
      <c r="C112" s="250">
        <v>0</v>
      </c>
      <c r="D112" s="251">
        <f t="shared" si="4"/>
        <v>738.7277218945311</v>
      </c>
      <c r="E112" s="252">
        <f t="shared" si="5"/>
        <v>2480</v>
      </c>
      <c r="F112" s="253">
        <f t="shared" si="6"/>
        <v>1204.6321645797943</v>
      </c>
      <c r="G112" s="268">
        <v>31</v>
      </c>
      <c r="H112" s="252">
        <f t="shared" si="7"/>
        <v>6.5753424657534248E-4</v>
      </c>
      <c r="I112" s="269"/>
    </row>
    <row r="113" spans="1:9">
      <c r="A113" s="318">
        <v>41518</v>
      </c>
      <c r="B113" s="249">
        <v>738.7277218945311</v>
      </c>
      <c r="C113" s="250">
        <v>0</v>
      </c>
      <c r="D113" s="251">
        <f t="shared" si="4"/>
        <v>738.7277218945311</v>
      </c>
      <c r="E113" s="252">
        <f t="shared" si="5"/>
        <v>2449</v>
      </c>
      <c r="F113" s="253">
        <f t="shared" si="6"/>
        <v>1189.5742625225469</v>
      </c>
      <c r="G113" s="268">
        <v>30</v>
      </c>
      <c r="H113" s="252">
        <f t="shared" si="7"/>
        <v>6.5753424657534248E-4</v>
      </c>
      <c r="I113" s="269"/>
    </row>
    <row r="114" spans="1:9">
      <c r="A114" s="318">
        <v>41548</v>
      </c>
      <c r="B114" s="249">
        <v>738.7277218945311</v>
      </c>
      <c r="C114" s="250">
        <v>0</v>
      </c>
      <c r="D114" s="251">
        <f t="shared" si="4"/>
        <v>738.7277218945311</v>
      </c>
      <c r="E114" s="252">
        <f t="shared" si="5"/>
        <v>2419</v>
      </c>
      <c r="F114" s="253">
        <f t="shared" si="6"/>
        <v>1175.0020992413397</v>
      </c>
      <c r="G114" s="268">
        <v>31</v>
      </c>
      <c r="H114" s="252">
        <f t="shared" si="7"/>
        <v>6.5753424657534248E-4</v>
      </c>
      <c r="I114" s="269"/>
    </row>
    <row r="115" spans="1:9">
      <c r="A115" s="318">
        <v>41579</v>
      </c>
      <c r="B115" s="249">
        <v>738.7277218945311</v>
      </c>
      <c r="C115" s="250">
        <v>0</v>
      </c>
      <c r="D115" s="251">
        <f t="shared" si="4"/>
        <v>738.7277218945311</v>
      </c>
      <c r="E115" s="252">
        <f t="shared" si="5"/>
        <v>2388</v>
      </c>
      <c r="F115" s="253">
        <f t="shared" si="6"/>
        <v>1159.9441971840922</v>
      </c>
      <c r="G115" s="268">
        <v>30</v>
      </c>
      <c r="H115" s="252">
        <f t="shared" si="7"/>
        <v>6.5753424657534248E-4</v>
      </c>
      <c r="I115" s="269"/>
    </row>
    <row r="116" spans="1:9">
      <c r="A116" s="318">
        <v>41609</v>
      </c>
      <c r="B116" s="249">
        <v>738.7277218945311</v>
      </c>
      <c r="C116" s="250">
        <v>0</v>
      </c>
      <c r="D116" s="251">
        <f t="shared" si="4"/>
        <v>738.7277218945311</v>
      </c>
      <c r="E116" s="252">
        <f t="shared" si="5"/>
        <v>2358</v>
      </c>
      <c r="F116" s="253">
        <f t="shared" si="6"/>
        <v>1145.3720339028851</v>
      </c>
      <c r="G116" s="268">
        <v>31</v>
      </c>
      <c r="H116" s="252">
        <f t="shared" si="7"/>
        <v>6.5753424657534248E-4</v>
      </c>
      <c r="I116" s="269"/>
    </row>
    <row r="117" spans="1:9">
      <c r="A117" s="318">
        <v>41640</v>
      </c>
      <c r="B117" s="249">
        <v>738.7277218945311</v>
      </c>
      <c r="C117" s="250">
        <v>0</v>
      </c>
      <c r="D117" s="251">
        <f t="shared" si="4"/>
        <v>738.7277218945311</v>
      </c>
      <c r="E117" s="252">
        <f t="shared" si="5"/>
        <v>2327</v>
      </c>
      <c r="F117" s="253">
        <f t="shared" si="6"/>
        <v>1130.3141318456376</v>
      </c>
      <c r="G117" s="268">
        <v>31</v>
      </c>
      <c r="H117" s="252">
        <f t="shared" si="7"/>
        <v>6.5753424657534248E-4</v>
      </c>
      <c r="I117" s="269"/>
    </row>
    <row r="118" spans="1:9">
      <c r="A118" s="318">
        <v>41671</v>
      </c>
      <c r="B118" s="249">
        <v>738.7277218945311</v>
      </c>
      <c r="C118" s="250">
        <v>0</v>
      </c>
      <c r="D118" s="251">
        <f t="shared" si="4"/>
        <v>738.7277218945311</v>
      </c>
      <c r="E118" s="252">
        <f t="shared" si="5"/>
        <v>2296</v>
      </c>
      <c r="F118" s="253">
        <f t="shared" si="6"/>
        <v>1115.2562297883901</v>
      </c>
      <c r="G118" s="268">
        <v>28</v>
      </c>
      <c r="H118" s="252">
        <f t="shared" si="7"/>
        <v>6.5753424657534248E-4</v>
      </c>
      <c r="I118" s="269"/>
    </row>
    <row r="119" spans="1:9">
      <c r="A119" s="318">
        <v>41699</v>
      </c>
      <c r="B119" s="249">
        <v>738.7277218945311</v>
      </c>
      <c r="C119" s="250">
        <v>0</v>
      </c>
      <c r="D119" s="251">
        <f t="shared" si="4"/>
        <v>738.7277218945311</v>
      </c>
      <c r="E119" s="252">
        <f t="shared" si="5"/>
        <v>2268</v>
      </c>
      <c r="F119" s="253">
        <f t="shared" si="6"/>
        <v>1101.6555440592635</v>
      </c>
      <c r="G119" s="268">
        <v>31</v>
      </c>
      <c r="H119" s="252">
        <f t="shared" si="7"/>
        <v>6.5753424657534248E-4</v>
      </c>
      <c r="I119" s="269"/>
    </row>
    <row r="120" spans="1:9">
      <c r="A120" s="318">
        <v>41730</v>
      </c>
      <c r="B120" s="249">
        <v>738.7277218945311</v>
      </c>
      <c r="C120" s="250">
        <v>0</v>
      </c>
      <c r="D120" s="251">
        <f t="shared" si="4"/>
        <v>738.7277218945311</v>
      </c>
      <c r="E120" s="252">
        <f t="shared" si="5"/>
        <v>2237</v>
      </c>
      <c r="F120" s="253">
        <f t="shared" si="6"/>
        <v>1086.5976420020161</v>
      </c>
      <c r="G120" s="268">
        <v>30</v>
      </c>
      <c r="H120" s="252">
        <f t="shared" si="7"/>
        <v>6.5753424657534248E-4</v>
      </c>
      <c r="I120" s="269"/>
    </row>
    <row r="121" spans="1:9">
      <c r="A121" s="318">
        <v>41760</v>
      </c>
      <c r="B121" s="249">
        <v>738.7277218945311</v>
      </c>
      <c r="C121" s="250">
        <v>0</v>
      </c>
      <c r="D121" s="251">
        <f t="shared" si="4"/>
        <v>738.7277218945311</v>
      </c>
      <c r="E121" s="252">
        <f t="shared" si="5"/>
        <v>2207</v>
      </c>
      <c r="F121" s="253">
        <f t="shared" si="6"/>
        <v>1072.0254787208089</v>
      </c>
      <c r="G121" s="268">
        <v>31</v>
      </c>
      <c r="H121" s="252">
        <f t="shared" si="7"/>
        <v>6.5753424657534248E-4</v>
      </c>
      <c r="I121" s="269"/>
    </row>
    <row r="122" spans="1:9">
      <c r="A122" s="318">
        <v>41791</v>
      </c>
      <c r="B122" s="249">
        <v>738.7277218945311</v>
      </c>
      <c r="C122" s="250">
        <v>0</v>
      </c>
      <c r="D122" s="251">
        <f t="shared" si="4"/>
        <v>738.7277218945311</v>
      </c>
      <c r="E122" s="252">
        <f t="shared" si="5"/>
        <v>2176</v>
      </c>
      <c r="F122" s="253">
        <f t="shared" si="6"/>
        <v>1056.9675766635614</v>
      </c>
      <c r="G122" s="268">
        <v>30</v>
      </c>
      <c r="H122" s="252">
        <f t="shared" si="7"/>
        <v>6.5753424657534248E-4</v>
      </c>
      <c r="I122" s="269"/>
    </row>
    <row r="123" spans="1:9">
      <c r="A123" s="318">
        <v>41821</v>
      </c>
      <c r="B123" s="249">
        <v>775.66410798925767</v>
      </c>
      <c r="C123" s="250">
        <v>0</v>
      </c>
      <c r="D123" s="251">
        <f t="shared" si="4"/>
        <v>775.66410798925767</v>
      </c>
      <c r="E123" s="252">
        <f t="shared" si="5"/>
        <v>2146</v>
      </c>
      <c r="F123" s="253">
        <f t="shared" si="6"/>
        <v>1094.515184051472</v>
      </c>
      <c r="G123" s="268">
        <v>31</v>
      </c>
      <c r="H123" s="252">
        <f t="shared" si="7"/>
        <v>6.5753424657534248E-4</v>
      </c>
      <c r="I123" s="269"/>
    </row>
    <row r="124" spans="1:9">
      <c r="A124" s="318">
        <v>41852</v>
      </c>
      <c r="B124" s="249">
        <v>775.66410798925767</v>
      </c>
      <c r="C124" s="250">
        <v>0</v>
      </c>
      <c r="D124" s="251">
        <f t="shared" si="4"/>
        <v>775.66410798925767</v>
      </c>
      <c r="E124" s="252">
        <f t="shared" si="5"/>
        <v>2115</v>
      </c>
      <c r="F124" s="253">
        <f t="shared" si="6"/>
        <v>1078.7043868913622</v>
      </c>
      <c r="G124" s="268">
        <v>31</v>
      </c>
      <c r="H124" s="252">
        <f t="shared" si="7"/>
        <v>6.5753424657534248E-4</v>
      </c>
      <c r="I124" s="269"/>
    </row>
    <row r="125" spans="1:9">
      <c r="A125" s="318">
        <v>41883</v>
      </c>
      <c r="B125" s="249">
        <v>775.66410798925767</v>
      </c>
      <c r="C125" s="250">
        <v>0</v>
      </c>
      <c r="D125" s="251">
        <f t="shared" si="4"/>
        <v>775.66410798925767</v>
      </c>
      <c r="E125" s="252">
        <f t="shared" si="5"/>
        <v>2084</v>
      </c>
      <c r="F125" s="253">
        <f t="shared" si="6"/>
        <v>1062.8935897312524</v>
      </c>
      <c r="G125" s="268">
        <v>30</v>
      </c>
      <c r="H125" s="252">
        <f t="shared" si="7"/>
        <v>6.5753424657534248E-4</v>
      </c>
      <c r="I125" s="269"/>
    </row>
    <row r="126" spans="1:9">
      <c r="A126" s="318">
        <v>41913</v>
      </c>
      <c r="B126" s="249">
        <v>775.66410798925767</v>
      </c>
      <c r="C126" s="250">
        <v>0</v>
      </c>
      <c r="D126" s="251">
        <f t="shared" si="4"/>
        <v>775.66410798925767</v>
      </c>
      <c r="E126" s="252">
        <f t="shared" si="5"/>
        <v>2054</v>
      </c>
      <c r="F126" s="253">
        <f t="shared" si="6"/>
        <v>1047.5928182859848</v>
      </c>
      <c r="G126" s="268">
        <v>31</v>
      </c>
      <c r="H126" s="252">
        <f t="shared" si="7"/>
        <v>6.5753424657534248E-4</v>
      </c>
      <c r="I126" s="269"/>
    </row>
    <row r="127" spans="1:9">
      <c r="A127" s="318">
        <v>41944</v>
      </c>
      <c r="B127" s="249">
        <v>775.66410798925767</v>
      </c>
      <c r="C127" s="250">
        <v>0</v>
      </c>
      <c r="D127" s="251">
        <f t="shared" si="4"/>
        <v>775.66410798925767</v>
      </c>
      <c r="E127" s="252">
        <f t="shared" si="5"/>
        <v>2023</v>
      </c>
      <c r="F127" s="253">
        <f t="shared" si="6"/>
        <v>1031.782021125875</v>
      </c>
      <c r="G127" s="268">
        <v>30</v>
      </c>
      <c r="H127" s="252">
        <f t="shared" si="7"/>
        <v>6.5753424657534248E-4</v>
      </c>
      <c r="I127" s="269"/>
    </row>
    <row r="128" spans="1:9">
      <c r="A128" s="318">
        <v>41974</v>
      </c>
      <c r="B128" s="249">
        <v>775.66410798925767</v>
      </c>
      <c r="C128" s="250">
        <v>0</v>
      </c>
      <c r="D128" s="251">
        <f t="shared" si="4"/>
        <v>775.66410798925767</v>
      </c>
      <c r="E128" s="252">
        <f t="shared" si="5"/>
        <v>1993</v>
      </c>
      <c r="F128" s="253">
        <f t="shared" si="6"/>
        <v>1016.4812496806076</v>
      </c>
      <c r="G128" s="268">
        <v>31</v>
      </c>
      <c r="H128" s="252">
        <f t="shared" si="7"/>
        <v>6.5753424657534248E-4</v>
      </c>
      <c r="I128" s="269"/>
    </row>
    <row r="129" spans="1:9">
      <c r="A129" s="318">
        <v>42005</v>
      </c>
      <c r="B129" s="249">
        <v>775.66410798925767</v>
      </c>
      <c r="C129" s="250">
        <v>0</v>
      </c>
      <c r="D129" s="251">
        <f t="shared" si="4"/>
        <v>775.66410798925767</v>
      </c>
      <c r="E129" s="252">
        <f t="shared" si="5"/>
        <v>1962</v>
      </c>
      <c r="F129" s="253">
        <f t="shared" si="6"/>
        <v>1000.6704525204977</v>
      </c>
      <c r="G129" s="268">
        <v>31</v>
      </c>
      <c r="H129" s="252">
        <f t="shared" si="7"/>
        <v>6.5753424657534248E-4</v>
      </c>
      <c r="I129" s="269"/>
    </row>
    <row r="130" spans="1:9">
      <c r="A130" s="318">
        <v>42036</v>
      </c>
      <c r="B130" s="249">
        <v>775.66410798925767</v>
      </c>
      <c r="C130" s="250">
        <v>0</v>
      </c>
      <c r="D130" s="251">
        <f t="shared" si="4"/>
        <v>775.66410798925767</v>
      </c>
      <c r="E130" s="252">
        <f t="shared" si="5"/>
        <v>1931</v>
      </c>
      <c r="F130" s="253">
        <f t="shared" si="6"/>
        <v>984.85965536038793</v>
      </c>
      <c r="G130" s="268">
        <v>28</v>
      </c>
      <c r="H130" s="252">
        <f t="shared" si="7"/>
        <v>6.5753424657534248E-4</v>
      </c>
      <c r="I130" s="269"/>
    </row>
    <row r="131" spans="1:9">
      <c r="A131" s="318">
        <v>42064</v>
      </c>
      <c r="B131" s="249">
        <v>775.66410798925767</v>
      </c>
      <c r="C131" s="250">
        <v>0</v>
      </c>
      <c r="D131" s="251">
        <f t="shared" si="4"/>
        <v>775.66410798925767</v>
      </c>
      <c r="E131" s="252">
        <f t="shared" si="5"/>
        <v>1903</v>
      </c>
      <c r="F131" s="253">
        <f t="shared" si="6"/>
        <v>970.57893534480479</v>
      </c>
      <c r="G131" s="268">
        <v>31</v>
      </c>
      <c r="H131" s="252">
        <f t="shared" si="7"/>
        <v>6.5753424657534248E-4</v>
      </c>
      <c r="I131" s="269"/>
    </row>
    <row r="132" spans="1:9">
      <c r="A132" s="318">
        <v>42095</v>
      </c>
      <c r="B132" s="249">
        <v>775.66410798925767</v>
      </c>
      <c r="C132" s="250">
        <v>0</v>
      </c>
      <c r="D132" s="251">
        <f t="shared" si="4"/>
        <v>775.66410798925767</v>
      </c>
      <c r="E132" s="252">
        <f t="shared" si="5"/>
        <v>1872</v>
      </c>
      <c r="F132" s="253">
        <f t="shared" si="6"/>
        <v>954.76813818469509</v>
      </c>
      <c r="G132" s="268">
        <v>30</v>
      </c>
      <c r="H132" s="252">
        <f t="shared" si="7"/>
        <v>6.5753424657534248E-4</v>
      </c>
      <c r="I132" s="269"/>
    </row>
    <row r="133" spans="1:9">
      <c r="A133" s="318">
        <v>42125</v>
      </c>
      <c r="B133" s="249">
        <v>775.66410798925767</v>
      </c>
      <c r="C133" s="250">
        <v>0</v>
      </c>
      <c r="D133" s="251">
        <f t="shared" si="4"/>
        <v>775.66410798925767</v>
      </c>
      <c r="E133" s="252">
        <f t="shared" si="5"/>
        <v>1842</v>
      </c>
      <c r="F133" s="253">
        <f t="shared" si="6"/>
        <v>939.46736673942746</v>
      </c>
      <c r="G133" s="268">
        <v>31</v>
      </c>
      <c r="H133" s="252">
        <f t="shared" si="7"/>
        <v>6.5753424657534248E-4</v>
      </c>
      <c r="I133" s="269"/>
    </row>
    <row r="134" spans="1:9">
      <c r="A134" s="318">
        <v>42156</v>
      </c>
      <c r="B134" s="249">
        <v>775.66410798925767</v>
      </c>
      <c r="C134" s="250">
        <v>0</v>
      </c>
      <c r="D134" s="251">
        <f t="shared" si="4"/>
        <v>775.66410798925767</v>
      </c>
      <c r="E134" s="252">
        <f t="shared" si="5"/>
        <v>1811</v>
      </c>
      <c r="F134" s="253">
        <f t="shared" si="6"/>
        <v>923.65656957931776</v>
      </c>
      <c r="G134" s="268">
        <v>30</v>
      </c>
      <c r="H134" s="252">
        <f t="shared" si="7"/>
        <v>6.5753424657534248E-4</v>
      </c>
      <c r="I134" s="269"/>
    </row>
    <row r="135" spans="1:9">
      <c r="A135" s="318">
        <v>42186</v>
      </c>
      <c r="B135" s="249">
        <v>814.44731338872054</v>
      </c>
      <c r="C135" s="250">
        <v>0</v>
      </c>
      <c r="D135" s="251">
        <f t="shared" si="4"/>
        <v>814.44731338872054</v>
      </c>
      <c r="E135" s="252">
        <f t="shared" si="5"/>
        <v>1781</v>
      </c>
      <c r="F135" s="253">
        <f t="shared" si="6"/>
        <v>953.77358804075266</v>
      </c>
      <c r="G135" s="268">
        <v>31</v>
      </c>
      <c r="H135" s="252">
        <f t="shared" si="7"/>
        <v>6.5753424657534248E-4</v>
      </c>
      <c r="I135" s="269"/>
    </row>
    <row r="136" spans="1:9">
      <c r="A136" s="318">
        <v>42217</v>
      </c>
      <c r="B136" s="249">
        <v>814.44731338872054</v>
      </c>
      <c r="C136" s="250">
        <v>0</v>
      </c>
      <c r="D136" s="251">
        <f t="shared" si="4"/>
        <v>814.44731338872054</v>
      </c>
      <c r="E136" s="252">
        <f t="shared" si="5"/>
        <v>1750</v>
      </c>
      <c r="F136" s="253">
        <f t="shared" si="6"/>
        <v>937.1722510226374</v>
      </c>
      <c r="G136" s="268">
        <v>31</v>
      </c>
      <c r="H136" s="252">
        <f t="shared" si="7"/>
        <v>6.5753424657534248E-4</v>
      </c>
      <c r="I136" s="269"/>
    </row>
    <row r="137" spans="1:9">
      <c r="A137" s="318">
        <v>42248</v>
      </c>
      <c r="B137" s="249">
        <v>814.44731338872054</v>
      </c>
      <c r="C137" s="250">
        <v>0</v>
      </c>
      <c r="D137" s="251">
        <f t="shared" si="4"/>
        <v>814.44731338872054</v>
      </c>
      <c r="E137" s="252">
        <f t="shared" si="5"/>
        <v>1719</v>
      </c>
      <c r="F137" s="253">
        <f t="shared" si="6"/>
        <v>920.57091400452214</v>
      </c>
      <c r="G137" s="268">
        <v>30</v>
      </c>
      <c r="H137" s="252">
        <f t="shared" si="7"/>
        <v>6.5753424657534248E-4</v>
      </c>
      <c r="I137" s="269"/>
    </row>
    <row r="138" spans="1:9">
      <c r="A138" s="348">
        <v>42278</v>
      </c>
      <c r="B138" s="347">
        <v>814.44731338872054</v>
      </c>
      <c r="C138" s="349">
        <v>0</v>
      </c>
      <c r="D138" s="278">
        <f t="shared" si="4"/>
        <v>814.44731338872054</v>
      </c>
      <c r="E138" s="350">
        <f t="shared" si="5"/>
        <v>1689</v>
      </c>
      <c r="F138" s="351">
        <f t="shared" si="6"/>
        <v>904.50510398699112</v>
      </c>
      <c r="G138" s="277">
        <v>31</v>
      </c>
      <c r="H138" s="350">
        <f t="shared" si="7"/>
        <v>6.5753424657534248E-4</v>
      </c>
      <c r="I138" s="352"/>
    </row>
    <row r="139" spans="1:9" s="356" customFormat="1" ht="31.5">
      <c r="A139" s="353" t="s">
        <v>13</v>
      </c>
      <c r="B139" s="317" t="s">
        <v>14</v>
      </c>
      <c r="C139" s="353" t="s">
        <v>15</v>
      </c>
      <c r="D139" s="353" t="s">
        <v>16</v>
      </c>
      <c r="E139" s="354" t="s">
        <v>17</v>
      </c>
      <c r="F139" s="353" t="s">
        <v>19</v>
      </c>
      <c r="G139" s="354" t="s">
        <v>11</v>
      </c>
      <c r="H139" s="355" t="s">
        <v>18</v>
      </c>
      <c r="I139" s="247" t="s">
        <v>24</v>
      </c>
    </row>
    <row r="140" spans="1:9">
      <c r="A140" s="270">
        <v>42309</v>
      </c>
      <c r="B140" s="249">
        <v>814.44731338872054</v>
      </c>
      <c r="C140" s="276">
        <v>0</v>
      </c>
      <c r="D140" s="251">
        <f t="shared" si="4"/>
        <v>814.44731338872054</v>
      </c>
      <c r="E140" s="252">
        <f>E138-G138</f>
        <v>1658</v>
      </c>
      <c r="F140" s="253">
        <f t="shared" si="6"/>
        <v>887.90376696887586</v>
      </c>
      <c r="G140" s="268">
        <v>30</v>
      </c>
      <c r="H140" s="254">
        <f t="shared" si="7"/>
        <v>6.5753424657534248E-4</v>
      </c>
      <c r="I140" s="269"/>
    </row>
    <row r="141" spans="1:9">
      <c r="A141" s="270">
        <v>42339</v>
      </c>
      <c r="B141" s="249">
        <v>814.44731338872054</v>
      </c>
      <c r="C141" s="276">
        <v>0</v>
      </c>
      <c r="D141" s="251">
        <f t="shared" si="4"/>
        <v>814.44731338872054</v>
      </c>
      <c r="E141" s="252">
        <f>E140-G140</f>
        <v>1628</v>
      </c>
      <c r="F141" s="253">
        <f t="shared" si="6"/>
        <v>871.83795695134495</v>
      </c>
      <c r="G141" s="268">
        <v>31</v>
      </c>
      <c r="H141" s="254">
        <f t="shared" si="7"/>
        <v>6.5753424657534248E-4</v>
      </c>
      <c r="I141" s="269"/>
    </row>
    <row r="142" spans="1:9">
      <c r="A142" s="270">
        <v>42370</v>
      </c>
      <c r="B142" s="249">
        <v>814.44731338872054</v>
      </c>
      <c r="C142" s="276">
        <v>0</v>
      </c>
      <c r="D142" s="251">
        <f t="shared" si="4"/>
        <v>814.44731338872054</v>
      </c>
      <c r="E142" s="252">
        <f t="shared" si="5"/>
        <v>1597</v>
      </c>
      <c r="F142" s="253">
        <f t="shared" si="6"/>
        <v>855.23661993322958</v>
      </c>
      <c r="G142" s="268">
        <v>31</v>
      </c>
      <c r="H142" s="254">
        <f t="shared" si="7"/>
        <v>6.5753424657534248E-4</v>
      </c>
      <c r="I142" s="269"/>
    </row>
    <row r="143" spans="1:9">
      <c r="A143" s="270">
        <v>42401</v>
      </c>
      <c r="B143" s="249">
        <v>814.44731338872054</v>
      </c>
      <c r="C143" s="276">
        <v>0</v>
      </c>
      <c r="D143" s="251">
        <f t="shared" si="4"/>
        <v>814.44731338872054</v>
      </c>
      <c r="E143" s="252">
        <f>E142-G142</f>
        <v>1566</v>
      </c>
      <c r="F143" s="253">
        <f t="shared" si="6"/>
        <v>838.63528291511432</v>
      </c>
      <c r="G143" s="268">
        <v>29</v>
      </c>
      <c r="H143" s="254">
        <f t="shared" si="7"/>
        <v>6.5753424657534248E-4</v>
      </c>
      <c r="I143" s="269"/>
    </row>
    <row r="144" spans="1:9">
      <c r="A144" s="270">
        <v>42430</v>
      </c>
      <c r="B144" s="249">
        <v>814.44731338872054</v>
      </c>
      <c r="C144" s="276">
        <v>0</v>
      </c>
      <c r="D144" s="251">
        <f t="shared" ref="D144:D159" si="8">B144-C144</f>
        <v>814.44731338872054</v>
      </c>
      <c r="E144" s="252">
        <f t="shared" ref="E144:E201" si="9">E143-G143</f>
        <v>1537</v>
      </c>
      <c r="F144" s="253">
        <f t="shared" si="6"/>
        <v>823.10499989816776</v>
      </c>
      <c r="G144" s="268">
        <v>31</v>
      </c>
      <c r="H144" s="254">
        <f t="shared" ref="H144:H201" si="10">0.24/365</f>
        <v>6.5753424657534248E-4</v>
      </c>
      <c r="I144" s="269"/>
    </row>
    <row r="145" spans="1:9">
      <c r="A145" s="270">
        <v>42461</v>
      </c>
      <c r="B145" s="249">
        <v>814.44731338872054</v>
      </c>
      <c r="C145" s="276">
        <v>0</v>
      </c>
      <c r="D145" s="251">
        <f t="shared" si="8"/>
        <v>814.44731338872054</v>
      </c>
      <c r="E145" s="252">
        <f t="shared" si="9"/>
        <v>1506</v>
      </c>
      <c r="F145" s="253">
        <f t="shared" ref="F145:F201" si="11">(D145*E145*H145)</f>
        <v>806.5036628800525</v>
      </c>
      <c r="G145" s="268">
        <v>30</v>
      </c>
      <c r="H145" s="254">
        <f t="shared" si="10"/>
        <v>6.5753424657534248E-4</v>
      </c>
      <c r="I145" s="269"/>
    </row>
    <row r="146" spans="1:9">
      <c r="A146" s="270">
        <v>42491</v>
      </c>
      <c r="B146" s="249">
        <v>814.44731338872054</v>
      </c>
      <c r="C146" s="276">
        <v>0</v>
      </c>
      <c r="D146" s="251">
        <f t="shared" si="8"/>
        <v>814.44731338872054</v>
      </c>
      <c r="E146" s="252">
        <f t="shared" si="9"/>
        <v>1476</v>
      </c>
      <c r="F146" s="253">
        <f t="shared" si="11"/>
        <v>790.43785286252159</v>
      </c>
      <c r="G146" s="268">
        <v>31</v>
      </c>
      <c r="H146" s="254">
        <f t="shared" si="10"/>
        <v>6.5753424657534248E-4</v>
      </c>
      <c r="I146" s="269"/>
    </row>
    <row r="147" spans="1:9">
      <c r="A147" s="270">
        <v>42522</v>
      </c>
      <c r="B147" s="249">
        <v>814.44731338872054</v>
      </c>
      <c r="C147" s="276">
        <v>0</v>
      </c>
      <c r="D147" s="251">
        <f t="shared" si="8"/>
        <v>814.44731338872054</v>
      </c>
      <c r="E147" s="252">
        <f t="shared" si="9"/>
        <v>1445</v>
      </c>
      <c r="F147" s="253">
        <f t="shared" si="11"/>
        <v>773.83651584440634</v>
      </c>
      <c r="G147" s="268">
        <v>30</v>
      </c>
      <c r="H147" s="254">
        <f t="shared" si="10"/>
        <v>6.5753424657534248E-4</v>
      </c>
      <c r="I147" s="269"/>
    </row>
    <row r="148" spans="1:9">
      <c r="A148" s="270">
        <v>42552</v>
      </c>
      <c r="B148" s="249">
        <v>855.16967905815704</v>
      </c>
      <c r="C148" s="276">
        <v>0</v>
      </c>
      <c r="D148" s="251">
        <f t="shared" si="8"/>
        <v>855.16967905815704</v>
      </c>
      <c r="E148" s="252">
        <f>E147-G147</f>
        <v>1415</v>
      </c>
      <c r="F148" s="253">
        <f t="shared" si="11"/>
        <v>795.6592411182196</v>
      </c>
      <c r="G148" s="268">
        <v>31</v>
      </c>
      <c r="H148" s="254">
        <f t="shared" si="10"/>
        <v>6.5753424657534248E-4</v>
      </c>
      <c r="I148" s="269"/>
    </row>
    <row r="149" spans="1:9">
      <c r="A149" s="270">
        <v>42583</v>
      </c>
      <c r="B149" s="249">
        <v>855.16967905815659</v>
      </c>
      <c r="C149" s="276">
        <v>0</v>
      </c>
      <c r="D149" s="251">
        <f t="shared" si="8"/>
        <v>855.16967905815659</v>
      </c>
      <c r="E149" s="252">
        <f t="shared" si="9"/>
        <v>1384</v>
      </c>
      <c r="F149" s="253">
        <f t="shared" si="11"/>
        <v>778.22783724919816</v>
      </c>
      <c r="G149" s="268">
        <v>31</v>
      </c>
      <c r="H149" s="254">
        <f t="shared" si="10"/>
        <v>6.5753424657534248E-4</v>
      </c>
      <c r="I149" s="269"/>
    </row>
    <row r="150" spans="1:9">
      <c r="A150" s="270">
        <v>42614</v>
      </c>
      <c r="B150" s="249">
        <v>855.16967905815659</v>
      </c>
      <c r="C150" s="276">
        <v>0</v>
      </c>
      <c r="D150" s="251">
        <f t="shared" si="8"/>
        <v>855.16967905815659</v>
      </c>
      <c r="E150" s="252">
        <f t="shared" si="9"/>
        <v>1353</v>
      </c>
      <c r="F150" s="253">
        <f t="shared" si="11"/>
        <v>760.79643338017706</v>
      </c>
      <c r="G150" s="268">
        <v>30</v>
      </c>
      <c r="H150" s="254">
        <f t="shared" si="10"/>
        <v>6.5753424657534248E-4</v>
      </c>
      <c r="I150" s="269"/>
    </row>
    <row r="151" spans="1:9">
      <c r="A151" s="270">
        <v>42644</v>
      </c>
      <c r="B151" s="249">
        <v>855.16967905815659</v>
      </c>
      <c r="C151" s="276">
        <v>0</v>
      </c>
      <c r="D151" s="251">
        <f t="shared" si="8"/>
        <v>855.16967905815659</v>
      </c>
      <c r="E151" s="252">
        <f t="shared" si="9"/>
        <v>1323</v>
      </c>
      <c r="F151" s="253">
        <f t="shared" si="11"/>
        <v>743.92733286176951</v>
      </c>
      <c r="G151" s="268">
        <v>31</v>
      </c>
      <c r="H151" s="254">
        <f t="shared" si="10"/>
        <v>6.5753424657534248E-4</v>
      </c>
      <c r="I151" s="269"/>
    </row>
    <row r="152" spans="1:9">
      <c r="A152" s="270">
        <v>42675</v>
      </c>
      <c r="B152" s="249">
        <v>855.16967905815659</v>
      </c>
      <c r="C152" s="276">
        <v>0</v>
      </c>
      <c r="D152" s="251">
        <f t="shared" si="8"/>
        <v>855.16967905815659</v>
      </c>
      <c r="E152" s="252">
        <f t="shared" si="9"/>
        <v>1292</v>
      </c>
      <c r="F152" s="253">
        <f t="shared" si="11"/>
        <v>726.49592899274842</v>
      </c>
      <c r="G152" s="268">
        <v>30</v>
      </c>
      <c r="H152" s="254">
        <f t="shared" si="10"/>
        <v>6.5753424657534248E-4</v>
      </c>
      <c r="I152" s="269"/>
    </row>
    <row r="153" spans="1:9">
      <c r="A153" s="270">
        <v>42705</v>
      </c>
      <c r="B153" s="249">
        <v>855.16967905815659</v>
      </c>
      <c r="C153" s="276">
        <v>0</v>
      </c>
      <c r="D153" s="278">
        <f t="shared" si="8"/>
        <v>855.16967905815659</v>
      </c>
      <c r="E153" s="252">
        <f t="shared" si="9"/>
        <v>1262</v>
      </c>
      <c r="F153" s="253">
        <f t="shared" si="11"/>
        <v>709.62682847434098</v>
      </c>
      <c r="G153" s="268">
        <v>31</v>
      </c>
      <c r="H153" s="254">
        <f t="shared" si="10"/>
        <v>6.5753424657534248E-4</v>
      </c>
      <c r="I153" s="269"/>
    </row>
    <row r="154" spans="1:9">
      <c r="A154" s="270">
        <v>42736</v>
      </c>
      <c r="B154" s="249">
        <v>855.16967905815659</v>
      </c>
      <c r="C154" s="276">
        <v>0</v>
      </c>
      <c r="D154" s="278">
        <f t="shared" si="8"/>
        <v>855.16967905815659</v>
      </c>
      <c r="E154" s="252">
        <f t="shared" si="9"/>
        <v>1231</v>
      </c>
      <c r="F154" s="253">
        <f t="shared" si="11"/>
        <v>692.19542460532</v>
      </c>
      <c r="G154" s="268">
        <v>31</v>
      </c>
      <c r="H154" s="254">
        <f t="shared" si="10"/>
        <v>6.5753424657534248E-4</v>
      </c>
      <c r="I154" s="269"/>
    </row>
    <row r="155" spans="1:9">
      <c r="A155" s="270">
        <v>42767</v>
      </c>
      <c r="B155" s="249">
        <v>855.16967905815659</v>
      </c>
      <c r="C155" s="276">
        <v>0</v>
      </c>
      <c r="D155" s="251">
        <f t="shared" si="8"/>
        <v>855.16967905815659</v>
      </c>
      <c r="E155" s="252">
        <f t="shared" si="9"/>
        <v>1200</v>
      </c>
      <c r="F155" s="253">
        <f t="shared" si="11"/>
        <v>674.7640207362989</v>
      </c>
      <c r="G155" s="268">
        <v>28</v>
      </c>
      <c r="H155" s="254">
        <f t="shared" si="10"/>
        <v>6.5753424657534248E-4</v>
      </c>
      <c r="I155" s="269"/>
    </row>
    <row r="156" spans="1:9">
      <c r="A156" s="270">
        <v>42795</v>
      </c>
      <c r="B156" s="249">
        <v>855.16967905815659</v>
      </c>
      <c r="C156" s="276">
        <v>0</v>
      </c>
      <c r="D156" s="251">
        <f t="shared" si="8"/>
        <v>855.16967905815659</v>
      </c>
      <c r="E156" s="252">
        <f t="shared" si="9"/>
        <v>1172</v>
      </c>
      <c r="F156" s="253">
        <f t="shared" si="11"/>
        <v>659.01952691911856</v>
      </c>
      <c r="G156" s="268">
        <v>31</v>
      </c>
      <c r="H156" s="254">
        <f t="shared" si="10"/>
        <v>6.5753424657534248E-4</v>
      </c>
      <c r="I156" s="269"/>
    </row>
    <row r="157" spans="1:9">
      <c r="A157" s="270">
        <v>42826</v>
      </c>
      <c r="B157" s="249">
        <v>855.16967905815659</v>
      </c>
      <c r="C157" s="276">
        <v>0</v>
      </c>
      <c r="D157" s="278">
        <f t="shared" si="8"/>
        <v>855.16967905815659</v>
      </c>
      <c r="E157" s="252">
        <f t="shared" si="9"/>
        <v>1141</v>
      </c>
      <c r="F157" s="253">
        <f t="shared" si="11"/>
        <v>641.58812305009758</v>
      </c>
      <c r="G157" s="268">
        <v>30</v>
      </c>
      <c r="H157" s="254">
        <f t="shared" si="10"/>
        <v>6.5753424657534248E-4</v>
      </c>
      <c r="I157" s="269"/>
    </row>
    <row r="158" spans="1:9">
      <c r="A158" s="270">
        <v>42856</v>
      </c>
      <c r="B158" s="249">
        <v>855.16967905815659</v>
      </c>
      <c r="C158" s="276">
        <v>0</v>
      </c>
      <c r="D158" s="278">
        <f t="shared" si="8"/>
        <v>855.16967905815659</v>
      </c>
      <c r="E158" s="252">
        <f t="shared" si="9"/>
        <v>1111</v>
      </c>
      <c r="F158" s="253">
        <f t="shared" si="11"/>
        <v>624.71902253169003</v>
      </c>
      <c r="G158" s="268">
        <v>31</v>
      </c>
      <c r="H158" s="254">
        <f t="shared" si="10"/>
        <v>6.5753424657534248E-4</v>
      </c>
      <c r="I158" s="269"/>
    </row>
    <row r="159" spans="1:9">
      <c r="A159" s="270">
        <v>42887</v>
      </c>
      <c r="B159" s="249">
        <v>855.16967905815659</v>
      </c>
      <c r="C159" s="276">
        <v>0</v>
      </c>
      <c r="D159" s="278">
        <f t="shared" si="8"/>
        <v>855.16967905815659</v>
      </c>
      <c r="E159" s="252">
        <f t="shared" si="9"/>
        <v>1080</v>
      </c>
      <c r="F159" s="253">
        <f t="shared" si="11"/>
        <v>607.28761866266905</v>
      </c>
      <c r="G159" s="268">
        <v>30</v>
      </c>
      <c r="H159" s="254">
        <f t="shared" si="10"/>
        <v>6.5753424657534248E-4</v>
      </c>
      <c r="I159" s="269"/>
    </row>
    <row r="160" spans="1:9">
      <c r="A160" s="270">
        <v>42917</v>
      </c>
      <c r="B160" s="249">
        <v>897.92816301106438</v>
      </c>
      <c r="C160" s="276">
        <v>0</v>
      </c>
      <c r="D160" s="278">
        <f>B160-C160</f>
        <v>897.92816301106438</v>
      </c>
      <c r="E160" s="252">
        <f t="shared" si="9"/>
        <v>1050</v>
      </c>
      <c r="F160" s="253">
        <f t="shared" si="11"/>
        <v>619.93944405147465</v>
      </c>
      <c r="G160" s="268">
        <v>31</v>
      </c>
      <c r="H160" s="254">
        <f t="shared" si="10"/>
        <v>6.5753424657534248E-4</v>
      </c>
      <c r="I160" s="269"/>
    </row>
    <row r="161" spans="1:9">
      <c r="A161" s="270">
        <v>42948</v>
      </c>
      <c r="B161" s="249">
        <v>897.92816301106438</v>
      </c>
      <c r="C161" s="276">
        <v>0</v>
      </c>
      <c r="D161" s="278">
        <f>B161-C161</f>
        <v>897.92816301106438</v>
      </c>
      <c r="E161" s="252">
        <f t="shared" si="9"/>
        <v>1019</v>
      </c>
      <c r="F161" s="253">
        <f t="shared" si="11"/>
        <v>601.63646998900253</v>
      </c>
      <c r="G161" s="268">
        <v>31</v>
      </c>
      <c r="H161" s="254">
        <f t="shared" si="10"/>
        <v>6.5753424657534248E-4</v>
      </c>
      <c r="I161" s="269"/>
    </row>
    <row r="162" spans="1:9">
      <c r="A162" s="270">
        <v>42979</v>
      </c>
      <c r="B162" s="249">
        <v>897.92816301106438</v>
      </c>
      <c r="C162" s="276">
        <v>0</v>
      </c>
      <c r="D162" s="278">
        <f t="shared" ref="D162:D165" si="12">B162-C162</f>
        <v>897.92816301106438</v>
      </c>
      <c r="E162" s="252">
        <f t="shared" si="9"/>
        <v>988</v>
      </c>
      <c r="F162" s="253">
        <f t="shared" si="11"/>
        <v>583.33349592653042</v>
      </c>
      <c r="G162" s="268">
        <v>30</v>
      </c>
      <c r="H162" s="254">
        <f t="shared" si="10"/>
        <v>6.5753424657534248E-4</v>
      </c>
      <c r="I162" s="269"/>
    </row>
    <row r="163" spans="1:9">
      <c r="A163" s="270">
        <v>43009</v>
      </c>
      <c r="B163" s="249">
        <v>897.92816301106438</v>
      </c>
      <c r="C163" s="276">
        <v>0</v>
      </c>
      <c r="D163" s="278">
        <f t="shared" si="12"/>
        <v>897.92816301106438</v>
      </c>
      <c r="E163" s="252">
        <f t="shared" si="9"/>
        <v>958</v>
      </c>
      <c r="F163" s="253">
        <f t="shared" si="11"/>
        <v>565.62094038220255</v>
      </c>
      <c r="G163" s="268">
        <v>31</v>
      </c>
      <c r="H163" s="254">
        <f t="shared" si="10"/>
        <v>6.5753424657534248E-4</v>
      </c>
      <c r="I163" s="269"/>
    </row>
    <row r="164" spans="1:9">
      <c r="A164" s="270">
        <v>43040</v>
      </c>
      <c r="B164" s="249">
        <v>897.92816301106438</v>
      </c>
      <c r="C164" s="276">
        <v>0</v>
      </c>
      <c r="D164" s="278">
        <f t="shared" si="12"/>
        <v>897.92816301106438</v>
      </c>
      <c r="E164" s="252">
        <f t="shared" si="9"/>
        <v>927</v>
      </c>
      <c r="F164" s="253">
        <f t="shared" si="11"/>
        <v>547.31796631973043</v>
      </c>
      <c r="G164" s="268">
        <v>30</v>
      </c>
      <c r="H164" s="254">
        <f t="shared" si="10"/>
        <v>6.5753424657534248E-4</v>
      </c>
      <c r="I164" s="269"/>
    </row>
    <row r="165" spans="1:9">
      <c r="A165" s="270">
        <v>43070</v>
      </c>
      <c r="B165" s="249">
        <v>897.92816301106438</v>
      </c>
      <c r="C165" s="276">
        <v>0</v>
      </c>
      <c r="D165" s="278">
        <f t="shared" si="12"/>
        <v>897.92816301106438</v>
      </c>
      <c r="E165" s="252">
        <f t="shared" si="9"/>
        <v>897</v>
      </c>
      <c r="F165" s="253">
        <f t="shared" si="11"/>
        <v>529.60541077540256</v>
      </c>
      <c r="G165" s="268">
        <v>31</v>
      </c>
      <c r="H165" s="254">
        <f t="shared" si="10"/>
        <v>6.5753424657534248E-4</v>
      </c>
      <c r="I165" s="269"/>
    </row>
    <row r="166" spans="1:9">
      <c r="A166" s="270">
        <v>43101</v>
      </c>
      <c r="B166" s="249">
        <v>897.92816301106438</v>
      </c>
      <c r="C166" s="276">
        <v>0</v>
      </c>
      <c r="D166" s="278">
        <f>B166-C166</f>
        <v>897.92816301106438</v>
      </c>
      <c r="E166" s="252">
        <f t="shared" si="9"/>
        <v>866</v>
      </c>
      <c r="F166" s="253">
        <f t="shared" si="11"/>
        <v>511.30243671293044</v>
      </c>
      <c r="G166" s="268">
        <v>31</v>
      </c>
      <c r="H166" s="254">
        <f t="shared" si="10"/>
        <v>6.5753424657534248E-4</v>
      </c>
      <c r="I166" s="269"/>
    </row>
    <row r="167" spans="1:9">
      <c r="A167" s="270">
        <v>43132</v>
      </c>
      <c r="B167" s="249">
        <v>897.92816301106438</v>
      </c>
      <c r="C167" s="276">
        <v>0</v>
      </c>
      <c r="D167" s="278">
        <f>B167-C167</f>
        <v>897.92816301106438</v>
      </c>
      <c r="E167" s="252">
        <f t="shared" si="9"/>
        <v>835</v>
      </c>
      <c r="F167" s="253">
        <f t="shared" si="11"/>
        <v>492.99946265045838</v>
      </c>
      <c r="G167" s="268">
        <v>28</v>
      </c>
      <c r="H167" s="254">
        <f t="shared" si="10"/>
        <v>6.5753424657534248E-4</v>
      </c>
      <c r="I167" s="269"/>
    </row>
    <row r="168" spans="1:9">
      <c r="A168" s="270">
        <v>43160</v>
      </c>
      <c r="B168" s="249">
        <v>897.92816301106438</v>
      </c>
      <c r="C168" s="276">
        <v>0</v>
      </c>
      <c r="D168" s="278">
        <f t="shared" ref="D168:D196" si="13">B168-C168</f>
        <v>897.92816301106438</v>
      </c>
      <c r="E168" s="252">
        <f t="shared" si="9"/>
        <v>807</v>
      </c>
      <c r="F168" s="253">
        <f t="shared" si="11"/>
        <v>476.46774414241906</v>
      </c>
      <c r="G168" s="268">
        <v>31</v>
      </c>
      <c r="H168" s="254">
        <f t="shared" si="10"/>
        <v>6.5753424657534248E-4</v>
      </c>
      <c r="I168" s="269"/>
    </row>
    <row r="169" spans="1:9">
      <c r="A169" s="270">
        <v>43191</v>
      </c>
      <c r="B169" s="249">
        <v>897.92816301106438</v>
      </c>
      <c r="C169" s="276">
        <v>0</v>
      </c>
      <c r="D169" s="278">
        <f t="shared" si="13"/>
        <v>897.92816301106438</v>
      </c>
      <c r="E169" s="252">
        <f t="shared" si="9"/>
        <v>776</v>
      </c>
      <c r="F169" s="253">
        <f t="shared" si="11"/>
        <v>458.16477007994695</v>
      </c>
      <c r="G169" s="268">
        <v>30</v>
      </c>
      <c r="H169" s="254">
        <f t="shared" si="10"/>
        <v>6.5753424657534248E-4</v>
      </c>
      <c r="I169" s="269"/>
    </row>
    <row r="170" spans="1:9" ht="30">
      <c r="A170" s="270">
        <v>43221</v>
      </c>
      <c r="B170" s="249">
        <v>897.92816301106438</v>
      </c>
      <c r="C170" s="279">
        <v>15062</v>
      </c>
      <c r="D170" s="278">
        <f>B170-C170</f>
        <v>-14164.071836988936</v>
      </c>
      <c r="E170" s="252">
        <f t="shared" si="9"/>
        <v>746</v>
      </c>
      <c r="F170" s="253"/>
      <c r="G170" s="280">
        <v>16</v>
      </c>
      <c r="H170" s="254">
        <f t="shared" si="10"/>
        <v>6.5753424657534248E-4</v>
      </c>
      <c r="I170" s="344" t="s">
        <v>144</v>
      </c>
    </row>
    <row r="171" spans="1:9">
      <c r="A171" s="270">
        <v>43252</v>
      </c>
      <c r="B171" s="249">
        <v>897.92816301106438</v>
      </c>
      <c r="C171" s="282">
        <v>0</v>
      </c>
      <c r="D171" s="278">
        <f t="shared" si="13"/>
        <v>897.92816301106438</v>
      </c>
      <c r="E171" s="252">
        <f t="shared" si="9"/>
        <v>730</v>
      </c>
      <c r="F171" s="253">
        <f t="shared" si="11"/>
        <v>431.0055182453109</v>
      </c>
      <c r="G171" s="250">
        <v>30</v>
      </c>
      <c r="H171" s="254">
        <f t="shared" si="10"/>
        <v>6.5753424657534248E-4</v>
      </c>
      <c r="I171" s="255"/>
    </row>
    <row r="172" spans="1:9" ht="30">
      <c r="A172" s="270">
        <v>43282</v>
      </c>
      <c r="B172" s="249">
        <v>942.82457116161765</v>
      </c>
      <c r="C172" s="279">
        <v>15062</v>
      </c>
      <c r="D172" s="278">
        <f t="shared" si="13"/>
        <v>-14119.175428838382</v>
      </c>
      <c r="E172" s="252">
        <f t="shared" si="9"/>
        <v>700</v>
      </c>
      <c r="F172" s="253"/>
      <c r="G172" s="280">
        <v>0</v>
      </c>
      <c r="H172" s="254">
        <f t="shared" si="10"/>
        <v>6.5753424657534248E-4</v>
      </c>
      <c r="I172" s="345" t="s">
        <v>145</v>
      </c>
    </row>
    <row r="173" spans="1:9" ht="30">
      <c r="A173" s="270">
        <v>43313</v>
      </c>
      <c r="B173" s="249">
        <v>942.82457116161765</v>
      </c>
      <c r="C173" s="279">
        <v>15062</v>
      </c>
      <c r="D173" s="278">
        <f t="shared" si="13"/>
        <v>-14119.175428838382</v>
      </c>
      <c r="E173" s="252">
        <f t="shared" si="9"/>
        <v>700</v>
      </c>
      <c r="F173" s="253"/>
      <c r="G173" s="280">
        <v>0</v>
      </c>
      <c r="H173" s="254">
        <f t="shared" si="10"/>
        <v>6.5753424657534248E-4</v>
      </c>
      <c r="I173" s="346" t="s">
        <v>146</v>
      </c>
    </row>
    <row r="174" spans="1:9">
      <c r="A174" s="270">
        <v>43344</v>
      </c>
      <c r="B174" s="249">
        <v>942.824571161618</v>
      </c>
      <c r="C174" s="279">
        <v>0</v>
      </c>
      <c r="D174" s="278">
        <f t="shared" si="13"/>
        <v>942.824571161618</v>
      </c>
      <c r="E174" s="252">
        <f>E173-G173</f>
        <v>700</v>
      </c>
      <c r="F174" s="253">
        <f t="shared" si="11"/>
        <v>433.95761083603242</v>
      </c>
      <c r="G174" s="280">
        <v>30</v>
      </c>
      <c r="H174" s="254">
        <f t="shared" si="10"/>
        <v>6.5753424657534248E-4</v>
      </c>
      <c r="I174" s="281"/>
    </row>
    <row r="175" spans="1:9">
      <c r="A175" s="270">
        <v>43374</v>
      </c>
      <c r="B175" s="249">
        <v>942.82457116161765</v>
      </c>
      <c r="C175" s="282">
        <v>0</v>
      </c>
      <c r="D175" s="278">
        <f t="shared" si="13"/>
        <v>942.82457116161765</v>
      </c>
      <c r="E175" s="252">
        <f t="shared" si="9"/>
        <v>670</v>
      </c>
      <c r="F175" s="253">
        <f t="shared" si="11"/>
        <v>415.359427514488</v>
      </c>
      <c r="G175" s="250">
        <v>31</v>
      </c>
      <c r="H175" s="254">
        <f t="shared" si="10"/>
        <v>6.5753424657534248E-4</v>
      </c>
      <c r="I175" s="255"/>
    </row>
    <row r="176" spans="1:9">
      <c r="A176" s="270">
        <v>43405</v>
      </c>
      <c r="B176" s="249">
        <v>942.82457116161765</v>
      </c>
      <c r="C176" s="282">
        <v>0</v>
      </c>
      <c r="D176" s="278">
        <f t="shared" si="13"/>
        <v>942.82457116161765</v>
      </c>
      <c r="E176" s="252">
        <f t="shared" si="9"/>
        <v>639</v>
      </c>
      <c r="F176" s="253">
        <f t="shared" si="11"/>
        <v>396.14130474889231</v>
      </c>
      <c r="G176" s="250">
        <v>30</v>
      </c>
      <c r="H176" s="254">
        <f t="shared" si="10"/>
        <v>6.5753424657534248E-4</v>
      </c>
      <c r="I176" s="255"/>
    </row>
    <row r="177" spans="1:9">
      <c r="A177" s="270">
        <v>43435</v>
      </c>
      <c r="B177" s="249">
        <v>942.82457116161765</v>
      </c>
      <c r="C177" s="282">
        <v>0</v>
      </c>
      <c r="D177" s="278">
        <f t="shared" si="13"/>
        <v>942.82457116161765</v>
      </c>
      <c r="E177" s="252">
        <f t="shared" si="9"/>
        <v>609</v>
      </c>
      <c r="F177" s="253">
        <f t="shared" si="11"/>
        <v>377.54312142734807</v>
      </c>
      <c r="G177" s="250">
        <v>31</v>
      </c>
      <c r="H177" s="254">
        <f t="shared" si="10"/>
        <v>6.5753424657534248E-4</v>
      </c>
      <c r="I177" s="255"/>
    </row>
    <row r="178" spans="1:9">
      <c r="A178" s="270">
        <v>43466</v>
      </c>
      <c r="B178" s="249">
        <v>942.82457116161765</v>
      </c>
      <c r="C178" s="282">
        <v>0</v>
      </c>
      <c r="D178" s="278">
        <f t="shared" si="13"/>
        <v>942.82457116161765</v>
      </c>
      <c r="E178" s="252">
        <f t="shared" si="9"/>
        <v>578</v>
      </c>
      <c r="F178" s="253">
        <f t="shared" si="11"/>
        <v>358.32499866175237</v>
      </c>
      <c r="G178" s="250">
        <v>31</v>
      </c>
      <c r="H178" s="254">
        <f>0.24/365</f>
        <v>6.5753424657534248E-4</v>
      </c>
      <c r="I178" s="255"/>
    </row>
    <row r="179" spans="1:9">
      <c r="A179" s="270">
        <v>43497</v>
      </c>
      <c r="B179" s="249">
        <v>942.82457116161765</v>
      </c>
      <c r="C179" s="282">
        <v>0</v>
      </c>
      <c r="D179" s="278">
        <f t="shared" si="13"/>
        <v>942.82457116161765</v>
      </c>
      <c r="E179" s="252">
        <f t="shared" si="9"/>
        <v>547</v>
      </c>
      <c r="F179" s="253">
        <f t="shared" si="11"/>
        <v>339.10687589615662</v>
      </c>
      <c r="G179" s="250">
        <v>28</v>
      </c>
      <c r="H179" s="254">
        <f t="shared" si="10"/>
        <v>6.5753424657534248E-4</v>
      </c>
      <c r="I179" s="255"/>
    </row>
    <row r="180" spans="1:9">
      <c r="A180" s="270">
        <v>43525</v>
      </c>
      <c r="B180" s="249">
        <v>942.82457116161765</v>
      </c>
      <c r="C180" s="282">
        <v>0</v>
      </c>
      <c r="D180" s="278">
        <f t="shared" si="13"/>
        <v>942.82457116161765</v>
      </c>
      <c r="E180" s="252">
        <f t="shared" si="9"/>
        <v>519</v>
      </c>
      <c r="F180" s="253">
        <f t="shared" si="11"/>
        <v>321.74857146271535</v>
      </c>
      <c r="G180" s="250">
        <v>31</v>
      </c>
      <c r="H180" s="254">
        <f t="shared" si="10"/>
        <v>6.5753424657534248E-4</v>
      </c>
      <c r="I180" s="255"/>
    </row>
    <row r="181" spans="1:9">
      <c r="A181" s="270">
        <v>43556</v>
      </c>
      <c r="B181" s="249">
        <v>942.82457116161765</v>
      </c>
      <c r="C181" s="282">
        <v>0</v>
      </c>
      <c r="D181" s="278">
        <f t="shared" si="13"/>
        <v>942.82457116161765</v>
      </c>
      <c r="E181" s="252">
        <f t="shared" si="9"/>
        <v>488</v>
      </c>
      <c r="F181" s="253">
        <f t="shared" si="11"/>
        <v>302.5304486971196</v>
      </c>
      <c r="G181" s="250">
        <v>30</v>
      </c>
      <c r="H181" s="254">
        <f t="shared" si="10"/>
        <v>6.5753424657534248E-4</v>
      </c>
      <c r="I181" s="281"/>
    </row>
    <row r="182" spans="1:9">
      <c r="A182" s="270">
        <v>43586</v>
      </c>
      <c r="B182" s="249">
        <v>942.82457116161765</v>
      </c>
      <c r="C182" s="282">
        <v>0</v>
      </c>
      <c r="D182" s="278">
        <f t="shared" si="13"/>
        <v>942.82457116161765</v>
      </c>
      <c r="E182" s="252">
        <f t="shared" si="9"/>
        <v>458</v>
      </c>
      <c r="F182" s="253">
        <f t="shared" si="11"/>
        <v>283.93226537557541</v>
      </c>
      <c r="G182" s="250">
        <v>31</v>
      </c>
      <c r="H182" s="254">
        <f t="shared" si="10"/>
        <v>6.5753424657534248E-4</v>
      </c>
      <c r="I182" s="255"/>
    </row>
    <row r="183" spans="1:9">
      <c r="A183" s="270">
        <v>43617</v>
      </c>
      <c r="B183" s="249">
        <v>942.82457116161765</v>
      </c>
      <c r="C183" s="282">
        <v>0</v>
      </c>
      <c r="D183" s="278">
        <f t="shared" si="13"/>
        <v>942.82457116161765</v>
      </c>
      <c r="E183" s="252">
        <f t="shared" si="9"/>
        <v>427</v>
      </c>
      <c r="F183" s="253">
        <f t="shared" si="11"/>
        <v>264.71414260997966</v>
      </c>
      <c r="G183" s="250">
        <v>30</v>
      </c>
      <c r="H183" s="254">
        <f t="shared" si="10"/>
        <v>6.5753424657534248E-4</v>
      </c>
      <c r="I183" s="255"/>
    </row>
    <row r="184" spans="1:9">
      <c r="A184" s="270">
        <v>43647</v>
      </c>
      <c r="B184" s="249">
        <v>989.96579971969857</v>
      </c>
      <c r="C184" s="282">
        <v>0</v>
      </c>
      <c r="D184" s="278">
        <f t="shared" si="13"/>
        <v>989.96579971969857</v>
      </c>
      <c r="E184" s="252">
        <f t="shared" si="9"/>
        <v>397</v>
      </c>
      <c r="F184" s="253">
        <f t="shared" si="11"/>
        <v>258.42175725285722</v>
      </c>
      <c r="G184" s="250">
        <v>31</v>
      </c>
      <c r="H184" s="254">
        <f t="shared" si="10"/>
        <v>6.5753424657534248E-4</v>
      </c>
      <c r="I184" s="255"/>
    </row>
    <row r="185" spans="1:9">
      <c r="A185" s="270">
        <v>43678</v>
      </c>
      <c r="B185" s="249">
        <v>989.96579971969857</v>
      </c>
      <c r="C185" s="282">
        <v>0</v>
      </c>
      <c r="D185" s="278">
        <f t="shared" si="13"/>
        <v>989.96579971969857</v>
      </c>
      <c r="E185" s="252">
        <f t="shared" si="9"/>
        <v>366</v>
      </c>
      <c r="F185" s="253">
        <f t="shared" si="11"/>
        <v>238.24272834898173</v>
      </c>
      <c r="G185" s="250">
        <v>31</v>
      </c>
      <c r="H185" s="254">
        <f t="shared" si="10"/>
        <v>6.5753424657534248E-4</v>
      </c>
      <c r="I185" s="255"/>
    </row>
    <row r="186" spans="1:9">
      <c r="A186" s="270">
        <v>43709</v>
      </c>
      <c r="B186" s="249">
        <v>989.96579971969857</v>
      </c>
      <c r="C186" s="282">
        <v>0</v>
      </c>
      <c r="D186" s="278">
        <f t="shared" si="13"/>
        <v>989.96579971969857</v>
      </c>
      <c r="E186" s="252">
        <f t="shared" si="9"/>
        <v>335</v>
      </c>
      <c r="F186" s="253">
        <f t="shared" si="11"/>
        <v>218.06369944510621</v>
      </c>
      <c r="G186" s="250">
        <v>30</v>
      </c>
      <c r="H186" s="254">
        <f t="shared" si="10"/>
        <v>6.5753424657534248E-4</v>
      </c>
      <c r="I186" s="269"/>
    </row>
    <row r="187" spans="1:9">
      <c r="A187" s="270">
        <v>43739</v>
      </c>
      <c r="B187" s="249">
        <v>989.96579971969857</v>
      </c>
      <c r="C187" s="282">
        <v>0</v>
      </c>
      <c r="D187" s="278">
        <f t="shared" si="13"/>
        <v>989.96579971969857</v>
      </c>
      <c r="E187" s="252">
        <f t="shared" si="9"/>
        <v>305</v>
      </c>
      <c r="F187" s="253">
        <f t="shared" si="11"/>
        <v>198.53560695748473</v>
      </c>
      <c r="G187" s="250">
        <v>31</v>
      </c>
      <c r="H187" s="254">
        <f t="shared" si="10"/>
        <v>6.5753424657534248E-4</v>
      </c>
      <c r="I187" s="269"/>
    </row>
    <row r="188" spans="1:9">
      <c r="A188" s="270">
        <v>43770</v>
      </c>
      <c r="B188" s="249">
        <v>989.96579971969857</v>
      </c>
      <c r="C188" s="282">
        <v>0</v>
      </c>
      <c r="D188" s="278">
        <f t="shared" si="13"/>
        <v>989.96579971969857</v>
      </c>
      <c r="E188" s="252">
        <f t="shared" si="9"/>
        <v>274</v>
      </c>
      <c r="F188" s="253">
        <f t="shared" si="11"/>
        <v>178.35657805360927</v>
      </c>
      <c r="G188" s="250">
        <v>30</v>
      </c>
      <c r="H188" s="254">
        <f t="shared" si="10"/>
        <v>6.5753424657534248E-4</v>
      </c>
      <c r="I188" s="269"/>
    </row>
    <row r="189" spans="1:9">
      <c r="A189" s="270">
        <v>43800</v>
      </c>
      <c r="B189" s="249">
        <v>989.96579971969857</v>
      </c>
      <c r="C189" s="282">
        <v>0</v>
      </c>
      <c r="D189" s="278">
        <f t="shared" si="13"/>
        <v>989.96579971969857</v>
      </c>
      <c r="E189" s="252">
        <f t="shared" si="9"/>
        <v>244</v>
      </c>
      <c r="F189" s="253">
        <f t="shared" si="11"/>
        <v>158.82848556598779</v>
      </c>
      <c r="G189" s="250">
        <v>31</v>
      </c>
      <c r="H189" s="254">
        <f t="shared" si="10"/>
        <v>6.5753424657534248E-4</v>
      </c>
      <c r="I189" s="269"/>
    </row>
    <row r="190" spans="1:9">
      <c r="A190" s="270">
        <v>43831</v>
      </c>
      <c r="B190" s="249">
        <v>989.96579971969857</v>
      </c>
      <c r="C190" s="282">
        <v>0</v>
      </c>
      <c r="D190" s="278">
        <f t="shared" si="13"/>
        <v>989.96579971969857</v>
      </c>
      <c r="E190" s="252">
        <f t="shared" si="9"/>
        <v>213</v>
      </c>
      <c r="F190" s="253">
        <f t="shared" si="11"/>
        <v>138.64945666211233</v>
      </c>
      <c r="G190" s="268">
        <v>31</v>
      </c>
      <c r="H190" s="254">
        <f t="shared" si="10"/>
        <v>6.5753424657534248E-4</v>
      </c>
      <c r="I190" s="269"/>
    </row>
    <row r="191" spans="1:9">
      <c r="A191" s="270">
        <v>43862</v>
      </c>
      <c r="B191" s="249">
        <v>989.96579971969857</v>
      </c>
      <c r="C191" s="282">
        <v>0</v>
      </c>
      <c r="D191" s="278">
        <f t="shared" si="13"/>
        <v>989.96579971969857</v>
      </c>
      <c r="E191" s="252">
        <f t="shared" si="9"/>
        <v>182</v>
      </c>
      <c r="F191" s="253">
        <f t="shared" si="11"/>
        <v>118.47042775823681</v>
      </c>
      <c r="G191" s="268">
        <v>29</v>
      </c>
      <c r="H191" s="254">
        <f t="shared" si="10"/>
        <v>6.5753424657534248E-4</v>
      </c>
      <c r="I191" s="269"/>
    </row>
    <row r="192" spans="1:9">
      <c r="A192" s="270">
        <v>43891</v>
      </c>
      <c r="B192" s="249">
        <v>989.96579971969857</v>
      </c>
      <c r="C192" s="282">
        <v>0</v>
      </c>
      <c r="D192" s="278">
        <f t="shared" si="13"/>
        <v>989.96579971969857</v>
      </c>
      <c r="E192" s="252">
        <f t="shared" si="9"/>
        <v>153</v>
      </c>
      <c r="F192" s="253">
        <f t="shared" si="11"/>
        <v>99.593271686869414</v>
      </c>
      <c r="G192" s="268">
        <v>31</v>
      </c>
      <c r="H192" s="254">
        <f t="shared" si="10"/>
        <v>6.5753424657534248E-4</v>
      </c>
      <c r="I192" s="269"/>
    </row>
    <row r="193" spans="1:9">
      <c r="A193" s="270">
        <v>43922</v>
      </c>
      <c r="B193" s="249">
        <v>989.96579971969857</v>
      </c>
      <c r="C193" s="282">
        <v>0</v>
      </c>
      <c r="D193" s="278">
        <f t="shared" si="13"/>
        <v>989.96579971969857</v>
      </c>
      <c r="E193" s="252">
        <f t="shared" si="9"/>
        <v>122</v>
      </c>
      <c r="F193" s="253">
        <f t="shared" si="11"/>
        <v>79.414242782993895</v>
      </c>
      <c r="G193" s="268">
        <v>30</v>
      </c>
      <c r="H193" s="254">
        <f t="shared" si="10"/>
        <v>6.5753424657534248E-4</v>
      </c>
      <c r="I193" s="269"/>
    </row>
    <row r="194" spans="1:9">
      <c r="A194" s="270">
        <v>43952</v>
      </c>
      <c r="B194" s="249">
        <v>989.96579971969857</v>
      </c>
      <c r="C194" s="282">
        <v>0</v>
      </c>
      <c r="D194" s="278">
        <f t="shared" si="13"/>
        <v>989.96579971969857</v>
      </c>
      <c r="E194" s="252">
        <f t="shared" si="9"/>
        <v>92</v>
      </c>
      <c r="F194" s="253">
        <f t="shared" si="11"/>
        <v>59.886150295372445</v>
      </c>
      <c r="G194" s="268">
        <v>31</v>
      </c>
      <c r="H194" s="254">
        <f t="shared" si="10"/>
        <v>6.5753424657534248E-4</v>
      </c>
      <c r="I194" s="269"/>
    </row>
    <row r="195" spans="1:9">
      <c r="A195" s="270">
        <v>43983</v>
      </c>
      <c r="B195" s="249">
        <v>989.96579971969857</v>
      </c>
      <c r="C195" s="282">
        <v>0</v>
      </c>
      <c r="D195" s="278">
        <f t="shared" si="13"/>
        <v>989.96579971969857</v>
      </c>
      <c r="E195" s="252">
        <f t="shared" si="9"/>
        <v>61</v>
      </c>
      <c r="F195" s="253">
        <f t="shared" si="11"/>
        <v>39.707121391496948</v>
      </c>
      <c r="G195" s="268">
        <v>30</v>
      </c>
      <c r="H195" s="254">
        <f t="shared" si="10"/>
        <v>6.5753424657534248E-4</v>
      </c>
      <c r="I195" s="269"/>
    </row>
    <row r="196" spans="1:9">
      <c r="A196" s="270">
        <v>44013</v>
      </c>
      <c r="B196" s="249">
        <v>1039.46408970568</v>
      </c>
      <c r="C196" s="250">
        <v>0</v>
      </c>
      <c r="D196" s="278">
        <f t="shared" si="13"/>
        <v>1039.46408970568</v>
      </c>
      <c r="E196" s="252">
        <f t="shared" si="9"/>
        <v>31</v>
      </c>
      <c r="F196" s="253">
        <f t="shared" si="11"/>
        <v>21.187980349069203</v>
      </c>
      <c r="G196" s="268">
        <v>31</v>
      </c>
      <c r="H196" s="254">
        <f t="shared" si="10"/>
        <v>6.5753424657534248E-4</v>
      </c>
      <c r="I196" s="269"/>
    </row>
    <row r="197" spans="1:9">
      <c r="A197" s="283" t="s">
        <v>12</v>
      </c>
      <c r="B197" s="249">
        <v>1039.46408970568</v>
      </c>
      <c r="C197" s="250">
        <v>0</v>
      </c>
      <c r="D197" s="278">
        <f>B197-C197</f>
        <v>1039.46408970568</v>
      </c>
      <c r="E197" s="252">
        <f t="shared" si="9"/>
        <v>0</v>
      </c>
      <c r="F197" s="253">
        <f t="shared" si="11"/>
        <v>0</v>
      </c>
      <c r="G197" s="268">
        <v>0</v>
      </c>
      <c r="H197" s="254">
        <f t="shared" si="10"/>
        <v>6.5753424657534248E-4</v>
      </c>
      <c r="I197" s="269"/>
    </row>
    <row r="198" spans="1:9">
      <c r="A198" s="283" t="s">
        <v>20</v>
      </c>
      <c r="B198" s="249">
        <v>1039.46408970568</v>
      </c>
      <c r="C198" s="250">
        <v>0</v>
      </c>
      <c r="D198" s="278">
        <f t="shared" ref="D198:D201" si="14">B198-C198</f>
        <v>1039.46408970568</v>
      </c>
      <c r="E198" s="252">
        <f t="shared" si="9"/>
        <v>0</v>
      </c>
      <c r="F198" s="253">
        <f t="shared" si="11"/>
        <v>0</v>
      </c>
      <c r="G198" s="277">
        <v>0</v>
      </c>
      <c r="H198" s="254">
        <f t="shared" si="10"/>
        <v>6.5753424657534248E-4</v>
      </c>
      <c r="I198" s="269"/>
    </row>
    <row r="199" spans="1:9">
      <c r="A199" s="283" t="s">
        <v>21</v>
      </c>
      <c r="B199" s="249">
        <v>1039.46408970568</v>
      </c>
      <c r="C199" s="250">
        <v>0</v>
      </c>
      <c r="D199" s="278">
        <f t="shared" si="14"/>
        <v>1039.46408970568</v>
      </c>
      <c r="E199" s="252">
        <f t="shared" si="9"/>
        <v>0</v>
      </c>
      <c r="F199" s="253">
        <f t="shared" si="11"/>
        <v>0</v>
      </c>
      <c r="G199" s="277">
        <v>0</v>
      </c>
      <c r="H199" s="254">
        <f t="shared" si="10"/>
        <v>6.5753424657534248E-4</v>
      </c>
      <c r="I199" s="269"/>
    </row>
    <row r="200" spans="1:9">
      <c r="A200" s="283" t="s">
        <v>22</v>
      </c>
      <c r="B200" s="249">
        <v>1039.46408970568</v>
      </c>
      <c r="C200" s="250">
        <v>0</v>
      </c>
      <c r="D200" s="278">
        <f t="shared" si="14"/>
        <v>1039.46408970568</v>
      </c>
      <c r="E200" s="252">
        <f t="shared" si="9"/>
        <v>0</v>
      </c>
      <c r="F200" s="253">
        <f t="shared" si="11"/>
        <v>0</v>
      </c>
      <c r="G200" s="277">
        <v>0</v>
      </c>
      <c r="H200" s="254">
        <f t="shared" si="10"/>
        <v>6.5753424657534248E-4</v>
      </c>
      <c r="I200" s="269"/>
    </row>
    <row r="201" spans="1:9">
      <c r="A201" s="283" t="s">
        <v>23</v>
      </c>
      <c r="B201" s="249">
        <v>1039.46408970568</v>
      </c>
      <c r="C201" s="250">
        <v>0</v>
      </c>
      <c r="D201" s="278">
        <f t="shared" si="14"/>
        <v>1039.46408970568</v>
      </c>
      <c r="E201" s="252">
        <f t="shared" si="9"/>
        <v>0</v>
      </c>
      <c r="F201" s="253">
        <f t="shared" si="11"/>
        <v>0</v>
      </c>
      <c r="G201" s="277">
        <v>0</v>
      </c>
      <c r="H201" s="254">
        <f t="shared" si="10"/>
        <v>6.5753424657534248E-4</v>
      </c>
      <c r="I201" s="269"/>
    </row>
    <row r="202" spans="1:9" s="40" customFormat="1" ht="16.5" thickBot="1">
      <c r="A202" s="284" t="s">
        <v>5</v>
      </c>
      <c r="B202" s="285">
        <f>SUM(B14:B201)</f>
        <v>135708.16606759807</v>
      </c>
      <c r="C202" s="285">
        <f>SUM(C14:C200)</f>
        <v>45186</v>
      </c>
      <c r="D202" s="326">
        <f>B202-C202</f>
        <v>90522.166067598067</v>
      </c>
      <c r="E202" s="327">
        <f>SUM(E58:E197)</f>
        <v>279065</v>
      </c>
      <c r="F202" s="286">
        <f>SUM(F14:F197)</f>
        <v>202332.97920286012</v>
      </c>
      <c r="G202" s="327">
        <f>SUM(G14:G198)</f>
        <v>5432</v>
      </c>
      <c r="H202" s="287">
        <f>D202+F202</f>
        <v>292855.14527045819</v>
      </c>
      <c r="I202" s="288"/>
    </row>
    <row r="203" spans="1:9" s="58" customFormat="1" ht="15.75">
      <c r="B203" s="67"/>
      <c r="C203" s="59"/>
      <c r="F203" s="67"/>
      <c r="H203" s="67"/>
      <c r="I203" s="59"/>
    </row>
    <row r="204" spans="1:9" s="58" customFormat="1" ht="15.75">
      <c r="B204" s="67"/>
      <c r="C204" s="59"/>
      <c r="F204" s="67"/>
      <c r="H204" s="67"/>
      <c r="I204" s="59"/>
    </row>
    <row r="205" spans="1:9" s="58" customFormat="1" ht="15.75">
      <c r="A205" s="206"/>
      <c r="B205" s="207" t="s">
        <v>108</v>
      </c>
      <c r="C205" s="208"/>
      <c r="D205" s="208"/>
      <c r="E205" s="208"/>
      <c r="F205" s="209" t="s">
        <v>114</v>
      </c>
      <c r="G205" s="208"/>
      <c r="H205" s="210"/>
      <c r="I205" s="59"/>
    </row>
    <row r="206" spans="1:9" s="58" customFormat="1" ht="15.75">
      <c r="A206" s="211" t="s">
        <v>109</v>
      </c>
      <c r="B206" s="211" t="s">
        <v>110</v>
      </c>
      <c r="C206" s="211" t="s">
        <v>115</v>
      </c>
      <c r="D206" s="211" t="s">
        <v>111</v>
      </c>
      <c r="E206" s="208"/>
      <c r="F206" s="212" t="s">
        <v>112</v>
      </c>
      <c r="G206" s="212" t="s">
        <v>116</v>
      </c>
      <c r="H206" s="213"/>
      <c r="I206" s="59"/>
    </row>
    <row r="207" spans="1:9" s="58" customFormat="1" ht="15.75">
      <c r="A207" s="214" t="s">
        <v>113</v>
      </c>
      <c r="B207" s="215">
        <v>6000</v>
      </c>
      <c r="C207" s="215">
        <v>0</v>
      </c>
      <c r="D207" s="215">
        <f>B207-C207</f>
        <v>6000</v>
      </c>
      <c r="E207" s="208"/>
      <c r="F207" s="216"/>
      <c r="G207" s="216"/>
      <c r="H207" s="210"/>
      <c r="I207" s="59"/>
    </row>
    <row r="208" spans="1:9" s="58" customFormat="1" ht="15.75">
      <c r="A208" s="214" t="s">
        <v>120</v>
      </c>
      <c r="B208" s="215">
        <f>B207+B207*5%</f>
        <v>6300</v>
      </c>
      <c r="C208" s="215">
        <v>0</v>
      </c>
      <c r="D208" s="215">
        <f t="shared" ref="D208:D222" si="15">B208-C208</f>
        <v>6300</v>
      </c>
      <c r="E208" s="208"/>
      <c r="F208" s="216" t="s">
        <v>117</v>
      </c>
      <c r="G208" s="217">
        <f>B223</f>
        <v>135708.16606759807</v>
      </c>
      <c r="H208" s="210"/>
      <c r="I208" s="59"/>
    </row>
    <row r="209" spans="1:10" s="58" customFormat="1" ht="15.75">
      <c r="A209" s="214" t="s">
        <v>121</v>
      </c>
      <c r="B209" s="215">
        <f t="shared" ref="B209:B220" si="16">B208+B208*5%</f>
        <v>6615</v>
      </c>
      <c r="C209" s="215">
        <v>0</v>
      </c>
      <c r="D209" s="215">
        <f t="shared" si="15"/>
        <v>6615</v>
      </c>
      <c r="E209" s="208"/>
      <c r="F209" s="216" t="s">
        <v>32</v>
      </c>
      <c r="G209" s="217">
        <f>F202</f>
        <v>202332.97920286012</v>
      </c>
      <c r="H209" s="210"/>
      <c r="I209" s="294"/>
    </row>
    <row r="210" spans="1:10" s="58" customFormat="1" ht="15.75">
      <c r="A210" s="214" t="s">
        <v>122</v>
      </c>
      <c r="B210" s="215">
        <f t="shared" si="16"/>
        <v>6945.75</v>
      </c>
      <c r="C210" s="215">
        <v>0</v>
      </c>
      <c r="D210" s="215">
        <f t="shared" si="15"/>
        <v>6945.75</v>
      </c>
      <c r="E210" s="208"/>
      <c r="F210" s="218" t="s">
        <v>5</v>
      </c>
      <c r="G210" s="219">
        <f>G208+G209</f>
        <v>338041.14527045819</v>
      </c>
      <c r="H210" s="210"/>
      <c r="I210" s="294"/>
    </row>
    <row r="211" spans="1:10" s="58" customFormat="1" ht="30.75">
      <c r="A211" s="214" t="s">
        <v>123</v>
      </c>
      <c r="B211" s="215">
        <f t="shared" si="16"/>
        <v>7293.0375000000004</v>
      </c>
      <c r="C211" s="215">
        <v>0</v>
      </c>
      <c r="D211" s="215">
        <f t="shared" si="15"/>
        <v>7293.0375000000004</v>
      </c>
      <c r="E211" s="208"/>
      <c r="F211" s="220" t="s">
        <v>118</v>
      </c>
      <c r="G211" s="217">
        <f>C223</f>
        <v>45186</v>
      </c>
      <c r="H211" s="210"/>
      <c r="I211" s="294"/>
    </row>
    <row r="212" spans="1:10" s="58" customFormat="1" ht="15.75">
      <c r="A212" s="221" t="s">
        <v>124</v>
      </c>
      <c r="B212" s="215">
        <f t="shared" si="16"/>
        <v>7657.6893749999999</v>
      </c>
      <c r="C212" s="215">
        <v>0</v>
      </c>
      <c r="D212" s="215">
        <f t="shared" si="15"/>
        <v>7657.6893749999999</v>
      </c>
      <c r="E212" s="208"/>
      <c r="F212" s="222" t="s">
        <v>119</v>
      </c>
      <c r="G212" s="223">
        <f>G210-G211</f>
        <v>292855.14527045819</v>
      </c>
      <c r="H212" s="210"/>
      <c r="I212" s="294"/>
    </row>
    <row r="213" spans="1:10" s="58" customFormat="1" ht="15.75">
      <c r="A213" s="214" t="s">
        <v>125</v>
      </c>
      <c r="B213" s="215">
        <f t="shared" si="16"/>
        <v>8040.5738437500004</v>
      </c>
      <c r="C213" s="215">
        <v>0</v>
      </c>
      <c r="D213" s="215">
        <f t="shared" si="15"/>
        <v>8040.5738437500004</v>
      </c>
      <c r="E213" s="208"/>
      <c r="F213" s="210"/>
      <c r="G213" s="224"/>
      <c r="H213" s="210"/>
      <c r="I213" s="294"/>
      <c r="J213" s="249"/>
    </row>
    <row r="214" spans="1:10" s="58" customFormat="1" ht="15.75">
      <c r="A214" s="214" t="s">
        <v>126</v>
      </c>
      <c r="B214" s="215">
        <f t="shared" si="16"/>
        <v>8442.6025359374999</v>
      </c>
      <c r="C214" s="215">
        <v>0</v>
      </c>
      <c r="D214" s="215">
        <f t="shared" si="15"/>
        <v>8442.6025359374999</v>
      </c>
      <c r="E214" s="208"/>
      <c r="F214" s="210"/>
      <c r="G214" s="224"/>
      <c r="H214" s="210"/>
      <c r="I214" s="294"/>
    </row>
    <row r="215" spans="1:10" s="58" customFormat="1" ht="15.75">
      <c r="A215" s="214" t="s">
        <v>127</v>
      </c>
      <c r="B215" s="215">
        <f t="shared" si="16"/>
        <v>8864.7326627343755</v>
      </c>
      <c r="C215" s="215">
        <v>0</v>
      </c>
      <c r="D215" s="215">
        <f t="shared" si="15"/>
        <v>8864.7326627343755</v>
      </c>
      <c r="E215" s="208"/>
      <c r="F215" s="210"/>
      <c r="G215" s="224"/>
      <c r="H215" s="210"/>
      <c r="I215" s="294"/>
    </row>
    <row r="216" spans="1:10" s="58" customFormat="1" ht="15.75">
      <c r="A216" s="214" t="s">
        <v>128</v>
      </c>
      <c r="B216" s="215">
        <f t="shared" si="16"/>
        <v>9307.9692958710948</v>
      </c>
      <c r="C216" s="215">
        <v>0</v>
      </c>
      <c r="D216" s="215">
        <f t="shared" si="15"/>
        <v>9307.9692958710948</v>
      </c>
      <c r="E216" s="208"/>
      <c r="F216" s="210"/>
      <c r="G216" s="224"/>
      <c r="H216" s="210"/>
      <c r="I216" s="294"/>
    </row>
    <row r="217" spans="1:10" s="58" customFormat="1" ht="15.75">
      <c r="A217" s="214" t="s">
        <v>129</v>
      </c>
      <c r="B217" s="215">
        <f t="shared" si="16"/>
        <v>9773.3677606646488</v>
      </c>
      <c r="C217" s="215">
        <v>0</v>
      </c>
      <c r="D217" s="215">
        <f t="shared" si="15"/>
        <v>9773.3677606646488</v>
      </c>
      <c r="E217" s="208"/>
      <c r="F217" s="210"/>
      <c r="G217" s="224"/>
      <c r="H217" s="210"/>
      <c r="I217" s="294"/>
    </row>
    <row r="218" spans="1:10" s="58" customFormat="1" ht="15.75">
      <c r="A218" s="214" t="s">
        <v>130</v>
      </c>
      <c r="B218" s="215">
        <f t="shared" si="16"/>
        <v>10262.036148697882</v>
      </c>
      <c r="C218" s="215">
        <v>0</v>
      </c>
      <c r="D218" s="215">
        <f t="shared" si="15"/>
        <v>10262.036148697882</v>
      </c>
      <c r="E218" s="208"/>
      <c r="F218" s="210"/>
      <c r="G218" s="224"/>
      <c r="H218" s="210"/>
      <c r="I218" s="294"/>
    </row>
    <row r="219" spans="1:10" s="58" customFormat="1" ht="15.75">
      <c r="A219" s="225" t="s">
        <v>131</v>
      </c>
      <c r="B219" s="215">
        <v>10775</v>
      </c>
      <c r="C219" s="215">
        <v>15062</v>
      </c>
      <c r="D219" s="215">
        <f t="shared" si="15"/>
        <v>-4287</v>
      </c>
      <c r="E219" s="208"/>
      <c r="F219" s="210"/>
      <c r="G219" s="224"/>
      <c r="H219" s="210"/>
      <c r="I219" s="294"/>
    </row>
    <row r="220" spans="1:10" s="58" customFormat="1" ht="15.75">
      <c r="A220" s="225" t="s">
        <v>132</v>
      </c>
      <c r="B220" s="215">
        <f t="shared" si="16"/>
        <v>11313.75</v>
      </c>
      <c r="C220" s="215">
        <v>30124</v>
      </c>
      <c r="D220" s="215">
        <f t="shared" si="15"/>
        <v>-18810.25</v>
      </c>
      <c r="E220" s="208"/>
      <c r="F220" s="210"/>
      <c r="G220" s="224"/>
      <c r="H220" s="210"/>
      <c r="I220" s="294"/>
    </row>
    <row r="221" spans="1:10" s="58" customFormat="1" ht="15.75">
      <c r="A221" s="225" t="s">
        <v>133</v>
      </c>
      <c r="B221" s="215">
        <v>11880</v>
      </c>
      <c r="C221" s="215">
        <v>0</v>
      </c>
      <c r="D221" s="215">
        <f t="shared" si="15"/>
        <v>11880</v>
      </c>
      <c r="E221" s="208"/>
      <c r="F221" s="210"/>
      <c r="G221" s="224"/>
      <c r="H221" s="210"/>
      <c r="I221" s="294"/>
    </row>
    <row r="222" spans="1:10" s="58" customFormat="1" ht="60.75">
      <c r="A222" s="226" t="s">
        <v>140</v>
      </c>
      <c r="B222" s="249">
        <v>6237</v>
      </c>
      <c r="C222" s="215">
        <v>0</v>
      </c>
      <c r="D222" s="215">
        <f t="shared" si="15"/>
        <v>6237</v>
      </c>
      <c r="E222" s="208"/>
      <c r="F222" s="210"/>
      <c r="G222" s="224"/>
      <c r="H222" s="210"/>
      <c r="I222" s="294"/>
    </row>
    <row r="223" spans="1:10" s="58" customFormat="1" ht="15.75">
      <c r="A223" s="222" t="s">
        <v>5</v>
      </c>
      <c r="B223" s="223">
        <f>B202</f>
        <v>135708.16606759807</v>
      </c>
      <c r="C223" s="223">
        <f>SUM(C207:C222)</f>
        <v>45186</v>
      </c>
      <c r="D223" s="222">
        <f>SUM(B223-C223)</f>
        <v>90522.166067598067</v>
      </c>
      <c r="E223" s="227"/>
      <c r="F223" s="228"/>
      <c r="G223" s="229"/>
      <c r="H223" s="228"/>
      <c r="I223" s="294"/>
    </row>
    <row r="224" spans="1:10" s="58" customFormat="1" ht="15.75">
      <c r="A224" s="230"/>
      <c r="B224" s="231"/>
      <c r="C224" s="231"/>
      <c r="D224" s="232"/>
      <c r="E224" s="227"/>
      <c r="F224" s="228"/>
      <c r="G224" s="229"/>
      <c r="H224" s="228"/>
      <c r="I224" s="294"/>
    </row>
    <row r="225" spans="1:9" s="58" customFormat="1" ht="15.75">
      <c r="A225" s="230"/>
      <c r="B225" s="231"/>
      <c r="C225" s="231"/>
      <c r="D225" s="232"/>
      <c r="E225" s="227"/>
      <c r="F225" s="228"/>
      <c r="G225" s="229"/>
      <c r="H225" s="228"/>
      <c r="I225" s="294"/>
    </row>
    <row r="226" spans="1:9" s="58" customFormat="1" ht="15.75">
      <c r="A226" s="230"/>
      <c r="B226" s="231"/>
      <c r="C226" s="231"/>
      <c r="D226" s="232"/>
      <c r="E226" s="227"/>
      <c r="F226" s="228"/>
      <c r="G226" s="229"/>
      <c r="H226" s="228"/>
      <c r="I226" s="294"/>
    </row>
    <row r="227" spans="1:9" s="58" customFormat="1" ht="15.75">
      <c r="A227" s="230"/>
      <c r="B227" s="231"/>
      <c r="C227" s="231"/>
      <c r="D227" s="232"/>
      <c r="E227" s="227"/>
      <c r="F227" s="228"/>
      <c r="G227" s="229"/>
      <c r="H227" s="228"/>
      <c r="I227" s="294"/>
    </row>
    <row r="228" spans="1:9" s="58" customFormat="1" ht="15.75">
      <c r="A228" s="230"/>
      <c r="B228" s="231"/>
      <c r="C228" s="231"/>
      <c r="D228" s="232"/>
      <c r="E228" s="227"/>
      <c r="F228" s="228"/>
      <c r="G228" s="229"/>
      <c r="H228" s="228"/>
      <c r="I228" s="294"/>
    </row>
    <row r="229" spans="1:9" s="58" customFormat="1" ht="15.75">
      <c r="A229" s="230"/>
      <c r="B229" s="231"/>
      <c r="C229" s="231"/>
      <c r="D229" s="232"/>
      <c r="E229" s="227"/>
      <c r="F229" s="228"/>
      <c r="G229" s="229"/>
      <c r="H229" s="228"/>
      <c r="I229" s="294"/>
    </row>
    <row r="230" spans="1:9" s="58" customFormat="1" ht="15.75">
      <c r="A230" s="230"/>
      <c r="B230" s="231"/>
      <c r="C230" s="231"/>
      <c r="D230" s="232"/>
      <c r="E230" s="227"/>
      <c r="F230" s="228"/>
      <c r="G230" s="229"/>
      <c r="H230" s="228"/>
      <c r="I230" s="294"/>
    </row>
    <row r="231" spans="1:9" s="58" customFormat="1" ht="15.75">
      <c r="A231" s="290"/>
      <c r="B231" s="291"/>
      <c r="C231" s="292"/>
      <c r="D231" s="293"/>
      <c r="E231" s="294"/>
      <c r="F231" s="295"/>
      <c r="G231" s="294"/>
      <c r="H231" s="294"/>
      <c r="I231" s="294"/>
    </row>
    <row r="232" spans="1:9" s="58" customFormat="1" ht="15.75">
      <c r="A232" s="483" t="s">
        <v>28</v>
      </c>
      <c r="B232" s="483"/>
      <c r="C232" s="69"/>
      <c r="D232" s="69" t="s">
        <v>29</v>
      </c>
      <c r="F232" s="297" t="s">
        <v>30</v>
      </c>
      <c r="G232" s="298"/>
      <c r="H232" s="67" t="s">
        <v>31</v>
      </c>
      <c r="I232" s="294"/>
    </row>
    <row r="233" spans="1:9" s="58" customFormat="1" ht="15.75">
      <c r="A233" s="294"/>
      <c r="B233" s="294"/>
      <c r="C233" s="294"/>
      <c r="D233" s="294"/>
      <c r="E233" s="294"/>
      <c r="F233" s="294"/>
      <c r="G233" s="294"/>
      <c r="H233" s="294"/>
      <c r="I233" s="294"/>
    </row>
    <row r="234" spans="1:9" s="58" customFormat="1" ht="15.75">
      <c r="A234" s="294"/>
      <c r="B234" s="294"/>
      <c r="C234" s="294"/>
      <c r="D234" s="294"/>
      <c r="E234" s="294"/>
      <c r="F234" s="294"/>
      <c r="G234" s="294"/>
      <c r="H234" s="294"/>
      <c r="I234" s="294"/>
    </row>
    <row r="235" spans="1:9" s="58" customFormat="1" ht="15.75">
      <c r="A235" s="294"/>
      <c r="B235" s="294"/>
      <c r="C235" s="294"/>
      <c r="D235" s="294"/>
      <c r="E235" s="294"/>
      <c r="F235" s="294"/>
      <c r="G235" s="294"/>
      <c r="H235" s="294"/>
      <c r="I235" s="294"/>
    </row>
    <row r="236" spans="1:9" s="58" customFormat="1" ht="15.75">
      <c r="A236" s="294"/>
      <c r="B236" s="294"/>
      <c r="C236" s="294"/>
      <c r="D236" s="294"/>
      <c r="E236" s="294"/>
      <c r="F236" s="294"/>
      <c r="G236" s="294"/>
      <c r="H236" s="294"/>
      <c r="I236" s="294"/>
    </row>
    <row r="237" spans="1:9" s="58" customFormat="1" ht="15.75">
      <c r="A237" s="294"/>
      <c r="B237" s="294"/>
      <c r="C237" s="294"/>
      <c r="D237" s="294"/>
      <c r="E237" s="294"/>
      <c r="F237" s="294"/>
      <c r="G237" s="294"/>
      <c r="H237" s="294"/>
      <c r="I237" s="294"/>
    </row>
    <row r="238" spans="1:9" s="58" customFormat="1" ht="15.75">
      <c r="A238" s="294"/>
      <c r="B238" s="294"/>
      <c r="C238" s="294"/>
      <c r="D238" s="294"/>
      <c r="E238" s="294"/>
      <c r="F238" s="294"/>
      <c r="G238" s="294"/>
      <c r="H238" s="294"/>
      <c r="I238" s="294"/>
    </row>
    <row r="239" spans="1:9">
      <c r="A239" s="294"/>
      <c r="B239" s="294"/>
      <c r="C239" s="294"/>
      <c r="D239" s="294"/>
      <c r="E239" s="294"/>
      <c r="F239" s="294"/>
      <c r="G239" s="294"/>
      <c r="H239" s="294"/>
      <c r="I239" s="294"/>
    </row>
    <row r="240" spans="1:9" s="298" customFormat="1">
      <c r="A240" s="294"/>
      <c r="B240" s="294"/>
      <c r="C240" s="294"/>
      <c r="D240" s="294"/>
      <c r="E240" s="294"/>
      <c r="F240" s="294"/>
      <c r="G240" s="294"/>
      <c r="H240" s="294"/>
      <c r="I240" s="294"/>
    </row>
    <row r="241" spans="1:9" s="298" customFormat="1">
      <c r="A241" s="294"/>
      <c r="B241" s="294"/>
      <c r="C241" s="294"/>
      <c r="D241" s="294"/>
      <c r="E241" s="294"/>
      <c r="F241" s="294"/>
      <c r="G241" s="294"/>
      <c r="H241" s="294"/>
      <c r="I241" s="294"/>
    </row>
    <row r="242" spans="1:9" s="298" customFormat="1">
      <c r="A242" s="289"/>
      <c r="B242" s="328"/>
      <c r="C242" s="329"/>
      <c r="D242" s="328"/>
      <c r="E242" s="289"/>
      <c r="F242" s="328"/>
      <c r="H242" s="299"/>
      <c r="I242" s="289"/>
    </row>
    <row r="243" spans="1:9" s="298" customFormat="1">
      <c r="A243" s="289"/>
      <c r="B243" s="328"/>
      <c r="C243" s="329"/>
      <c r="D243" s="328"/>
      <c r="E243" s="289"/>
      <c r="F243" s="328"/>
      <c r="H243" s="299"/>
      <c r="I243" s="289"/>
    </row>
    <row r="244" spans="1:9" s="298" customFormat="1" ht="15.75">
      <c r="A244" s="486"/>
      <c r="B244" s="486"/>
      <c r="C244" s="486"/>
      <c r="D244" s="486"/>
      <c r="E244" s="486"/>
      <c r="F244" s="486"/>
      <c r="G244" s="486"/>
      <c r="H244" s="486"/>
      <c r="I244" s="289"/>
    </row>
    <row r="245" spans="1:9" s="298" customFormat="1" ht="15.75">
      <c r="A245" s="487"/>
      <c r="B245" s="487"/>
      <c r="C245" s="487"/>
      <c r="D245" s="487"/>
      <c r="E245" s="487"/>
      <c r="F245" s="487"/>
      <c r="G245" s="487"/>
      <c r="H245" s="487"/>
      <c r="I245" s="289"/>
    </row>
    <row r="246" spans="1:9" s="298" customFormat="1" ht="15.75">
      <c r="A246" s="487"/>
      <c r="B246" s="487"/>
      <c r="C246" s="487"/>
      <c r="D246" s="487"/>
      <c r="E246" s="487"/>
      <c r="F246" s="487"/>
      <c r="G246" s="487"/>
      <c r="H246" s="487"/>
      <c r="I246" s="289"/>
    </row>
    <row r="247" spans="1:9" s="298" customFormat="1" ht="15.75">
      <c r="A247" s="487"/>
      <c r="B247" s="487"/>
      <c r="C247" s="487"/>
      <c r="D247" s="487"/>
      <c r="E247" s="487"/>
      <c r="F247" s="487"/>
      <c r="G247" s="487"/>
      <c r="H247" s="487"/>
      <c r="I247" s="289"/>
    </row>
    <row r="248" spans="1:9" s="298" customFormat="1" ht="15.75">
      <c r="A248" s="203"/>
      <c r="B248" s="60"/>
      <c r="C248" s="61"/>
      <c r="D248" s="60"/>
      <c r="E248" s="203"/>
      <c r="F248" s="60"/>
      <c r="G248" s="203"/>
      <c r="H248" s="203"/>
      <c r="I248" s="289"/>
    </row>
    <row r="249" spans="1:9" s="298" customFormat="1" ht="15.75">
      <c r="A249" s="488"/>
      <c r="B249" s="488"/>
      <c r="C249" s="488"/>
      <c r="D249" s="488"/>
      <c r="E249" s="488"/>
      <c r="F249" s="488"/>
      <c r="G249" s="488"/>
      <c r="H249" s="488"/>
      <c r="I249" s="289"/>
    </row>
    <row r="250" spans="1:9" s="298" customFormat="1">
      <c r="A250" s="290"/>
      <c r="B250" s="291"/>
      <c r="C250" s="292"/>
      <c r="D250" s="293"/>
      <c r="E250" s="294"/>
      <c r="F250" s="295"/>
      <c r="G250" s="294"/>
      <c r="H250" s="294"/>
      <c r="I250" s="289"/>
    </row>
    <row r="251" spans="1:9" s="298" customFormat="1">
      <c r="A251" s="290"/>
      <c r="B251" s="291"/>
      <c r="C251" s="292"/>
      <c r="D251" s="293"/>
      <c r="E251" s="294"/>
      <c r="F251" s="295"/>
      <c r="G251" s="294"/>
      <c r="H251" s="294"/>
      <c r="I251" s="289"/>
    </row>
    <row r="252" spans="1:9" s="298" customFormat="1">
      <c r="A252" s="290"/>
      <c r="B252" s="291"/>
      <c r="C252" s="292"/>
      <c r="D252" s="293"/>
      <c r="E252" s="294"/>
      <c r="F252" s="295"/>
      <c r="G252" s="299"/>
      <c r="H252" s="294"/>
      <c r="I252" s="289"/>
    </row>
    <row r="253" spans="1:9" s="298" customFormat="1">
      <c r="A253" s="290"/>
      <c r="B253" s="291"/>
      <c r="C253" s="292"/>
      <c r="D253" s="293"/>
      <c r="E253" s="294"/>
      <c r="F253" s="295"/>
      <c r="G253" s="299"/>
      <c r="H253" s="294"/>
      <c r="I253" s="289"/>
    </row>
    <row r="254" spans="1:9" s="298" customFormat="1">
      <c r="A254" s="290"/>
      <c r="B254" s="291"/>
      <c r="C254" s="292"/>
      <c r="D254" s="293"/>
      <c r="E254" s="294"/>
      <c r="F254" s="295"/>
      <c r="G254" s="299"/>
      <c r="H254" s="294"/>
      <c r="I254" s="289"/>
    </row>
    <row r="255" spans="1:9" s="298" customFormat="1">
      <c r="A255" s="290"/>
      <c r="B255" s="291"/>
      <c r="C255" s="292"/>
      <c r="D255" s="293"/>
      <c r="E255" s="294"/>
      <c r="F255" s="295"/>
      <c r="G255" s="299"/>
      <c r="H255" s="294"/>
      <c r="I255" s="289"/>
    </row>
    <row r="256" spans="1:9" s="298" customFormat="1">
      <c r="A256" s="290"/>
      <c r="B256" s="291"/>
      <c r="C256" s="292"/>
      <c r="D256" s="293"/>
      <c r="E256" s="294"/>
      <c r="F256" s="295"/>
      <c r="G256" s="299"/>
      <c r="H256" s="294"/>
      <c r="I256" s="289"/>
    </row>
    <row r="257" spans="1:9" s="298" customFormat="1">
      <c r="A257" s="290"/>
      <c r="B257" s="291"/>
      <c r="C257" s="292"/>
      <c r="D257" s="293"/>
      <c r="E257" s="294"/>
      <c r="F257" s="295"/>
      <c r="G257" s="299"/>
      <c r="H257" s="294"/>
      <c r="I257" s="289"/>
    </row>
    <row r="258" spans="1:9" s="298" customFormat="1">
      <c r="A258" s="290"/>
      <c r="B258" s="291"/>
      <c r="C258" s="292"/>
      <c r="D258" s="293"/>
      <c r="E258" s="294"/>
      <c r="F258" s="295"/>
      <c r="G258" s="299"/>
      <c r="H258" s="294"/>
      <c r="I258" s="289"/>
    </row>
    <row r="259" spans="1:9" s="298" customFormat="1">
      <c r="A259" s="290"/>
      <c r="B259" s="291"/>
      <c r="C259" s="292"/>
      <c r="D259" s="293"/>
      <c r="E259" s="294"/>
      <c r="F259" s="295"/>
      <c r="G259" s="299"/>
      <c r="H259" s="294"/>
      <c r="I259" s="289"/>
    </row>
    <row r="260" spans="1:9" s="298" customFormat="1">
      <c r="A260" s="290"/>
      <c r="B260" s="291"/>
      <c r="C260" s="292"/>
      <c r="D260" s="293"/>
      <c r="E260" s="294"/>
      <c r="F260" s="295"/>
      <c r="G260" s="299"/>
      <c r="H260" s="294"/>
      <c r="I260" s="289"/>
    </row>
    <row r="261" spans="1:9" s="298" customFormat="1">
      <c r="A261" s="290"/>
      <c r="B261" s="291"/>
      <c r="C261" s="292"/>
      <c r="D261" s="293"/>
      <c r="E261" s="294"/>
      <c r="F261" s="295"/>
      <c r="G261" s="299"/>
      <c r="H261" s="294"/>
      <c r="I261" s="289"/>
    </row>
    <row r="262" spans="1:9" s="298" customFormat="1">
      <c r="A262" s="290"/>
      <c r="B262" s="291"/>
      <c r="C262" s="292"/>
      <c r="D262" s="293"/>
      <c r="E262" s="294"/>
      <c r="F262" s="295"/>
      <c r="G262" s="299"/>
      <c r="H262" s="294"/>
      <c r="I262" s="289"/>
    </row>
    <row r="263" spans="1:9" s="298" customFormat="1">
      <c r="A263" s="290"/>
      <c r="B263" s="291"/>
      <c r="C263" s="292"/>
      <c r="D263" s="293"/>
      <c r="E263" s="294"/>
      <c r="F263" s="295"/>
      <c r="G263" s="299"/>
      <c r="H263" s="294"/>
      <c r="I263" s="289"/>
    </row>
    <row r="264" spans="1:9" s="298" customFormat="1">
      <c r="A264" s="290"/>
      <c r="B264" s="291"/>
      <c r="C264" s="292"/>
      <c r="D264" s="293"/>
      <c r="E264" s="294"/>
      <c r="F264" s="295"/>
      <c r="G264" s="299"/>
      <c r="H264" s="294"/>
      <c r="I264" s="289"/>
    </row>
    <row r="265" spans="1:9" s="298" customFormat="1">
      <c r="A265" s="290"/>
      <c r="B265" s="291"/>
      <c r="C265" s="292"/>
      <c r="D265" s="293"/>
      <c r="E265" s="294"/>
      <c r="F265" s="295"/>
      <c r="G265" s="299"/>
      <c r="H265" s="294"/>
      <c r="I265" s="289"/>
    </row>
    <row r="266" spans="1:9" s="298" customFormat="1">
      <c r="A266" s="290"/>
      <c r="B266" s="291"/>
      <c r="C266" s="292"/>
      <c r="D266" s="293"/>
      <c r="E266" s="294"/>
      <c r="F266" s="295"/>
      <c r="G266" s="299"/>
      <c r="H266" s="294"/>
      <c r="I266" s="289"/>
    </row>
    <row r="267" spans="1:9" s="298" customFormat="1">
      <c r="A267" s="290"/>
      <c r="B267" s="291"/>
      <c r="C267" s="292"/>
      <c r="D267" s="293"/>
      <c r="E267" s="294"/>
      <c r="F267" s="295"/>
      <c r="G267" s="299"/>
      <c r="H267" s="294"/>
      <c r="I267" s="289"/>
    </row>
    <row r="268" spans="1:9" s="298" customFormat="1">
      <c r="A268" s="290"/>
      <c r="B268" s="291"/>
      <c r="C268" s="292"/>
      <c r="D268" s="293"/>
      <c r="E268" s="294"/>
      <c r="F268" s="295"/>
      <c r="G268" s="299"/>
      <c r="H268" s="294"/>
      <c r="I268" s="289"/>
    </row>
    <row r="269" spans="1:9" s="298" customFormat="1">
      <c r="A269" s="290"/>
      <c r="B269" s="291"/>
      <c r="C269" s="292"/>
      <c r="D269" s="293"/>
      <c r="E269" s="294"/>
      <c r="F269" s="295"/>
      <c r="G269" s="299"/>
      <c r="H269" s="294"/>
      <c r="I269" s="289"/>
    </row>
    <row r="270" spans="1:9" s="298" customFormat="1">
      <c r="A270" s="290"/>
      <c r="B270" s="291"/>
      <c r="C270" s="292"/>
      <c r="D270" s="293"/>
      <c r="E270" s="294"/>
      <c r="F270" s="295"/>
      <c r="G270" s="299"/>
      <c r="H270" s="294"/>
      <c r="I270" s="289"/>
    </row>
    <row r="271" spans="1:9" s="298" customFormat="1">
      <c r="A271" s="330"/>
      <c r="B271" s="291"/>
      <c r="C271" s="292"/>
      <c r="D271" s="293"/>
      <c r="E271" s="294"/>
      <c r="F271" s="295"/>
      <c r="G271" s="331"/>
      <c r="H271" s="294"/>
      <c r="I271" s="289"/>
    </row>
    <row r="272" spans="1:9" s="298" customFormat="1">
      <c r="A272" s="290"/>
      <c r="B272" s="291"/>
      <c r="C272" s="292"/>
      <c r="D272" s="293"/>
      <c r="E272" s="294"/>
      <c r="F272" s="295"/>
      <c r="G272" s="299"/>
      <c r="H272" s="294"/>
      <c r="I272" s="289"/>
    </row>
    <row r="273" spans="1:9" s="298" customFormat="1">
      <c r="A273" s="290"/>
      <c r="B273" s="291"/>
      <c r="C273" s="292"/>
      <c r="D273" s="293"/>
      <c r="E273" s="294"/>
      <c r="F273" s="295"/>
      <c r="G273" s="299"/>
      <c r="H273" s="294"/>
      <c r="I273" s="289"/>
    </row>
    <row r="274" spans="1:9" s="298" customFormat="1">
      <c r="A274" s="290"/>
      <c r="B274" s="291"/>
      <c r="C274" s="292"/>
      <c r="D274" s="293"/>
      <c r="E274" s="294"/>
      <c r="F274" s="295"/>
      <c r="G274" s="299"/>
      <c r="H274" s="294"/>
      <c r="I274" s="289"/>
    </row>
    <row r="275" spans="1:9" s="298" customFormat="1">
      <c r="A275" s="290"/>
      <c r="B275" s="291"/>
      <c r="C275" s="292"/>
      <c r="D275" s="293"/>
      <c r="E275" s="294"/>
      <c r="F275" s="295"/>
      <c r="G275" s="299"/>
      <c r="H275" s="294"/>
      <c r="I275" s="289"/>
    </row>
    <row r="276" spans="1:9" s="298" customFormat="1">
      <c r="A276" s="290"/>
      <c r="B276" s="291"/>
      <c r="C276" s="292"/>
      <c r="D276" s="293"/>
      <c r="E276" s="294"/>
      <c r="F276" s="295"/>
      <c r="G276" s="299"/>
      <c r="H276" s="294"/>
      <c r="I276" s="289"/>
    </row>
    <row r="277" spans="1:9" s="298" customFormat="1">
      <c r="A277" s="290"/>
      <c r="B277" s="291"/>
      <c r="C277" s="292"/>
      <c r="D277" s="293"/>
      <c r="E277" s="294"/>
      <c r="F277" s="295"/>
      <c r="G277" s="299"/>
      <c r="H277" s="294"/>
      <c r="I277" s="289"/>
    </row>
    <row r="278" spans="1:9" s="298" customFormat="1">
      <c r="A278" s="290"/>
      <c r="B278" s="291"/>
      <c r="C278" s="292"/>
      <c r="D278" s="293"/>
      <c r="E278" s="294"/>
      <c r="F278" s="295"/>
      <c r="G278" s="299"/>
      <c r="H278" s="294"/>
      <c r="I278" s="289"/>
    </row>
    <row r="279" spans="1:9" s="298" customFormat="1">
      <c r="A279" s="290"/>
      <c r="B279" s="291"/>
      <c r="C279" s="292"/>
      <c r="D279" s="293"/>
      <c r="E279" s="294"/>
      <c r="F279" s="295"/>
      <c r="G279" s="299"/>
      <c r="H279" s="294"/>
      <c r="I279" s="289"/>
    </row>
    <row r="280" spans="1:9" s="298" customFormat="1">
      <c r="A280" s="290"/>
      <c r="B280" s="291"/>
      <c r="C280" s="292"/>
      <c r="D280" s="293"/>
      <c r="E280" s="294"/>
      <c r="F280" s="295"/>
      <c r="G280" s="299"/>
      <c r="H280" s="294"/>
      <c r="I280" s="289"/>
    </row>
    <row r="281" spans="1:9" s="298" customFormat="1">
      <c r="A281" s="290"/>
      <c r="B281" s="291"/>
      <c r="C281" s="292"/>
      <c r="D281" s="293"/>
      <c r="E281" s="294"/>
      <c r="F281" s="295"/>
      <c r="G281" s="299"/>
      <c r="H281" s="294"/>
      <c r="I281" s="289"/>
    </row>
    <row r="282" spans="1:9" s="298" customFormat="1">
      <c r="A282" s="290"/>
      <c r="B282" s="291"/>
      <c r="C282" s="292"/>
      <c r="D282" s="293"/>
      <c r="E282" s="294"/>
      <c r="F282" s="295"/>
      <c r="G282" s="299"/>
      <c r="H282" s="294"/>
      <c r="I282" s="289"/>
    </row>
    <row r="283" spans="1:9" s="298" customFormat="1">
      <c r="A283" s="290"/>
      <c r="B283" s="291"/>
      <c r="C283" s="292"/>
      <c r="D283" s="293"/>
      <c r="E283" s="294"/>
      <c r="F283" s="295"/>
      <c r="G283" s="299"/>
      <c r="H283" s="294"/>
      <c r="I283" s="289"/>
    </row>
    <row r="284" spans="1:9" s="298" customFormat="1">
      <c r="A284" s="290"/>
      <c r="B284" s="291"/>
      <c r="C284" s="292"/>
      <c r="D284" s="293"/>
      <c r="E284" s="294"/>
      <c r="F284" s="295"/>
      <c r="G284" s="299"/>
      <c r="H284" s="294"/>
      <c r="I284" s="289"/>
    </row>
    <row r="285" spans="1:9" s="298" customFormat="1">
      <c r="A285" s="290"/>
      <c r="B285" s="291"/>
      <c r="C285" s="292"/>
      <c r="D285" s="293"/>
      <c r="E285" s="294"/>
      <c r="F285" s="295"/>
      <c r="G285" s="299"/>
      <c r="H285" s="294"/>
      <c r="I285" s="289"/>
    </row>
    <row r="286" spans="1:9" s="298" customFormat="1">
      <c r="A286" s="290"/>
      <c r="B286" s="291"/>
      <c r="C286" s="292"/>
      <c r="D286" s="293"/>
      <c r="E286" s="294"/>
      <c r="F286" s="295"/>
      <c r="G286" s="299"/>
      <c r="H286" s="294"/>
      <c r="I286" s="289"/>
    </row>
    <row r="287" spans="1:9" s="298" customFormat="1">
      <c r="A287" s="290"/>
      <c r="B287" s="291"/>
      <c r="C287" s="292"/>
      <c r="D287" s="293"/>
      <c r="E287" s="294"/>
      <c r="F287" s="295"/>
      <c r="G287" s="299"/>
      <c r="H287" s="294"/>
      <c r="I287" s="289"/>
    </row>
    <row r="288" spans="1:9" s="298" customFormat="1">
      <c r="A288" s="290"/>
      <c r="B288" s="291"/>
      <c r="C288" s="292"/>
      <c r="D288" s="293"/>
      <c r="E288" s="294"/>
      <c r="F288" s="295"/>
      <c r="G288" s="299"/>
      <c r="H288" s="294"/>
      <c r="I288" s="289"/>
    </row>
    <row r="289" spans="1:9" s="298" customFormat="1">
      <c r="A289" s="290"/>
      <c r="B289" s="291"/>
      <c r="C289" s="292"/>
      <c r="D289" s="293"/>
      <c r="E289" s="294"/>
      <c r="F289" s="295"/>
      <c r="G289" s="299"/>
      <c r="H289" s="294"/>
      <c r="I289" s="289"/>
    </row>
    <row r="290" spans="1:9" s="298" customFormat="1">
      <c r="A290" s="290"/>
      <c r="B290" s="291"/>
      <c r="C290" s="292"/>
      <c r="D290" s="293"/>
      <c r="E290" s="294"/>
      <c r="F290" s="295"/>
      <c r="G290" s="299"/>
      <c r="H290" s="294"/>
      <c r="I290" s="289"/>
    </row>
    <row r="291" spans="1:9" s="298" customFormat="1">
      <c r="A291" s="290"/>
      <c r="B291" s="291"/>
      <c r="C291" s="292"/>
      <c r="D291" s="293"/>
      <c r="E291" s="294"/>
      <c r="F291" s="295"/>
      <c r="G291" s="299"/>
      <c r="H291" s="294"/>
      <c r="I291" s="289"/>
    </row>
    <row r="292" spans="1:9" s="298" customFormat="1">
      <c r="A292" s="290"/>
      <c r="B292" s="291"/>
      <c r="C292" s="292"/>
      <c r="D292" s="293"/>
      <c r="E292" s="294"/>
      <c r="F292" s="295"/>
      <c r="G292" s="299"/>
      <c r="H292" s="294"/>
      <c r="I292" s="289"/>
    </row>
    <row r="293" spans="1:9" s="298" customFormat="1">
      <c r="A293" s="290"/>
      <c r="B293" s="291"/>
      <c r="C293" s="292"/>
      <c r="D293" s="293"/>
      <c r="E293" s="294"/>
      <c r="F293" s="295"/>
      <c r="G293" s="299"/>
      <c r="H293" s="294"/>
      <c r="I293" s="289"/>
    </row>
    <row r="294" spans="1:9" s="298" customFormat="1">
      <c r="A294" s="290"/>
      <c r="B294" s="291"/>
      <c r="C294" s="292"/>
      <c r="D294" s="293"/>
      <c r="E294" s="294"/>
      <c r="F294" s="295"/>
      <c r="G294" s="299"/>
      <c r="H294" s="294"/>
      <c r="I294" s="289"/>
    </row>
    <row r="295" spans="1:9" s="298" customFormat="1">
      <c r="A295" s="290"/>
      <c r="B295" s="291"/>
      <c r="C295" s="292"/>
      <c r="D295" s="293"/>
      <c r="E295" s="294"/>
      <c r="F295" s="295"/>
      <c r="G295" s="299"/>
      <c r="H295" s="294"/>
      <c r="I295" s="289"/>
    </row>
    <row r="296" spans="1:9" s="298" customFormat="1">
      <c r="A296" s="290"/>
      <c r="B296" s="291"/>
      <c r="C296" s="292"/>
      <c r="D296" s="293"/>
      <c r="E296" s="294"/>
      <c r="F296" s="295"/>
      <c r="G296" s="299"/>
      <c r="H296" s="294"/>
      <c r="I296" s="289"/>
    </row>
    <row r="297" spans="1:9" s="298" customFormat="1">
      <c r="A297" s="290"/>
      <c r="B297" s="291"/>
      <c r="C297" s="292"/>
      <c r="D297" s="293"/>
      <c r="E297" s="294"/>
      <c r="F297" s="295"/>
      <c r="G297" s="299"/>
      <c r="H297" s="294"/>
      <c r="I297" s="289"/>
    </row>
    <row r="298" spans="1:9" s="298" customFormat="1">
      <c r="A298" s="290"/>
      <c r="B298" s="291"/>
      <c r="C298" s="292"/>
      <c r="D298" s="293"/>
      <c r="E298" s="294"/>
      <c r="F298" s="295"/>
      <c r="G298" s="299"/>
      <c r="H298" s="294"/>
      <c r="I298" s="289"/>
    </row>
    <row r="299" spans="1:9" s="298" customFormat="1">
      <c r="A299" s="290"/>
      <c r="B299" s="291"/>
      <c r="C299" s="292"/>
      <c r="D299" s="293"/>
      <c r="E299" s="294"/>
      <c r="F299" s="295"/>
      <c r="G299" s="299"/>
      <c r="H299" s="294"/>
      <c r="I299" s="289"/>
    </row>
    <row r="300" spans="1:9" s="298" customFormat="1">
      <c r="A300" s="290"/>
      <c r="B300" s="291"/>
      <c r="C300" s="292"/>
      <c r="D300" s="293"/>
      <c r="E300" s="294"/>
      <c r="F300" s="295"/>
      <c r="G300" s="299"/>
      <c r="H300" s="294"/>
      <c r="I300" s="289"/>
    </row>
    <row r="301" spans="1:9" s="298" customFormat="1">
      <c r="A301" s="290"/>
      <c r="B301" s="291"/>
      <c r="C301" s="292"/>
      <c r="D301" s="293"/>
      <c r="E301" s="294"/>
      <c r="F301" s="295"/>
      <c r="G301" s="299"/>
      <c r="H301" s="294"/>
      <c r="I301" s="289"/>
    </row>
    <row r="302" spans="1:9" s="298" customFormat="1">
      <c r="A302" s="290"/>
      <c r="B302" s="291"/>
      <c r="C302" s="292"/>
      <c r="D302" s="293"/>
      <c r="E302" s="294"/>
      <c r="F302" s="295"/>
      <c r="G302" s="299"/>
      <c r="H302" s="294"/>
      <c r="I302" s="289"/>
    </row>
    <row r="303" spans="1:9" s="298" customFormat="1">
      <c r="A303" s="290"/>
      <c r="B303" s="291"/>
      <c r="C303" s="292"/>
      <c r="D303" s="293"/>
      <c r="E303" s="294"/>
      <c r="F303" s="295"/>
      <c r="G303" s="299"/>
      <c r="H303" s="294"/>
      <c r="I303" s="289"/>
    </row>
    <row r="304" spans="1:9" s="298" customFormat="1">
      <c r="A304" s="290"/>
      <c r="B304" s="291"/>
      <c r="C304" s="292"/>
      <c r="D304" s="293"/>
      <c r="E304" s="294"/>
      <c r="F304" s="295"/>
      <c r="G304" s="299"/>
      <c r="H304" s="294"/>
      <c r="I304" s="289"/>
    </row>
    <row r="305" spans="1:9" s="298" customFormat="1">
      <c r="A305" s="290"/>
      <c r="B305" s="291"/>
      <c r="C305" s="292"/>
      <c r="D305" s="293"/>
      <c r="E305" s="294"/>
      <c r="F305" s="295"/>
      <c r="G305" s="299"/>
      <c r="H305" s="294"/>
      <c r="I305" s="289"/>
    </row>
    <row r="306" spans="1:9" s="298" customFormat="1">
      <c r="A306" s="290"/>
      <c r="B306" s="291"/>
      <c r="C306" s="292"/>
      <c r="D306" s="293"/>
      <c r="E306" s="294"/>
      <c r="F306" s="295"/>
      <c r="G306" s="299"/>
      <c r="H306" s="294"/>
      <c r="I306" s="289"/>
    </row>
    <row r="307" spans="1:9" s="298" customFormat="1">
      <c r="A307" s="290"/>
      <c r="B307" s="291"/>
      <c r="C307" s="292"/>
      <c r="D307" s="293"/>
      <c r="E307" s="294"/>
      <c r="F307" s="295"/>
      <c r="G307" s="299"/>
      <c r="H307" s="294"/>
      <c r="I307" s="289"/>
    </row>
    <row r="308" spans="1:9" s="298" customFormat="1">
      <c r="A308" s="290"/>
      <c r="B308" s="291"/>
      <c r="C308" s="292"/>
      <c r="D308" s="293"/>
      <c r="E308" s="294"/>
      <c r="F308" s="295"/>
      <c r="G308" s="299"/>
      <c r="H308" s="294"/>
      <c r="I308" s="289"/>
    </row>
    <row r="309" spans="1:9" s="298" customFormat="1">
      <c r="A309" s="290"/>
      <c r="B309" s="291"/>
      <c r="C309" s="292"/>
      <c r="D309" s="293"/>
      <c r="E309" s="294"/>
      <c r="F309" s="295"/>
      <c r="G309" s="299"/>
      <c r="H309" s="294"/>
      <c r="I309" s="289"/>
    </row>
    <row r="310" spans="1:9" s="298" customFormat="1">
      <c r="A310" s="290"/>
      <c r="B310" s="291"/>
      <c r="C310" s="292"/>
      <c r="D310" s="293"/>
      <c r="E310" s="294"/>
      <c r="F310" s="295"/>
      <c r="G310" s="299"/>
      <c r="H310" s="294"/>
      <c r="I310" s="289"/>
    </row>
    <row r="311" spans="1:9" s="298" customFormat="1">
      <c r="A311" s="290"/>
      <c r="B311" s="291"/>
      <c r="C311" s="292"/>
      <c r="D311" s="293"/>
      <c r="E311" s="294"/>
      <c r="F311" s="295"/>
      <c r="G311" s="299"/>
      <c r="H311" s="294"/>
      <c r="I311" s="289"/>
    </row>
    <row r="312" spans="1:9" s="298" customFormat="1">
      <c r="A312" s="290"/>
      <c r="B312" s="291"/>
      <c r="C312" s="292"/>
      <c r="D312" s="293"/>
      <c r="E312" s="294"/>
      <c r="F312" s="295"/>
      <c r="G312" s="299"/>
      <c r="H312" s="294"/>
      <c r="I312" s="289"/>
    </row>
    <row r="313" spans="1:9" s="298" customFormat="1">
      <c r="A313" s="290"/>
      <c r="B313" s="291"/>
      <c r="C313" s="292"/>
      <c r="D313" s="293"/>
      <c r="E313" s="294"/>
      <c r="F313" s="295"/>
      <c r="G313" s="299"/>
      <c r="H313" s="294"/>
      <c r="I313" s="289"/>
    </row>
    <row r="314" spans="1:9" s="298" customFormat="1">
      <c r="A314" s="290"/>
      <c r="B314" s="291"/>
      <c r="C314" s="292"/>
      <c r="D314" s="293"/>
      <c r="E314" s="294"/>
      <c r="F314" s="295"/>
      <c r="G314" s="299"/>
      <c r="H314" s="294"/>
      <c r="I314" s="289"/>
    </row>
    <row r="315" spans="1:9" s="298" customFormat="1">
      <c r="A315" s="290"/>
      <c r="B315" s="291"/>
      <c r="C315" s="292"/>
      <c r="D315" s="293"/>
      <c r="E315" s="294"/>
      <c r="F315" s="295"/>
      <c r="G315" s="299"/>
      <c r="H315" s="294"/>
      <c r="I315" s="289"/>
    </row>
    <row r="316" spans="1:9" s="298" customFormat="1">
      <c r="A316" s="290"/>
      <c r="B316" s="291"/>
      <c r="C316" s="292"/>
      <c r="D316" s="293"/>
      <c r="E316" s="294"/>
      <c r="F316" s="295"/>
      <c r="G316" s="299"/>
      <c r="H316" s="294"/>
      <c r="I316" s="289"/>
    </row>
    <row r="317" spans="1:9" s="298" customFormat="1">
      <c r="A317" s="290"/>
      <c r="B317" s="291"/>
      <c r="C317" s="292"/>
      <c r="D317" s="293"/>
      <c r="E317" s="294"/>
      <c r="F317" s="295"/>
      <c r="G317" s="299"/>
      <c r="H317" s="294"/>
      <c r="I317" s="289"/>
    </row>
    <row r="318" spans="1:9" s="298" customFormat="1">
      <c r="A318" s="290"/>
      <c r="B318" s="291"/>
      <c r="C318" s="292"/>
      <c r="D318" s="293"/>
      <c r="E318" s="294"/>
      <c r="F318" s="295"/>
      <c r="G318" s="299"/>
      <c r="H318" s="294"/>
      <c r="I318" s="289"/>
    </row>
    <row r="319" spans="1:9" s="298" customFormat="1">
      <c r="A319" s="290"/>
      <c r="B319" s="291"/>
      <c r="C319" s="292"/>
      <c r="D319" s="293"/>
      <c r="E319" s="294"/>
      <c r="F319" s="295"/>
      <c r="G319" s="299"/>
      <c r="H319" s="294"/>
      <c r="I319" s="289"/>
    </row>
    <row r="320" spans="1:9" s="298" customFormat="1">
      <c r="A320" s="290"/>
      <c r="B320" s="291"/>
      <c r="C320" s="292"/>
      <c r="D320" s="293"/>
      <c r="E320" s="294"/>
      <c r="F320" s="295"/>
      <c r="G320" s="299"/>
      <c r="H320" s="294"/>
      <c r="I320" s="289"/>
    </row>
    <row r="321" spans="1:9" s="298" customFormat="1">
      <c r="A321" s="290"/>
      <c r="B321" s="291"/>
      <c r="C321" s="292"/>
      <c r="D321" s="293"/>
      <c r="E321" s="294"/>
      <c r="F321" s="295"/>
      <c r="G321" s="299"/>
      <c r="H321" s="294"/>
      <c r="I321" s="289"/>
    </row>
    <row r="322" spans="1:9" s="298" customFormat="1">
      <c r="A322" s="290"/>
      <c r="B322" s="291"/>
      <c r="C322" s="292"/>
      <c r="D322" s="293"/>
      <c r="E322" s="294"/>
      <c r="F322" s="295"/>
      <c r="G322" s="299"/>
      <c r="H322" s="294"/>
      <c r="I322" s="289"/>
    </row>
    <row r="323" spans="1:9" s="298" customFormat="1">
      <c r="A323" s="290"/>
      <c r="B323" s="291"/>
      <c r="C323" s="292"/>
      <c r="D323" s="293"/>
      <c r="E323" s="294"/>
      <c r="F323" s="295"/>
      <c r="G323" s="299"/>
      <c r="H323" s="294"/>
      <c r="I323" s="289"/>
    </row>
    <row r="324" spans="1:9" s="298" customFormat="1">
      <c r="A324" s="290"/>
      <c r="B324" s="291"/>
      <c r="C324" s="292"/>
      <c r="D324" s="293"/>
      <c r="E324" s="294"/>
      <c r="F324" s="295"/>
      <c r="G324" s="299"/>
      <c r="H324" s="294"/>
      <c r="I324" s="289"/>
    </row>
    <row r="325" spans="1:9" s="298" customFormat="1">
      <c r="A325" s="290"/>
      <c r="B325" s="291"/>
      <c r="C325" s="292"/>
      <c r="D325" s="293"/>
      <c r="E325" s="294"/>
      <c r="F325" s="295"/>
      <c r="G325" s="299"/>
      <c r="H325" s="294"/>
      <c r="I325" s="289"/>
    </row>
    <row r="326" spans="1:9" s="298" customFormat="1">
      <c r="A326" s="290"/>
      <c r="B326" s="291"/>
      <c r="C326" s="292"/>
      <c r="D326" s="293"/>
      <c r="E326" s="294"/>
      <c r="F326" s="295"/>
      <c r="G326" s="299"/>
      <c r="H326" s="294"/>
      <c r="I326" s="289"/>
    </row>
    <row r="327" spans="1:9" s="298" customFormat="1">
      <c r="A327" s="290"/>
      <c r="B327" s="291"/>
      <c r="C327" s="292"/>
      <c r="D327" s="293"/>
      <c r="E327" s="294"/>
      <c r="F327" s="295"/>
      <c r="G327" s="299"/>
      <c r="H327" s="294"/>
      <c r="I327" s="289"/>
    </row>
    <row r="328" spans="1:9" s="298" customFormat="1">
      <c r="A328" s="290"/>
      <c r="B328" s="291"/>
      <c r="C328" s="292"/>
      <c r="D328" s="293"/>
      <c r="E328" s="294"/>
      <c r="F328" s="295"/>
      <c r="G328" s="299"/>
      <c r="H328" s="294"/>
      <c r="I328" s="289"/>
    </row>
    <row r="329" spans="1:9" s="298" customFormat="1">
      <c r="A329" s="290"/>
      <c r="B329" s="291"/>
      <c r="C329" s="292"/>
      <c r="D329" s="293"/>
      <c r="E329" s="294"/>
      <c r="F329" s="295"/>
      <c r="G329" s="299"/>
      <c r="H329" s="294"/>
      <c r="I329" s="289"/>
    </row>
    <row r="330" spans="1:9" s="298" customFormat="1">
      <c r="A330" s="290"/>
      <c r="B330" s="291"/>
      <c r="C330" s="292"/>
      <c r="D330" s="293"/>
      <c r="E330" s="294"/>
      <c r="F330" s="295"/>
      <c r="G330" s="299"/>
      <c r="H330" s="294"/>
      <c r="I330" s="289"/>
    </row>
    <row r="331" spans="1:9" s="298" customFormat="1">
      <c r="A331" s="290"/>
      <c r="B331" s="291"/>
      <c r="C331" s="292"/>
      <c r="D331" s="293"/>
      <c r="E331" s="294"/>
      <c r="F331" s="295"/>
      <c r="G331" s="299"/>
      <c r="H331" s="294"/>
      <c r="I331" s="289"/>
    </row>
    <row r="332" spans="1:9" s="298" customFormat="1">
      <c r="A332" s="290"/>
      <c r="B332" s="291"/>
      <c r="C332" s="292"/>
      <c r="D332" s="293"/>
      <c r="E332" s="294"/>
      <c r="F332" s="295"/>
      <c r="G332" s="299"/>
      <c r="H332" s="294"/>
      <c r="I332" s="289"/>
    </row>
    <row r="333" spans="1:9" s="298" customFormat="1">
      <c r="A333" s="290"/>
      <c r="B333" s="291"/>
      <c r="C333" s="292"/>
      <c r="D333" s="293"/>
      <c r="E333" s="294"/>
      <c r="F333" s="295"/>
      <c r="G333" s="299"/>
      <c r="H333" s="294"/>
      <c r="I333" s="289"/>
    </row>
    <row r="334" spans="1:9" s="298" customFormat="1">
      <c r="A334" s="290"/>
      <c r="B334" s="291"/>
      <c r="C334" s="292"/>
      <c r="D334" s="293"/>
      <c r="E334" s="294"/>
      <c r="F334" s="295"/>
      <c r="G334" s="299"/>
      <c r="H334" s="294"/>
      <c r="I334" s="289"/>
    </row>
    <row r="335" spans="1:9" s="298" customFormat="1">
      <c r="A335" s="290"/>
      <c r="B335" s="291"/>
      <c r="C335" s="292"/>
      <c r="D335" s="293"/>
      <c r="E335" s="294"/>
      <c r="F335" s="295"/>
      <c r="G335" s="299"/>
      <c r="H335" s="294"/>
      <c r="I335" s="289"/>
    </row>
    <row r="336" spans="1:9" s="298" customFormat="1">
      <c r="A336" s="290"/>
      <c r="B336" s="291"/>
      <c r="C336" s="292"/>
      <c r="D336" s="293"/>
      <c r="E336" s="294"/>
      <c r="F336" s="295"/>
      <c r="G336" s="299"/>
      <c r="H336" s="294"/>
      <c r="I336" s="289"/>
    </row>
    <row r="337" spans="1:9" s="298" customFormat="1">
      <c r="A337" s="290"/>
      <c r="B337" s="291"/>
      <c r="C337" s="292"/>
      <c r="D337" s="293"/>
      <c r="E337" s="294"/>
      <c r="F337" s="295"/>
      <c r="G337" s="299"/>
      <c r="H337" s="294"/>
      <c r="I337" s="289"/>
    </row>
    <row r="338" spans="1:9" s="298" customFormat="1">
      <c r="A338" s="290"/>
      <c r="B338" s="291"/>
      <c r="C338" s="292"/>
      <c r="D338" s="293"/>
      <c r="E338" s="294"/>
      <c r="F338" s="295"/>
      <c r="G338" s="299"/>
      <c r="H338" s="294"/>
      <c r="I338" s="289"/>
    </row>
    <row r="339" spans="1:9" s="298" customFormat="1">
      <c r="A339" s="290"/>
      <c r="B339" s="291"/>
      <c r="C339" s="292"/>
      <c r="D339" s="293"/>
      <c r="E339" s="294"/>
      <c r="F339" s="295"/>
      <c r="G339" s="299"/>
      <c r="H339" s="294"/>
      <c r="I339" s="289"/>
    </row>
    <row r="340" spans="1:9" s="298" customFormat="1">
      <c r="A340" s="290"/>
      <c r="B340" s="291"/>
      <c r="C340" s="292"/>
      <c r="D340" s="293"/>
      <c r="E340" s="294"/>
      <c r="F340" s="295"/>
      <c r="G340" s="299"/>
      <c r="H340" s="294"/>
      <c r="I340" s="289"/>
    </row>
    <row r="341" spans="1:9" s="298" customFormat="1">
      <c r="A341" s="290"/>
      <c r="B341" s="291"/>
      <c r="C341" s="292"/>
      <c r="D341" s="293"/>
      <c r="E341" s="294"/>
      <c r="F341" s="295"/>
      <c r="G341" s="299"/>
      <c r="H341" s="294"/>
      <c r="I341" s="289"/>
    </row>
    <row r="342" spans="1:9" s="298" customFormat="1">
      <c r="A342" s="290"/>
      <c r="B342" s="291"/>
      <c r="C342" s="292"/>
      <c r="D342" s="293"/>
      <c r="E342" s="294"/>
      <c r="F342" s="295"/>
      <c r="G342" s="299"/>
      <c r="H342" s="294"/>
      <c r="I342" s="289"/>
    </row>
    <row r="343" spans="1:9" s="298" customFormat="1">
      <c r="A343" s="290"/>
      <c r="B343" s="291"/>
      <c r="C343" s="292"/>
      <c r="D343" s="293"/>
      <c r="E343" s="294"/>
      <c r="F343" s="295"/>
      <c r="G343" s="299"/>
      <c r="H343" s="294"/>
      <c r="I343" s="289"/>
    </row>
    <row r="344" spans="1:9" s="298" customFormat="1">
      <c r="A344" s="290"/>
      <c r="B344" s="291"/>
      <c r="C344" s="292"/>
      <c r="D344" s="293"/>
      <c r="E344" s="294"/>
      <c r="F344" s="295"/>
      <c r="G344" s="299"/>
      <c r="H344" s="294"/>
      <c r="I344" s="289"/>
    </row>
    <row r="345" spans="1:9" s="298" customFormat="1">
      <c r="A345" s="290"/>
      <c r="B345" s="291"/>
      <c r="C345" s="292"/>
      <c r="D345" s="293"/>
      <c r="E345" s="294"/>
      <c r="F345" s="295"/>
      <c r="G345" s="299"/>
      <c r="H345" s="294"/>
      <c r="I345" s="289"/>
    </row>
    <row r="346" spans="1:9" s="298" customFormat="1">
      <c r="A346" s="290"/>
      <c r="B346" s="291"/>
      <c r="C346" s="292"/>
      <c r="D346" s="293"/>
      <c r="E346" s="294"/>
      <c r="F346" s="295"/>
      <c r="G346" s="299"/>
      <c r="H346" s="294"/>
      <c r="I346" s="289"/>
    </row>
    <row r="347" spans="1:9" s="298" customFormat="1">
      <c r="A347" s="290"/>
      <c r="B347" s="291"/>
      <c r="C347" s="292"/>
      <c r="D347" s="293"/>
      <c r="E347" s="294"/>
      <c r="F347" s="295"/>
      <c r="G347" s="299"/>
      <c r="H347" s="294"/>
      <c r="I347" s="289"/>
    </row>
    <row r="348" spans="1:9" s="298" customFormat="1">
      <c r="A348" s="290"/>
      <c r="B348" s="291"/>
      <c r="C348" s="292"/>
      <c r="D348" s="293"/>
      <c r="E348" s="294"/>
      <c r="F348" s="295"/>
      <c r="G348" s="299"/>
      <c r="H348" s="294"/>
      <c r="I348" s="289"/>
    </row>
    <row r="349" spans="1:9" s="298" customFormat="1">
      <c r="A349" s="290"/>
      <c r="B349" s="291"/>
      <c r="C349" s="292"/>
      <c r="D349" s="293"/>
      <c r="E349" s="294"/>
      <c r="F349" s="295"/>
      <c r="G349" s="299"/>
      <c r="H349" s="294"/>
      <c r="I349" s="289"/>
    </row>
    <row r="350" spans="1:9" s="298" customFormat="1">
      <c r="A350" s="290"/>
      <c r="B350" s="291"/>
      <c r="C350" s="292"/>
      <c r="D350" s="293"/>
      <c r="E350" s="294"/>
      <c r="F350" s="295"/>
      <c r="G350" s="299"/>
      <c r="H350" s="294"/>
      <c r="I350" s="289"/>
    </row>
    <row r="351" spans="1:9" s="298" customFormat="1">
      <c r="A351" s="290"/>
      <c r="B351" s="291"/>
      <c r="C351" s="292"/>
      <c r="D351" s="293"/>
      <c r="E351" s="294"/>
      <c r="F351" s="295"/>
      <c r="G351" s="299"/>
      <c r="H351" s="294"/>
      <c r="I351" s="289"/>
    </row>
    <row r="352" spans="1:9" s="298" customFormat="1">
      <c r="A352" s="290"/>
      <c r="B352" s="291"/>
      <c r="C352" s="292"/>
      <c r="D352" s="293"/>
      <c r="E352" s="294"/>
      <c r="F352" s="295"/>
      <c r="G352" s="299"/>
      <c r="H352" s="294"/>
      <c r="I352" s="289"/>
    </row>
    <row r="353" spans="1:9" s="298" customFormat="1">
      <c r="A353" s="290"/>
      <c r="B353" s="291"/>
      <c r="C353" s="292"/>
      <c r="D353" s="293"/>
      <c r="E353" s="294"/>
      <c r="F353" s="295"/>
      <c r="G353" s="299"/>
      <c r="H353" s="294"/>
      <c r="I353" s="289"/>
    </row>
    <row r="354" spans="1:9" s="298" customFormat="1">
      <c r="A354" s="290"/>
      <c r="B354" s="291"/>
      <c r="C354" s="292"/>
      <c r="D354" s="293"/>
      <c r="E354" s="294"/>
      <c r="F354" s="295"/>
      <c r="G354" s="299"/>
      <c r="H354" s="294"/>
      <c r="I354" s="289"/>
    </row>
    <row r="355" spans="1:9" s="298" customFormat="1">
      <c r="A355" s="290"/>
      <c r="B355" s="291"/>
      <c r="C355" s="292"/>
      <c r="D355" s="293"/>
      <c r="E355" s="294"/>
      <c r="F355" s="295"/>
      <c r="G355" s="299"/>
      <c r="H355" s="294"/>
      <c r="I355" s="289"/>
    </row>
    <row r="356" spans="1:9" s="298" customFormat="1">
      <c r="A356" s="290"/>
      <c r="B356" s="291"/>
      <c r="C356" s="292"/>
      <c r="D356" s="293"/>
      <c r="E356" s="294"/>
      <c r="F356" s="295"/>
      <c r="G356" s="299"/>
      <c r="H356" s="294"/>
      <c r="I356" s="289"/>
    </row>
    <row r="357" spans="1:9" s="298" customFormat="1">
      <c r="A357" s="290"/>
      <c r="B357" s="291"/>
      <c r="C357" s="292"/>
      <c r="D357" s="293"/>
      <c r="E357" s="294"/>
      <c r="F357" s="295"/>
      <c r="G357" s="299"/>
      <c r="H357" s="294"/>
      <c r="I357" s="289"/>
    </row>
    <row r="358" spans="1:9" s="298" customFormat="1">
      <c r="A358" s="290"/>
      <c r="B358" s="291"/>
      <c r="C358" s="292"/>
      <c r="D358" s="293"/>
      <c r="E358" s="294"/>
      <c r="F358" s="295"/>
      <c r="G358" s="299"/>
      <c r="H358" s="294"/>
      <c r="I358" s="289"/>
    </row>
    <row r="359" spans="1:9" s="298" customFormat="1">
      <c r="A359" s="290"/>
      <c r="B359" s="291"/>
      <c r="C359" s="292"/>
      <c r="D359" s="293"/>
      <c r="E359" s="294"/>
      <c r="F359" s="295"/>
      <c r="G359" s="299"/>
      <c r="H359" s="294"/>
      <c r="I359" s="289"/>
    </row>
    <row r="360" spans="1:9" s="298" customFormat="1">
      <c r="A360" s="290"/>
      <c r="B360" s="291"/>
      <c r="C360" s="292"/>
      <c r="D360" s="293"/>
      <c r="E360" s="294"/>
      <c r="F360" s="295"/>
      <c r="G360" s="299"/>
      <c r="H360" s="294"/>
      <c r="I360" s="289"/>
    </row>
    <row r="361" spans="1:9" s="298" customFormat="1">
      <c r="A361" s="290"/>
      <c r="B361" s="291"/>
      <c r="C361" s="292"/>
      <c r="D361" s="293"/>
      <c r="E361" s="294"/>
      <c r="F361" s="295"/>
      <c r="G361" s="299"/>
      <c r="H361" s="294"/>
      <c r="I361" s="289"/>
    </row>
    <row r="362" spans="1:9" s="298" customFormat="1">
      <c r="A362" s="290"/>
      <c r="B362" s="291"/>
      <c r="C362" s="292"/>
      <c r="D362" s="293"/>
      <c r="E362" s="294"/>
      <c r="F362" s="295"/>
      <c r="G362" s="299"/>
      <c r="H362" s="294"/>
      <c r="I362" s="289"/>
    </row>
    <row r="363" spans="1:9" s="298" customFormat="1">
      <c r="A363" s="290"/>
      <c r="B363" s="291"/>
      <c r="C363" s="292"/>
      <c r="D363" s="293"/>
      <c r="E363" s="294"/>
      <c r="F363" s="295"/>
      <c r="G363" s="299"/>
      <c r="H363" s="294"/>
      <c r="I363" s="289"/>
    </row>
    <row r="364" spans="1:9" s="298" customFormat="1">
      <c r="A364" s="290"/>
      <c r="B364" s="291"/>
      <c r="C364" s="292"/>
      <c r="D364" s="293"/>
      <c r="E364" s="294"/>
      <c r="F364" s="295"/>
      <c r="G364" s="299"/>
      <c r="H364" s="294"/>
      <c r="I364" s="289"/>
    </row>
    <row r="365" spans="1:9" s="298" customFormat="1">
      <c r="A365" s="290"/>
      <c r="B365" s="291"/>
      <c r="C365" s="292"/>
      <c r="D365" s="293"/>
      <c r="E365" s="294"/>
      <c r="F365" s="295"/>
      <c r="G365" s="299"/>
      <c r="H365" s="294"/>
      <c r="I365" s="289"/>
    </row>
    <row r="366" spans="1:9" s="298" customFormat="1">
      <c r="A366" s="290"/>
      <c r="B366" s="291"/>
      <c r="C366" s="292"/>
      <c r="D366" s="293"/>
      <c r="E366" s="294"/>
      <c r="F366" s="295"/>
      <c r="G366" s="299"/>
      <c r="H366" s="294"/>
      <c r="I366" s="289"/>
    </row>
    <row r="367" spans="1:9" s="298" customFormat="1">
      <c r="A367" s="290"/>
      <c r="B367" s="291"/>
      <c r="C367" s="292"/>
      <c r="D367" s="293"/>
      <c r="E367" s="294"/>
      <c r="F367" s="295"/>
      <c r="G367" s="299"/>
      <c r="H367" s="294"/>
      <c r="I367" s="289"/>
    </row>
    <row r="368" spans="1:9" s="298" customFormat="1">
      <c r="A368" s="290"/>
      <c r="B368" s="291"/>
      <c r="C368" s="292"/>
      <c r="D368" s="293"/>
      <c r="E368" s="294"/>
      <c r="F368" s="295"/>
      <c r="G368" s="299"/>
      <c r="H368" s="294"/>
      <c r="I368" s="289"/>
    </row>
    <row r="369" spans="1:9" s="298" customFormat="1">
      <c r="A369" s="290"/>
      <c r="B369" s="291"/>
      <c r="C369" s="292"/>
      <c r="D369" s="293"/>
      <c r="E369" s="294"/>
      <c r="F369" s="295"/>
      <c r="G369" s="299"/>
      <c r="H369" s="294"/>
      <c r="I369" s="289"/>
    </row>
    <row r="370" spans="1:9" s="298" customFormat="1">
      <c r="A370" s="290"/>
      <c r="B370" s="291"/>
      <c r="C370" s="292"/>
      <c r="D370" s="293"/>
      <c r="E370" s="294"/>
      <c r="F370" s="295"/>
      <c r="G370" s="299"/>
      <c r="H370" s="294"/>
      <c r="I370" s="289"/>
    </row>
    <row r="371" spans="1:9" s="298" customFormat="1">
      <c r="A371" s="290"/>
      <c r="B371" s="291"/>
      <c r="C371" s="292"/>
      <c r="D371" s="293"/>
      <c r="E371" s="294"/>
      <c r="F371" s="295"/>
      <c r="G371" s="299"/>
      <c r="H371" s="294"/>
      <c r="I371" s="289"/>
    </row>
    <row r="372" spans="1:9" s="298" customFormat="1">
      <c r="A372" s="290"/>
      <c r="B372" s="291"/>
      <c r="C372" s="292"/>
      <c r="D372" s="293"/>
      <c r="E372" s="294"/>
      <c r="F372" s="295"/>
      <c r="G372" s="299"/>
      <c r="H372" s="294"/>
      <c r="I372" s="289"/>
    </row>
    <row r="373" spans="1:9" s="298" customFormat="1">
      <c r="A373" s="290"/>
      <c r="B373" s="291"/>
      <c r="C373" s="292"/>
      <c r="D373" s="293"/>
      <c r="E373" s="294"/>
      <c r="F373" s="295"/>
      <c r="G373" s="299"/>
      <c r="H373" s="294"/>
      <c r="I373" s="289"/>
    </row>
    <row r="374" spans="1:9" s="298" customFormat="1">
      <c r="A374" s="290"/>
      <c r="B374" s="291"/>
      <c r="C374" s="292"/>
      <c r="D374" s="293"/>
      <c r="E374" s="294"/>
      <c r="F374" s="295"/>
      <c r="G374" s="299"/>
      <c r="H374" s="294"/>
      <c r="I374" s="289"/>
    </row>
    <row r="375" spans="1:9" s="298" customFormat="1">
      <c r="A375" s="290"/>
      <c r="B375" s="291"/>
      <c r="C375" s="292"/>
      <c r="D375" s="293"/>
      <c r="E375" s="294"/>
      <c r="F375" s="295"/>
      <c r="G375" s="299"/>
      <c r="H375" s="294"/>
      <c r="I375" s="289"/>
    </row>
    <row r="376" spans="1:9" s="298" customFormat="1">
      <c r="A376" s="290"/>
      <c r="B376" s="291"/>
      <c r="C376" s="292"/>
      <c r="D376" s="293"/>
      <c r="E376" s="294"/>
      <c r="F376" s="295"/>
      <c r="G376" s="299"/>
      <c r="H376" s="294"/>
      <c r="I376" s="289"/>
    </row>
    <row r="377" spans="1:9" s="298" customFormat="1">
      <c r="A377" s="290"/>
      <c r="B377" s="291"/>
      <c r="C377" s="292"/>
      <c r="D377" s="293"/>
      <c r="E377" s="294"/>
      <c r="F377" s="295"/>
      <c r="G377" s="299"/>
      <c r="H377" s="294"/>
      <c r="I377" s="289"/>
    </row>
    <row r="378" spans="1:9" s="298" customFormat="1">
      <c r="A378" s="290"/>
      <c r="B378" s="291"/>
      <c r="C378" s="292"/>
      <c r="D378" s="293"/>
      <c r="E378" s="294"/>
      <c r="F378" s="295"/>
      <c r="G378" s="299"/>
      <c r="H378" s="294"/>
      <c r="I378" s="289"/>
    </row>
    <row r="379" spans="1:9" s="298" customFormat="1">
      <c r="A379" s="290"/>
      <c r="B379" s="291"/>
      <c r="C379" s="292"/>
      <c r="D379" s="293"/>
      <c r="E379" s="294"/>
      <c r="F379" s="295"/>
      <c r="G379" s="299"/>
      <c r="H379" s="294"/>
      <c r="I379" s="289"/>
    </row>
    <row r="380" spans="1:9" s="298" customFormat="1">
      <c r="A380" s="290"/>
      <c r="B380" s="291"/>
      <c r="C380" s="292"/>
      <c r="D380" s="293"/>
      <c r="E380" s="294"/>
      <c r="F380" s="295"/>
      <c r="G380" s="299"/>
      <c r="H380" s="294"/>
      <c r="I380" s="289"/>
    </row>
    <row r="381" spans="1:9" s="298" customFormat="1">
      <c r="A381" s="290"/>
      <c r="B381" s="291"/>
      <c r="C381" s="292"/>
      <c r="D381" s="293"/>
      <c r="E381" s="294"/>
      <c r="F381" s="295"/>
      <c r="G381" s="299"/>
      <c r="H381" s="294"/>
      <c r="I381" s="289"/>
    </row>
    <row r="382" spans="1:9" s="298" customFormat="1">
      <c r="A382" s="290"/>
      <c r="B382" s="291"/>
      <c r="C382" s="292"/>
      <c r="D382" s="293"/>
      <c r="E382" s="294"/>
      <c r="F382" s="295"/>
      <c r="G382" s="299"/>
      <c r="H382" s="294"/>
      <c r="I382" s="289"/>
    </row>
    <row r="383" spans="1:9" s="298" customFormat="1">
      <c r="A383" s="290"/>
      <c r="B383" s="291"/>
      <c r="C383" s="292"/>
      <c r="D383" s="293"/>
      <c r="E383" s="294"/>
      <c r="F383" s="295"/>
      <c r="G383" s="299"/>
      <c r="H383" s="294"/>
      <c r="I383" s="289"/>
    </row>
    <row r="384" spans="1:9" s="298" customFormat="1">
      <c r="A384" s="290"/>
      <c r="B384" s="291"/>
      <c r="C384" s="292"/>
      <c r="D384" s="293"/>
      <c r="E384" s="294"/>
      <c r="F384" s="295"/>
      <c r="G384" s="299"/>
      <c r="H384" s="294"/>
      <c r="I384" s="289"/>
    </row>
    <row r="385" spans="1:9" s="298" customFormat="1">
      <c r="A385" s="290"/>
      <c r="B385" s="291"/>
      <c r="C385" s="292"/>
      <c r="D385" s="293"/>
      <c r="E385" s="294"/>
      <c r="F385" s="295"/>
      <c r="G385" s="299"/>
      <c r="H385" s="294"/>
      <c r="I385" s="289"/>
    </row>
    <row r="386" spans="1:9" s="298" customFormat="1">
      <c r="A386" s="290"/>
      <c r="B386" s="291"/>
      <c r="C386" s="292"/>
      <c r="D386" s="293"/>
      <c r="E386" s="294"/>
      <c r="F386" s="295"/>
      <c r="G386" s="299"/>
      <c r="H386" s="294"/>
      <c r="I386" s="289"/>
    </row>
    <row r="387" spans="1:9" s="298" customFormat="1">
      <c r="A387" s="290"/>
      <c r="B387" s="291"/>
      <c r="C387" s="292"/>
      <c r="D387" s="293"/>
      <c r="E387" s="294"/>
      <c r="F387" s="295"/>
      <c r="G387" s="299"/>
      <c r="H387" s="294"/>
      <c r="I387" s="289"/>
    </row>
    <row r="388" spans="1:9" s="298" customFormat="1">
      <c r="A388" s="290"/>
      <c r="B388" s="291"/>
      <c r="C388" s="292"/>
      <c r="D388" s="293"/>
      <c r="E388" s="294"/>
      <c r="F388" s="295"/>
      <c r="G388" s="299"/>
      <c r="H388" s="294"/>
      <c r="I388" s="289"/>
    </row>
    <row r="389" spans="1:9" s="298" customFormat="1">
      <c r="A389" s="290"/>
      <c r="B389" s="291"/>
      <c r="C389" s="292"/>
      <c r="D389" s="293"/>
      <c r="E389" s="294"/>
      <c r="F389" s="295"/>
      <c r="G389" s="299"/>
      <c r="H389" s="294"/>
      <c r="I389" s="289"/>
    </row>
    <row r="390" spans="1:9" s="298" customFormat="1" ht="15.75">
      <c r="A390" s="67"/>
      <c r="B390" s="291"/>
      <c r="C390" s="292"/>
      <c r="D390" s="68"/>
      <c r="E390" s="67"/>
      <c r="F390" s="311"/>
      <c r="G390" s="67"/>
      <c r="H390" s="294"/>
      <c r="I390" s="289"/>
    </row>
    <row r="391" spans="1:9" s="298" customFormat="1">
      <c r="A391" s="332"/>
      <c r="B391" s="328"/>
      <c r="C391" s="329"/>
      <c r="D391" s="328"/>
      <c r="F391" s="485"/>
      <c r="G391" s="485"/>
      <c r="H391" s="333"/>
      <c r="I391" s="289"/>
    </row>
    <row r="392" spans="1:9" s="298" customFormat="1">
      <c r="A392" s="332"/>
      <c r="B392" s="328"/>
      <c r="C392" s="329"/>
      <c r="D392" s="328"/>
      <c r="F392" s="334"/>
      <c r="G392" s="334"/>
      <c r="H392" s="333"/>
      <c r="I392" s="289"/>
    </row>
    <row r="393" spans="1:9" s="298" customFormat="1">
      <c r="A393" s="332"/>
      <c r="B393" s="328"/>
      <c r="C393" s="329"/>
      <c r="D393" s="328"/>
      <c r="F393" s="334"/>
      <c r="G393" s="334"/>
      <c r="H393" s="333"/>
      <c r="I393" s="289"/>
    </row>
    <row r="394" spans="1:9" s="298" customFormat="1">
      <c r="A394" s="332"/>
      <c r="B394" s="328"/>
      <c r="C394" s="329"/>
      <c r="D394" s="328"/>
      <c r="F394" s="334"/>
      <c r="G394" s="334"/>
      <c r="H394" s="333"/>
      <c r="I394" s="289"/>
    </row>
    <row r="395" spans="1:9" s="298" customFormat="1">
      <c r="A395" s="289"/>
      <c r="B395" s="328"/>
      <c r="C395" s="329"/>
      <c r="D395" s="328"/>
      <c r="F395" s="299"/>
      <c r="G395" s="289"/>
      <c r="H395" s="299"/>
      <c r="I395" s="289"/>
    </row>
    <row r="396" spans="1:9" s="298" customFormat="1">
      <c r="A396" s="290"/>
      <c r="B396" s="328"/>
      <c r="C396" s="329"/>
      <c r="D396" s="328"/>
      <c r="F396" s="328"/>
      <c r="H396" s="299"/>
      <c r="I396" s="289"/>
    </row>
    <row r="397" spans="1:9" s="298" customFormat="1" ht="15.75">
      <c r="A397" s="486"/>
      <c r="B397" s="486"/>
      <c r="C397" s="486"/>
      <c r="D397" s="486"/>
      <c r="E397" s="486"/>
      <c r="F397" s="486"/>
      <c r="G397" s="486"/>
      <c r="H397" s="486"/>
      <c r="I397" s="289"/>
    </row>
    <row r="398" spans="1:9" s="298" customFormat="1" ht="15.75">
      <c r="A398" s="487"/>
      <c r="B398" s="487"/>
      <c r="C398" s="487"/>
      <c r="D398" s="487"/>
      <c r="E398" s="487"/>
      <c r="F398" s="487"/>
      <c r="G398" s="487"/>
      <c r="H398" s="487"/>
      <c r="I398" s="289"/>
    </row>
    <row r="399" spans="1:9" s="298" customFormat="1" ht="15.75">
      <c r="A399" s="27"/>
      <c r="B399" s="28"/>
      <c r="C399" s="44"/>
      <c r="D399" s="314"/>
      <c r="E399" s="315"/>
      <c r="F399" s="312"/>
      <c r="G399" s="315"/>
      <c r="H399" s="312"/>
      <c r="I399" s="289"/>
    </row>
    <row r="400" spans="1:9" s="298" customFormat="1" ht="15.75">
      <c r="A400" s="335"/>
      <c r="B400" s="314"/>
      <c r="C400" s="313"/>
      <c r="D400" s="314"/>
      <c r="E400" s="312"/>
      <c r="F400" s="312"/>
      <c r="G400" s="312"/>
      <c r="H400" s="312"/>
      <c r="I400" s="289"/>
    </row>
    <row r="401" spans="1:9" s="298" customFormat="1" ht="15.75">
      <c r="A401" s="203"/>
      <c r="B401" s="60"/>
      <c r="C401" s="61"/>
      <c r="D401" s="60"/>
      <c r="E401" s="203"/>
      <c r="F401" s="60"/>
      <c r="G401" s="203"/>
      <c r="H401" s="203"/>
      <c r="I401" s="289"/>
    </row>
    <row r="402" spans="1:9" s="298" customFormat="1" ht="15.75">
      <c r="A402" s="488"/>
      <c r="B402" s="488"/>
      <c r="C402" s="488"/>
      <c r="D402" s="488"/>
      <c r="E402" s="488"/>
      <c r="F402" s="488"/>
      <c r="G402" s="488"/>
      <c r="H402" s="488"/>
      <c r="I402" s="289"/>
    </row>
    <row r="403" spans="1:9" s="298" customFormat="1">
      <c r="A403" s="290"/>
      <c r="B403" s="293"/>
      <c r="C403" s="336"/>
      <c r="D403" s="293"/>
      <c r="E403" s="294"/>
      <c r="F403" s="293"/>
      <c r="G403" s="294"/>
      <c r="H403" s="294"/>
      <c r="I403" s="289"/>
    </row>
    <row r="404" spans="1:9" s="298" customFormat="1">
      <c r="A404" s="290"/>
      <c r="B404" s="293"/>
      <c r="C404" s="336"/>
      <c r="D404" s="293"/>
      <c r="E404" s="294"/>
      <c r="F404" s="293"/>
      <c r="G404" s="294"/>
      <c r="H404" s="294"/>
      <c r="I404" s="289"/>
    </row>
    <row r="405" spans="1:9" s="298" customFormat="1">
      <c r="A405" s="290"/>
      <c r="B405" s="293"/>
      <c r="C405" s="336"/>
      <c r="D405" s="293"/>
      <c r="E405" s="294"/>
      <c r="F405" s="293"/>
      <c r="G405" s="294"/>
      <c r="H405" s="294"/>
      <c r="I405" s="289"/>
    </row>
    <row r="406" spans="1:9" s="298" customFormat="1">
      <c r="A406" s="290"/>
      <c r="B406" s="293"/>
      <c r="C406" s="336"/>
      <c r="D406" s="293"/>
      <c r="E406" s="294"/>
      <c r="F406" s="293"/>
      <c r="G406" s="294"/>
      <c r="H406" s="294"/>
      <c r="I406" s="289"/>
    </row>
    <row r="407" spans="1:9" s="298" customFormat="1">
      <c r="A407" s="290"/>
      <c r="B407" s="293"/>
      <c r="C407" s="336"/>
      <c r="D407" s="293"/>
      <c r="E407" s="294"/>
      <c r="F407" s="293"/>
      <c r="G407" s="294"/>
      <c r="H407" s="294"/>
      <c r="I407" s="289"/>
    </row>
    <row r="408" spans="1:9" s="298" customFormat="1">
      <c r="A408" s="290"/>
      <c r="B408" s="293"/>
      <c r="C408" s="336"/>
      <c r="D408" s="293"/>
      <c r="E408" s="294"/>
      <c r="F408" s="293"/>
      <c r="G408" s="294"/>
      <c r="H408" s="294"/>
      <c r="I408" s="289"/>
    </row>
    <row r="409" spans="1:9" s="298" customFormat="1">
      <c r="A409" s="290"/>
      <c r="B409" s="293"/>
      <c r="C409" s="336"/>
      <c r="D409" s="293"/>
      <c r="E409" s="294"/>
      <c r="F409" s="293"/>
      <c r="G409" s="294"/>
      <c r="H409" s="294"/>
      <c r="I409" s="289"/>
    </row>
    <row r="410" spans="1:9" s="298" customFormat="1">
      <c r="A410" s="290"/>
      <c r="B410" s="293"/>
      <c r="C410" s="336"/>
      <c r="D410" s="293"/>
      <c r="E410" s="294"/>
      <c r="F410" s="293"/>
      <c r="G410" s="294"/>
      <c r="H410" s="294"/>
      <c r="I410" s="289"/>
    </row>
    <row r="411" spans="1:9" s="298" customFormat="1">
      <c r="A411" s="290"/>
      <c r="B411" s="293"/>
      <c r="C411" s="336"/>
      <c r="D411" s="293"/>
      <c r="E411" s="294"/>
      <c r="F411" s="293"/>
      <c r="G411" s="294"/>
      <c r="H411" s="294"/>
      <c r="I411" s="289"/>
    </row>
    <row r="412" spans="1:9" s="298" customFormat="1">
      <c r="A412" s="290"/>
      <c r="B412" s="293"/>
      <c r="C412" s="336"/>
      <c r="D412" s="293"/>
      <c r="E412" s="294"/>
      <c r="F412" s="293"/>
      <c r="G412" s="294"/>
      <c r="H412" s="294"/>
      <c r="I412" s="289"/>
    </row>
    <row r="413" spans="1:9" s="298" customFormat="1">
      <c r="A413" s="290"/>
      <c r="B413" s="293"/>
      <c r="C413" s="336"/>
      <c r="D413" s="293"/>
      <c r="E413" s="294"/>
      <c r="F413" s="293"/>
      <c r="G413" s="294"/>
      <c r="H413" s="294"/>
      <c r="I413" s="289"/>
    </row>
    <row r="414" spans="1:9" s="298" customFormat="1">
      <c r="A414" s="290"/>
      <c r="B414" s="293"/>
      <c r="C414" s="336"/>
      <c r="D414" s="293"/>
      <c r="E414" s="294"/>
      <c r="F414" s="293"/>
      <c r="G414" s="294"/>
      <c r="H414" s="294"/>
      <c r="I414" s="289"/>
    </row>
    <row r="415" spans="1:9" s="298" customFormat="1">
      <c r="A415" s="290"/>
      <c r="B415" s="293"/>
      <c r="C415" s="336"/>
      <c r="D415" s="293"/>
      <c r="E415" s="294"/>
      <c r="F415" s="293"/>
      <c r="G415" s="294"/>
      <c r="H415" s="294"/>
      <c r="I415" s="289"/>
    </row>
    <row r="416" spans="1:9" s="298" customFormat="1">
      <c r="A416" s="290"/>
      <c r="B416" s="293"/>
      <c r="C416" s="336"/>
      <c r="D416" s="293"/>
      <c r="E416" s="294"/>
      <c r="F416" s="293"/>
      <c r="G416" s="294"/>
      <c r="H416" s="294"/>
      <c r="I416" s="289"/>
    </row>
    <row r="417" spans="1:9" s="298" customFormat="1">
      <c r="A417" s="290"/>
      <c r="B417" s="293"/>
      <c r="C417" s="336"/>
      <c r="D417" s="293"/>
      <c r="E417" s="294"/>
      <c r="F417" s="293"/>
      <c r="G417" s="294"/>
      <c r="H417" s="294"/>
      <c r="I417" s="289"/>
    </row>
    <row r="418" spans="1:9" s="298" customFormat="1">
      <c r="A418" s="290"/>
      <c r="B418" s="293"/>
      <c r="C418" s="336"/>
      <c r="D418" s="293"/>
      <c r="E418" s="294"/>
      <c r="F418" s="293"/>
      <c r="G418" s="294"/>
      <c r="H418" s="294"/>
      <c r="I418" s="289"/>
    </row>
    <row r="419" spans="1:9" s="298" customFormat="1">
      <c r="A419" s="290"/>
      <c r="B419" s="293"/>
      <c r="C419" s="336"/>
      <c r="D419" s="293"/>
      <c r="E419" s="294"/>
      <c r="F419" s="293"/>
      <c r="G419" s="294"/>
      <c r="H419" s="294"/>
      <c r="I419" s="289"/>
    </row>
    <row r="420" spans="1:9" s="298" customFormat="1">
      <c r="A420" s="290"/>
      <c r="B420" s="293"/>
      <c r="C420" s="336"/>
      <c r="D420" s="293"/>
      <c r="E420" s="294"/>
      <c r="F420" s="293"/>
      <c r="G420" s="294"/>
      <c r="H420" s="294"/>
      <c r="I420" s="289"/>
    </row>
    <row r="421" spans="1:9" s="298" customFormat="1">
      <c r="A421" s="290"/>
      <c r="B421" s="293"/>
      <c r="C421" s="336"/>
      <c r="D421" s="293"/>
      <c r="E421" s="294"/>
      <c r="F421" s="293"/>
      <c r="G421" s="294"/>
      <c r="H421" s="294"/>
      <c r="I421" s="289"/>
    </row>
    <row r="422" spans="1:9" s="298" customFormat="1">
      <c r="A422" s="290"/>
      <c r="B422" s="293"/>
      <c r="C422" s="336"/>
      <c r="D422" s="293"/>
      <c r="E422" s="294"/>
      <c r="F422" s="293"/>
      <c r="G422" s="294"/>
      <c r="H422" s="294"/>
      <c r="I422" s="289"/>
    </row>
    <row r="423" spans="1:9" s="298" customFormat="1">
      <c r="A423" s="290"/>
      <c r="B423" s="293"/>
      <c r="C423" s="336"/>
      <c r="D423" s="293"/>
      <c r="E423" s="294"/>
      <c r="F423" s="293"/>
      <c r="G423" s="294"/>
      <c r="H423" s="294"/>
      <c r="I423" s="289"/>
    </row>
    <row r="424" spans="1:9" s="298" customFormat="1">
      <c r="A424" s="330"/>
      <c r="B424" s="293"/>
      <c r="C424" s="336"/>
      <c r="D424" s="293"/>
      <c r="E424" s="294"/>
      <c r="F424" s="293"/>
      <c r="G424" s="294"/>
      <c r="H424" s="294"/>
      <c r="I424" s="289"/>
    </row>
    <row r="425" spans="1:9" s="298" customFormat="1">
      <c r="A425" s="290"/>
      <c r="B425" s="293"/>
      <c r="C425" s="336"/>
      <c r="D425" s="293"/>
      <c r="E425" s="294"/>
      <c r="F425" s="293"/>
      <c r="G425" s="294"/>
      <c r="H425" s="294"/>
      <c r="I425" s="289"/>
    </row>
    <row r="426" spans="1:9" s="298" customFormat="1">
      <c r="A426" s="290"/>
      <c r="B426" s="293"/>
      <c r="C426" s="336"/>
      <c r="D426" s="293"/>
      <c r="E426" s="294"/>
      <c r="F426" s="293"/>
      <c r="G426" s="294"/>
      <c r="H426" s="294"/>
      <c r="I426" s="289"/>
    </row>
    <row r="427" spans="1:9" s="298" customFormat="1">
      <c r="A427" s="290"/>
      <c r="B427" s="293"/>
      <c r="C427" s="336"/>
      <c r="D427" s="293"/>
      <c r="E427" s="294"/>
      <c r="F427" s="293"/>
      <c r="G427" s="294"/>
      <c r="H427" s="294"/>
      <c r="I427" s="289"/>
    </row>
    <row r="428" spans="1:9" s="298" customFormat="1">
      <c r="A428" s="290"/>
      <c r="B428" s="293"/>
      <c r="C428" s="336"/>
      <c r="D428" s="293"/>
      <c r="E428" s="294"/>
      <c r="F428" s="293"/>
      <c r="G428" s="294"/>
      <c r="H428" s="294"/>
      <c r="I428" s="289"/>
    </row>
    <row r="429" spans="1:9" s="298" customFormat="1">
      <c r="A429" s="290"/>
      <c r="B429" s="293"/>
      <c r="C429" s="336"/>
      <c r="D429" s="293"/>
      <c r="E429" s="294"/>
      <c r="F429" s="293"/>
      <c r="G429" s="294"/>
      <c r="H429" s="294"/>
      <c r="I429" s="289"/>
    </row>
    <row r="430" spans="1:9" s="298" customFormat="1">
      <c r="A430" s="290"/>
      <c r="B430" s="293"/>
      <c r="C430" s="336"/>
      <c r="D430" s="293"/>
      <c r="E430" s="294"/>
      <c r="F430" s="293"/>
      <c r="G430" s="294"/>
      <c r="H430" s="294"/>
      <c r="I430" s="289"/>
    </row>
    <row r="431" spans="1:9" s="298" customFormat="1">
      <c r="A431" s="290"/>
      <c r="B431" s="293"/>
      <c r="C431" s="336"/>
      <c r="D431" s="293"/>
      <c r="E431" s="294"/>
      <c r="F431" s="293"/>
      <c r="G431" s="294"/>
      <c r="H431" s="294"/>
      <c r="I431" s="289"/>
    </row>
    <row r="432" spans="1:9" s="298" customFormat="1">
      <c r="A432" s="290"/>
      <c r="B432" s="293"/>
      <c r="C432" s="336"/>
      <c r="D432" s="293"/>
      <c r="E432" s="294"/>
      <c r="F432" s="293"/>
      <c r="G432" s="294"/>
      <c r="H432" s="294"/>
      <c r="I432" s="289"/>
    </row>
    <row r="433" spans="1:9" s="298" customFormat="1">
      <c r="A433" s="290"/>
      <c r="B433" s="293"/>
      <c r="C433" s="336"/>
      <c r="D433" s="293"/>
      <c r="E433" s="294"/>
      <c r="F433" s="293"/>
      <c r="G433" s="294"/>
      <c r="H433" s="294"/>
      <c r="I433" s="289"/>
    </row>
    <row r="434" spans="1:9" s="298" customFormat="1">
      <c r="A434" s="290"/>
      <c r="B434" s="293"/>
      <c r="C434" s="336"/>
      <c r="D434" s="293"/>
      <c r="E434" s="294"/>
      <c r="F434" s="293"/>
      <c r="G434" s="294"/>
      <c r="H434" s="294"/>
      <c r="I434" s="289"/>
    </row>
    <row r="435" spans="1:9" s="298" customFormat="1">
      <c r="A435" s="290"/>
      <c r="B435" s="293"/>
      <c r="C435" s="336"/>
      <c r="D435" s="293"/>
      <c r="E435" s="294"/>
      <c r="F435" s="293"/>
      <c r="G435" s="294"/>
      <c r="H435" s="294"/>
      <c r="I435" s="289"/>
    </row>
    <row r="436" spans="1:9" s="298" customFormat="1">
      <c r="A436" s="290"/>
      <c r="B436" s="293"/>
      <c r="C436" s="336"/>
      <c r="D436" s="293"/>
      <c r="E436" s="294"/>
      <c r="F436" s="293"/>
      <c r="G436" s="294"/>
      <c r="H436" s="294"/>
      <c r="I436" s="289"/>
    </row>
    <row r="437" spans="1:9" s="298" customFormat="1">
      <c r="A437" s="290"/>
      <c r="B437" s="293"/>
      <c r="C437" s="336"/>
      <c r="D437" s="293"/>
      <c r="E437" s="294"/>
      <c r="F437" s="293"/>
      <c r="G437" s="294"/>
      <c r="H437" s="294"/>
      <c r="I437" s="289"/>
    </row>
    <row r="438" spans="1:9" s="298" customFormat="1">
      <c r="A438" s="290"/>
      <c r="B438" s="293"/>
      <c r="C438" s="336"/>
      <c r="D438" s="293"/>
      <c r="E438" s="294"/>
      <c r="F438" s="293"/>
      <c r="G438" s="294"/>
      <c r="H438" s="294"/>
      <c r="I438" s="289"/>
    </row>
    <row r="439" spans="1:9" s="298" customFormat="1">
      <c r="A439" s="290"/>
      <c r="B439" s="293"/>
      <c r="C439" s="336"/>
      <c r="D439" s="293"/>
      <c r="E439" s="294"/>
      <c r="F439" s="293"/>
      <c r="G439" s="294"/>
      <c r="H439" s="294"/>
      <c r="I439" s="289"/>
    </row>
    <row r="440" spans="1:9" s="298" customFormat="1">
      <c r="A440" s="290"/>
      <c r="B440" s="293"/>
      <c r="C440" s="336"/>
      <c r="D440" s="293"/>
      <c r="E440" s="294"/>
      <c r="F440" s="293"/>
      <c r="G440" s="294"/>
      <c r="H440" s="294"/>
      <c r="I440" s="289"/>
    </row>
    <row r="441" spans="1:9" s="298" customFormat="1">
      <c r="A441" s="290"/>
      <c r="B441" s="293"/>
      <c r="C441" s="336"/>
      <c r="D441" s="293"/>
      <c r="E441" s="294"/>
      <c r="F441" s="293"/>
      <c r="G441" s="294"/>
      <c r="H441" s="294"/>
      <c r="I441" s="289"/>
    </row>
    <row r="442" spans="1:9" s="298" customFormat="1">
      <c r="A442" s="290"/>
      <c r="B442" s="293"/>
      <c r="C442" s="336"/>
      <c r="D442" s="293"/>
      <c r="E442" s="294"/>
      <c r="F442" s="293"/>
      <c r="G442" s="294"/>
      <c r="H442" s="294"/>
      <c r="I442" s="289"/>
    </row>
    <row r="443" spans="1:9" s="298" customFormat="1">
      <c r="A443" s="290"/>
      <c r="B443" s="293"/>
      <c r="C443" s="336"/>
      <c r="D443" s="293"/>
      <c r="E443" s="294"/>
      <c r="F443" s="293"/>
      <c r="G443" s="294"/>
      <c r="H443" s="294"/>
      <c r="I443" s="289"/>
    </row>
    <row r="444" spans="1:9" s="298" customFormat="1">
      <c r="A444" s="290"/>
      <c r="B444" s="293"/>
      <c r="C444" s="336"/>
      <c r="D444" s="293"/>
      <c r="E444" s="294"/>
      <c r="F444" s="293"/>
      <c r="G444" s="294"/>
      <c r="H444" s="294"/>
      <c r="I444" s="289"/>
    </row>
    <row r="445" spans="1:9" s="298" customFormat="1">
      <c r="A445" s="290"/>
      <c r="B445" s="293"/>
      <c r="C445" s="336"/>
      <c r="D445" s="293"/>
      <c r="E445" s="294"/>
      <c r="F445" s="293"/>
      <c r="G445" s="294"/>
      <c r="H445" s="294"/>
      <c r="I445" s="289"/>
    </row>
    <row r="446" spans="1:9" s="298" customFormat="1">
      <c r="A446" s="290"/>
      <c r="B446" s="293"/>
      <c r="C446" s="336"/>
      <c r="D446" s="293"/>
      <c r="E446" s="294"/>
      <c r="F446" s="293"/>
      <c r="G446" s="294"/>
      <c r="H446" s="294"/>
      <c r="I446" s="289"/>
    </row>
    <row r="447" spans="1:9" s="298" customFormat="1">
      <c r="A447" s="290"/>
      <c r="B447" s="293"/>
      <c r="C447" s="336"/>
      <c r="D447" s="293"/>
      <c r="E447" s="294"/>
      <c r="F447" s="293"/>
      <c r="G447" s="294"/>
      <c r="H447" s="294"/>
      <c r="I447" s="289"/>
    </row>
    <row r="448" spans="1:9" s="298" customFormat="1">
      <c r="A448" s="290"/>
      <c r="B448" s="293"/>
      <c r="C448" s="336"/>
      <c r="D448" s="293"/>
      <c r="E448" s="294"/>
      <c r="F448" s="293"/>
      <c r="G448" s="294"/>
      <c r="H448" s="294"/>
      <c r="I448" s="289"/>
    </row>
    <row r="449" spans="1:9" s="298" customFormat="1">
      <c r="A449" s="290"/>
      <c r="B449" s="293"/>
      <c r="C449" s="336"/>
      <c r="D449" s="293"/>
      <c r="E449" s="294"/>
      <c r="F449" s="293"/>
      <c r="G449" s="294"/>
      <c r="H449" s="294"/>
      <c r="I449" s="289"/>
    </row>
    <row r="450" spans="1:9" s="298" customFormat="1">
      <c r="A450" s="290"/>
      <c r="B450" s="293"/>
      <c r="C450" s="336"/>
      <c r="D450" s="293"/>
      <c r="E450" s="294"/>
      <c r="F450" s="293"/>
      <c r="G450" s="294"/>
      <c r="H450" s="294"/>
      <c r="I450" s="289"/>
    </row>
    <row r="451" spans="1:9" s="298" customFormat="1">
      <c r="A451" s="290"/>
      <c r="B451" s="293"/>
      <c r="C451" s="336"/>
      <c r="D451" s="293"/>
      <c r="E451" s="294"/>
      <c r="F451" s="293"/>
      <c r="G451" s="294"/>
      <c r="H451" s="294"/>
      <c r="I451" s="289"/>
    </row>
    <row r="452" spans="1:9" s="298" customFormat="1">
      <c r="A452" s="290"/>
      <c r="B452" s="293"/>
      <c r="C452" s="336"/>
      <c r="D452" s="293"/>
      <c r="E452" s="294"/>
      <c r="F452" s="293"/>
      <c r="G452" s="294"/>
      <c r="H452" s="294"/>
      <c r="I452" s="289"/>
    </row>
    <row r="453" spans="1:9" s="298" customFormat="1">
      <c r="A453" s="290"/>
      <c r="B453" s="293"/>
      <c r="C453" s="336"/>
      <c r="D453" s="293"/>
      <c r="E453" s="294"/>
      <c r="F453" s="293"/>
      <c r="G453" s="294"/>
      <c r="H453" s="294"/>
      <c r="I453" s="289"/>
    </row>
    <row r="454" spans="1:9" s="298" customFormat="1">
      <c r="A454" s="290"/>
      <c r="B454" s="293"/>
      <c r="C454" s="336"/>
      <c r="D454" s="293"/>
      <c r="E454" s="294"/>
      <c r="F454" s="293"/>
      <c r="G454" s="294"/>
      <c r="H454" s="294"/>
      <c r="I454" s="289"/>
    </row>
    <row r="455" spans="1:9" s="298" customFormat="1">
      <c r="A455" s="290"/>
      <c r="B455" s="293"/>
      <c r="C455" s="336"/>
      <c r="D455" s="293"/>
      <c r="E455" s="294"/>
      <c r="F455" s="293"/>
      <c r="G455" s="294"/>
      <c r="H455" s="294"/>
      <c r="I455" s="289"/>
    </row>
    <row r="456" spans="1:9" s="298" customFormat="1">
      <c r="A456" s="290"/>
      <c r="B456" s="293"/>
      <c r="C456" s="336"/>
      <c r="D456" s="293"/>
      <c r="E456" s="294"/>
      <c r="F456" s="293"/>
      <c r="G456" s="294"/>
      <c r="H456" s="294"/>
      <c r="I456" s="289"/>
    </row>
    <row r="457" spans="1:9" s="298" customFormat="1">
      <c r="A457" s="290"/>
      <c r="B457" s="293"/>
      <c r="C457" s="336"/>
      <c r="D457" s="293"/>
      <c r="E457" s="294"/>
      <c r="F457" s="293"/>
      <c r="G457" s="294"/>
      <c r="H457" s="294"/>
      <c r="I457" s="289"/>
    </row>
    <row r="458" spans="1:9" s="298" customFormat="1">
      <c r="A458" s="290"/>
      <c r="B458" s="293"/>
      <c r="C458" s="336"/>
      <c r="D458" s="293"/>
      <c r="E458" s="294"/>
      <c r="F458" s="293"/>
      <c r="G458" s="294"/>
      <c r="H458" s="294"/>
      <c r="I458" s="289"/>
    </row>
    <row r="459" spans="1:9" s="298" customFormat="1">
      <c r="A459" s="290"/>
      <c r="B459" s="293"/>
      <c r="C459" s="336"/>
      <c r="D459" s="293"/>
      <c r="E459" s="294"/>
      <c r="F459" s="293"/>
      <c r="G459" s="294"/>
      <c r="H459" s="294"/>
      <c r="I459" s="289"/>
    </row>
    <row r="460" spans="1:9" s="298" customFormat="1">
      <c r="A460" s="290"/>
      <c r="B460" s="293"/>
      <c r="C460" s="336"/>
      <c r="D460" s="293"/>
      <c r="E460" s="294"/>
      <c r="F460" s="293"/>
      <c r="G460" s="294"/>
      <c r="H460" s="294"/>
      <c r="I460" s="289"/>
    </row>
    <row r="461" spans="1:9" s="298" customFormat="1">
      <c r="A461" s="290"/>
      <c r="B461" s="293"/>
      <c r="C461" s="336"/>
      <c r="D461" s="293"/>
      <c r="E461" s="294"/>
      <c r="F461" s="293"/>
      <c r="G461" s="299"/>
      <c r="H461" s="294"/>
      <c r="I461" s="289"/>
    </row>
    <row r="462" spans="1:9" s="298" customFormat="1">
      <c r="A462" s="290"/>
      <c r="B462" s="293"/>
      <c r="C462" s="336"/>
      <c r="D462" s="293"/>
      <c r="E462" s="294"/>
      <c r="F462" s="293"/>
      <c r="G462" s="299"/>
      <c r="H462" s="294"/>
      <c r="I462" s="289"/>
    </row>
    <row r="463" spans="1:9" s="298" customFormat="1">
      <c r="A463" s="290"/>
      <c r="B463" s="293"/>
      <c r="C463" s="336"/>
      <c r="D463" s="293"/>
      <c r="E463" s="294"/>
      <c r="F463" s="293"/>
      <c r="G463" s="299"/>
      <c r="H463" s="294"/>
      <c r="I463" s="289"/>
    </row>
    <row r="464" spans="1:9" s="298" customFormat="1">
      <c r="A464" s="290"/>
      <c r="B464" s="293"/>
      <c r="C464" s="336"/>
      <c r="D464" s="293"/>
      <c r="E464" s="294"/>
      <c r="F464" s="293"/>
      <c r="G464" s="299"/>
      <c r="H464" s="294"/>
      <c r="I464" s="289"/>
    </row>
    <row r="465" spans="1:9" s="298" customFormat="1">
      <c r="A465" s="290"/>
      <c r="B465" s="293"/>
      <c r="C465" s="336"/>
      <c r="D465" s="293"/>
      <c r="E465" s="294"/>
      <c r="F465" s="293"/>
      <c r="G465" s="299"/>
      <c r="H465" s="294"/>
      <c r="I465" s="289"/>
    </row>
    <row r="466" spans="1:9" s="298" customFormat="1">
      <c r="A466" s="290"/>
      <c r="B466" s="337"/>
      <c r="C466" s="336"/>
      <c r="D466" s="293"/>
      <c r="E466" s="294"/>
      <c r="F466" s="293"/>
      <c r="G466" s="299"/>
      <c r="H466" s="294"/>
      <c r="I466" s="289"/>
    </row>
    <row r="467" spans="1:9" s="298" customFormat="1">
      <c r="A467" s="290"/>
      <c r="B467" s="293"/>
      <c r="C467" s="336"/>
      <c r="D467" s="293"/>
      <c r="E467" s="294"/>
      <c r="F467" s="293"/>
      <c r="G467" s="299"/>
      <c r="H467" s="294"/>
      <c r="I467" s="289"/>
    </row>
    <row r="468" spans="1:9" s="298" customFormat="1">
      <c r="A468" s="290"/>
      <c r="B468" s="293"/>
      <c r="C468" s="336"/>
      <c r="D468" s="293"/>
      <c r="E468" s="294"/>
      <c r="F468" s="293"/>
      <c r="G468" s="299"/>
      <c r="H468" s="294"/>
      <c r="I468" s="289"/>
    </row>
    <row r="469" spans="1:9" s="298" customFormat="1">
      <c r="A469" s="290"/>
      <c r="B469" s="293"/>
      <c r="C469" s="336"/>
      <c r="D469" s="293"/>
      <c r="E469" s="294"/>
      <c r="F469" s="293"/>
      <c r="G469" s="299"/>
      <c r="H469" s="294"/>
      <c r="I469" s="289"/>
    </row>
    <row r="470" spans="1:9" s="298" customFormat="1">
      <c r="A470" s="290"/>
      <c r="B470" s="293"/>
      <c r="C470" s="336"/>
      <c r="D470" s="293"/>
      <c r="E470" s="294"/>
      <c r="F470" s="293"/>
      <c r="G470" s="299"/>
      <c r="H470" s="294"/>
      <c r="I470" s="289"/>
    </row>
    <row r="471" spans="1:9" s="298" customFormat="1">
      <c r="A471" s="290"/>
      <c r="B471" s="293"/>
      <c r="C471" s="336"/>
      <c r="D471" s="293"/>
      <c r="E471" s="294"/>
      <c r="F471" s="293"/>
      <c r="G471" s="299"/>
      <c r="H471" s="294"/>
      <c r="I471" s="289"/>
    </row>
    <row r="472" spans="1:9" s="298" customFormat="1">
      <c r="A472" s="290"/>
      <c r="B472" s="293"/>
      <c r="C472" s="336"/>
      <c r="D472" s="293"/>
      <c r="E472" s="294"/>
      <c r="F472" s="293"/>
      <c r="G472" s="299"/>
      <c r="H472" s="294"/>
      <c r="I472" s="289"/>
    </row>
    <row r="473" spans="1:9" s="298" customFormat="1">
      <c r="A473" s="290"/>
      <c r="B473" s="293"/>
      <c r="C473" s="336"/>
      <c r="D473" s="293"/>
      <c r="E473" s="294"/>
      <c r="F473" s="293"/>
      <c r="G473" s="299"/>
      <c r="H473" s="294"/>
      <c r="I473" s="289"/>
    </row>
    <row r="474" spans="1:9" s="298" customFormat="1">
      <c r="A474" s="290"/>
      <c r="B474" s="293"/>
      <c r="C474" s="336"/>
      <c r="D474" s="293"/>
      <c r="E474" s="294"/>
      <c r="F474" s="293"/>
      <c r="G474" s="299"/>
      <c r="H474" s="294"/>
      <c r="I474" s="289"/>
    </row>
    <row r="475" spans="1:9" s="298" customFormat="1">
      <c r="A475" s="290"/>
      <c r="B475" s="293"/>
      <c r="C475" s="336"/>
      <c r="D475" s="293"/>
      <c r="E475" s="294"/>
      <c r="F475" s="293"/>
      <c r="G475" s="299"/>
      <c r="H475" s="294"/>
      <c r="I475" s="289"/>
    </row>
    <row r="476" spans="1:9" s="298" customFormat="1">
      <c r="A476" s="290"/>
      <c r="B476" s="293"/>
      <c r="C476" s="336"/>
      <c r="D476" s="293"/>
      <c r="E476" s="294"/>
      <c r="F476" s="293"/>
      <c r="G476" s="299"/>
      <c r="H476" s="294"/>
      <c r="I476" s="289"/>
    </row>
    <row r="477" spans="1:9" s="298" customFormat="1">
      <c r="A477" s="290"/>
      <c r="B477" s="293"/>
      <c r="C477" s="336"/>
      <c r="D477" s="293"/>
      <c r="E477" s="294"/>
      <c r="F477" s="293"/>
      <c r="G477" s="299"/>
      <c r="H477" s="294"/>
      <c r="I477" s="289"/>
    </row>
    <row r="478" spans="1:9" s="298" customFormat="1">
      <c r="A478" s="290"/>
      <c r="B478" s="293"/>
      <c r="C478" s="336"/>
      <c r="D478" s="293"/>
      <c r="E478" s="294"/>
      <c r="F478" s="293"/>
      <c r="G478" s="299"/>
      <c r="H478" s="294"/>
      <c r="I478" s="289"/>
    </row>
    <row r="479" spans="1:9" s="298" customFormat="1">
      <c r="A479" s="290"/>
      <c r="B479" s="293"/>
      <c r="C479" s="336"/>
      <c r="D479" s="293"/>
      <c r="E479" s="294"/>
      <c r="F479" s="293"/>
      <c r="G479" s="299"/>
      <c r="H479" s="294"/>
      <c r="I479" s="289"/>
    </row>
    <row r="480" spans="1:9" s="298" customFormat="1">
      <c r="A480" s="290"/>
      <c r="B480" s="293"/>
      <c r="C480" s="336"/>
      <c r="D480" s="293"/>
      <c r="E480" s="294"/>
      <c r="F480" s="293"/>
      <c r="G480" s="299"/>
      <c r="H480" s="294"/>
      <c r="I480" s="289"/>
    </row>
    <row r="481" spans="1:9" s="298" customFormat="1">
      <c r="A481" s="290"/>
      <c r="B481" s="293"/>
      <c r="C481" s="336"/>
      <c r="D481" s="293"/>
      <c r="E481" s="294"/>
      <c r="F481" s="293"/>
      <c r="G481" s="299"/>
      <c r="H481" s="294"/>
      <c r="I481" s="289"/>
    </row>
    <row r="482" spans="1:9" s="298" customFormat="1">
      <c r="A482" s="290"/>
      <c r="B482" s="293"/>
      <c r="C482" s="336"/>
      <c r="D482" s="293"/>
      <c r="E482" s="294"/>
      <c r="F482" s="293"/>
      <c r="G482" s="299"/>
      <c r="H482" s="294"/>
      <c r="I482" s="289"/>
    </row>
    <row r="483" spans="1:9" s="298" customFormat="1">
      <c r="A483" s="290"/>
      <c r="B483" s="293"/>
      <c r="C483" s="336"/>
      <c r="D483" s="293"/>
      <c r="E483" s="294"/>
      <c r="F483" s="293"/>
      <c r="G483" s="299"/>
      <c r="H483" s="294"/>
      <c r="I483" s="289"/>
    </row>
    <row r="484" spans="1:9" s="298" customFormat="1">
      <c r="A484" s="290"/>
      <c r="B484" s="293"/>
      <c r="C484" s="336"/>
      <c r="D484" s="293"/>
      <c r="E484" s="294"/>
      <c r="F484" s="293"/>
      <c r="G484" s="299"/>
      <c r="H484" s="294"/>
      <c r="I484" s="289"/>
    </row>
    <row r="485" spans="1:9" s="298" customFormat="1">
      <c r="A485" s="290"/>
      <c r="B485" s="293"/>
      <c r="C485" s="336"/>
      <c r="D485" s="293"/>
      <c r="E485" s="294"/>
      <c r="F485" s="293"/>
      <c r="G485" s="299"/>
      <c r="H485" s="294"/>
      <c r="I485" s="289"/>
    </row>
    <row r="486" spans="1:9" s="298" customFormat="1">
      <c r="A486" s="290"/>
      <c r="B486" s="293"/>
      <c r="C486" s="336"/>
      <c r="D486" s="293"/>
      <c r="E486" s="294"/>
      <c r="F486" s="293"/>
      <c r="G486" s="299"/>
      <c r="H486" s="294"/>
      <c r="I486" s="289"/>
    </row>
    <row r="487" spans="1:9" s="298" customFormat="1">
      <c r="A487" s="290"/>
      <c r="B487" s="293"/>
      <c r="C487" s="336"/>
      <c r="D487" s="293"/>
      <c r="E487" s="294"/>
      <c r="F487" s="293"/>
      <c r="G487" s="299"/>
      <c r="H487" s="294"/>
      <c r="I487" s="289"/>
    </row>
    <row r="488" spans="1:9" s="298" customFormat="1">
      <c r="A488" s="290"/>
      <c r="B488" s="293"/>
      <c r="C488" s="336"/>
      <c r="D488" s="293"/>
      <c r="E488" s="294"/>
      <c r="F488" s="293"/>
      <c r="G488" s="299"/>
      <c r="H488" s="294"/>
      <c r="I488" s="289"/>
    </row>
    <row r="489" spans="1:9" s="298" customFormat="1">
      <c r="A489" s="290"/>
      <c r="B489" s="293"/>
      <c r="C489" s="336"/>
      <c r="D489" s="293"/>
      <c r="E489" s="294"/>
      <c r="F489" s="293"/>
      <c r="G489" s="299"/>
      <c r="H489" s="294"/>
      <c r="I489" s="289"/>
    </row>
    <row r="490" spans="1:9" s="298" customFormat="1">
      <c r="A490" s="290"/>
      <c r="B490" s="293"/>
      <c r="C490" s="336"/>
      <c r="D490" s="293"/>
      <c r="E490" s="294"/>
      <c r="F490" s="293"/>
      <c r="G490" s="299"/>
      <c r="H490" s="294"/>
      <c r="I490" s="289"/>
    </row>
    <row r="491" spans="1:9" s="298" customFormat="1" ht="15.75">
      <c r="A491" s="67"/>
      <c r="B491" s="69"/>
      <c r="C491" s="70"/>
      <c r="D491" s="68"/>
      <c r="E491" s="67"/>
      <c r="F491" s="69"/>
      <c r="G491" s="67"/>
      <c r="H491" s="67"/>
      <c r="I491" s="289"/>
    </row>
    <row r="492" spans="1:9" s="298" customFormat="1">
      <c r="A492" s="332"/>
      <c r="B492" s="328"/>
      <c r="C492" s="329"/>
      <c r="D492" s="328"/>
      <c r="F492" s="328"/>
      <c r="H492" s="299"/>
      <c r="I492" s="289"/>
    </row>
    <row r="493" spans="1:9" s="298" customFormat="1">
      <c r="A493" s="338"/>
      <c r="B493" s="328"/>
      <c r="C493" s="329"/>
      <c r="D493" s="328"/>
      <c r="E493" s="338"/>
      <c r="F493" s="328"/>
      <c r="H493" s="299"/>
      <c r="I493" s="289"/>
    </row>
    <row r="494" spans="1:9" s="298" customFormat="1">
      <c r="A494" s="289"/>
      <c r="B494" s="328"/>
      <c r="C494" s="329"/>
      <c r="D494" s="328"/>
      <c r="E494" s="289"/>
      <c r="F494" s="328"/>
      <c r="H494" s="299"/>
      <c r="I494" s="289"/>
    </row>
    <row r="495" spans="1:9" s="298" customFormat="1">
      <c r="A495" s="289"/>
      <c r="B495" s="328"/>
      <c r="C495" s="329"/>
      <c r="D495" s="328"/>
      <c r="E495" s="289"/>
      <c r="F495" s="328"/>
      <c r="H495" s="299"/>
      <c r="I495" s="289"/>
    </row>
    <row r="496" spans="1:9" s="298" customFormat="1">
      <c r="A496" s="332"/>
      <c r="B496" s="328"/>
      <c r="C496" s="329"/>
      <c r="D496" s="328"/>
      <c r="F496" s="328"/>
      <c r="H496" s="299"/>
      <c r="I496" s="289"/>
    </row>
  </sheetData>
  <mergeCells count="29">
    <mergeCell ref="B5:C5"/>
    <mergeCell ref="D5:G5"/>
    <mergeCell ref="A1:I2"/>
    <mergeCell ref="B3:C3"/>
    <mergeCell ref="D3:G3"/>
    <mergeCell ref="B4:C4"/>
    <mergeCell ref="D4:G4"/>
    <mergeCell ref="B6:C6"/>
    <mergeCell ref="D6:G6"/>
    <mergeCell ref="B7:C7"/>
    <mergeCell ref="D7:G7"/>
    <mergeCell ref="B8:C8"/>
    <mergeCell ref="D8:G8"/>
    <mergeCell ref="B9:C9"/>
    <mergeCell ref="D9:G9"/>
    <mergeCell ref="B10:C10"/>
    <mergeCell ref="D10:G10"/>
    <mergeCell ref="B11:C11"/>
    <mergeCell ref="D11:G11"/>
    <mergeCell ref="A232:B232"/>
    <mergeCell ref="F391:G391"/>
    <mergeCell ref="A397:H397"/>
    <mergeCell ref="A398:H398"/>
    <mergeCell ref="A402:H402"/>
    <mergeCell ref="A244:H244"/>
    <mergeCell ref="A245:H245"/>
    <mergeCell ref="A246:H246"/>
    <mergeCell ref="A247:H247"/>
    <mergeCell ref="A249:H249"/>
  </mergeCells>
  <printOptions horizontalCentered="1"/>
  <pageMargins left="0.7" right="0.7" top="0.75" bottom="0.75" header="0.3" footer="0.3"/>
  <pageSetup paperSize="5" scale="70" orientation="portrait" verticalDpi="0" r:id="rId1"/>
  <rowBreaks count="3" manualBreakCount="3">
    <brk id="68" max="16383" man="1"/>
    <brk id="138" max="16383" man="1"/>
    <brk id="202" max="16383" man="1"/>
  </rowBreaks>
</worksheet>
</file>

<file path=xl/worksheets/sheet4.xml><?xml version="1.0" encoding="utf-8"?>
<worksheet xmlns="http://schemas.openxmlformats.org/spreadsheetml/2006/main" xmlns:r="http://schemas.openxmlformats.org/officeDocument/2006/relationships">
  <dimension ref="A1:L460"/>
  <sheetViews>
    <sheetView topLeftCell="A214" workbookViewId="0">
      <selection activeCell="B233" sqref="B233"/>
    </sheetView>
  </sheetViews>
  <sheetFormatPr defaultColWidth="10.5703125" defaultRowHeight="15"/>
  <cols>
    <col min="1" max="1" width="11.7109375" style="339" customWidth="1"/>
    <col min="2" max="2" width="13" style="340" customWidth="1"/>
    <col min="3" max="3" width="13.28515625" style="341" customWidth="1"/>
    <col min="4" max="4" width="10.28515625" style="340" customWidth="1"/>
    <col min="5" max="5" width="10.7109375" style="319" customWidth="1"/>
    <col min="6" max="6" width="14.85546875" style="340" customWidth="1"/>
    <col min="7" max="7" width="11.140625" style="319" customWidth="1"/>
    <col min="8" max="8" width="20.85546875" style="342" customWidth="1"/>
    <col min="9" max="9" width="18.140625" style="342" customWidth="1"/>
    <col min="10" max="16384" width="10.5703125" style="319"/>
  </cols>
  <sheetData>
    <row r="1" spans="1:9" s="237" customFormat="1" ht="15.75">
      <c r="A1" s="458" t="s">
        <v>43</v>
      </c>
      <c r="B1" s="458"/>
      <c r="C1" s="458"/>
      <c r="D1" s="458"/>
      <c r="E1" s="458"/>
      <c r="F1" s="458"/>
      <c r="G1" s="458"/>
      <c r="H1" s="458"/>
      <c r="I1" s="458"/>
    </row>
    <row r="2" spans="1:9" s="237" customFormat="1" ht="15.75">
      <c r="A2" s="458"/>
      <c r="B2" s="458"/>
      <c r="C2" s="458"/>
      <c r="D2" s="458"/>
      <c r="E2" s="458"/>
      <c r="F2" s="458"/>
      <c r="G2" s="458"/>
      <c r="H2" s="458"/>
      <c r="I2" s="458"/>
    </row>
    <row r="3" spans="1:9" s="237" customFormat="1" ht="15.75">
      <c r="B3" s="454" t="s">
        <v>1</v>
      </c>
      <c r="C3" s="454"/>
      <c r="D3" s="459" t="s">
        <v>39</v>
      </c>
      <c r="E3" s="460"/>
      <c r="F3" s="460"/>
      <c r="G3" s="461"/>
      <c r="H3" s="312"/>
    </row>
    <row r="4" spans="1:9" s="237" customFormat="1" ht="30" customHeight="1">
      <c r="B4" s="462" t="s">
        <v>25</v>
      </c>
      <c r="C4" s="463"/>
      <c r="D4" s="464">
        <v>38538</v>
      </c>
      <c r="E4" s="465"/>
      <c r="F4" s="465"/>
      <c r="G4" s="466"/>
      <c r="H4" s="312"/>
    </row>
    <row r="5" spans="1:9" s="237" customFormat="1" ht="15.75">
      <c r="B5" s="454" t="s">
        <v>26</v>
      </c>
      <c r="C5" s="454"/>
      <c r="D5" s="455">
        <v>524</v>
      </c>
      <c r="E5" s="456"/>
      <c r="F5" s="456"/>
      <c r="G5" s="457"/>
      <c r="H5" s="312"/>
    </row>
    <row r="6" spans="1:9" s="237" customFormat="1" ht="15.75">
      <c r="B6" s="454" t="s">
        <v>2</v>
      </c>
      <c r="C6" s="454"/>
      <c r="D6" s="455" t="s">
        <v>3</v>
      </c>
      <c r="E6" s="456"/>
      <c r="F6" s="456"/>
      <c r="G6" s="457"/>
      <c r="H6" s="312"/>
    </row>
    <row r="7" spans="1:9" s="237" customFormat="1" ht="15.75">
      <c r="B7" s="454" t="s">
        <v>0</v>
      </c>
      <c r="C7" s="454"/>
      <c r="D7" s="467" t="s">
        <v>9</v>
      </c>
      <c r="E7" s="468"/>
      <c r="F7" s="468"/>
      <c r="G7" s="469"/>
      <c r="H7" s="312"/>
    </row>
    <row r="8" spans="1:9" s="237" customFormat="1" ht="33" customHeight="1">
      <c r="B8" s="470" t="s">
        <v>4</v>
      </c>
      <c r="C8" s="470"/>
      <c r="D8" s="471" t="s">
        <v>27</v>
      </c>
      <c r="E8" s="472"/>
      <c r="F8" s="472"/>
      <c r="G8" s="473"/>
      <c r="H8" s="312"/>
    </row>
    <row r="9" spans="1:9" s="237" customFormat="1" ht="31.5" customHeight="1">
      <c r="B9" s="470" t="s">
        <v>10</v>
      </c>
      <c r="C9" s="470"/>
      <c r="D9" s="474">
        <v>0.05</v>
      </c>
      <c r="E9" s="475"/>
      <c r="F9" s="475"/>
      <c r="G9" s="476"/>
      <c r="H9" s="312"/>
    </row>
    <row r="10" spans="1:9" s="237" customFormat="1" ht="15.75">
      <c r="B10" s="454" t="s">
        <v>8</v>
      </c>
      <c r="C10" s="454"/>
      <c r="D10" s="455">
        <v>500</v>
      </c>
      <c r="E10" s="456"/>
      <c r="F10" s="456"/>
      <c r="G10" s="457"/>
      <c r="H10" s="312"/>
    </row>
    <row r="11" spans="1:9" s="237" customFormat="1" ht="15.75">
      <c r="B11" s="454" t="s">
        <v>6</v>
      </c>
      <c r="C11" s="454"/>
      <c r="D11" s="459" t="s">
        <v>7</v>
      </c>
      <c r="E11" s="460"/>
      <c r="F11" s="460"/>
      <c r="G11" s="461"/>
      <c r="H11" s="312"/>
    </row>
    <row r="12" spans="1:9" s="237" customFormat="1" ht="16.5" thickBot="1">
      <c r="A12" s="55"/>
      <c r="B12" s="56"/>
      <c r="C12" s="239"/>
      <c r="D12" s="240"/>
      <c r="E12" s="241"/>
      <c r="F12" s="358"/>
      <c r="G12" s="241"/>
      <c r="H12" s="358"/>
    </row>
    <row r="13" spans="1:9" s="9" customFormat="1" ht="31.5">
      <c r="A13" s="243" t="s">
        <v>13</v>
      </c>
      <c r="B13" s="244" t="s">
        <v>14</v>
      </c>
      <c r="C13" s="244" t="s">
        <v>15</v>
      </c>
      <c r="D13" s="244" t="s">
        <v>16</v>
      </c>
      <c r="E13" s="245" t="s">
        <v>17</v>
      </c>
      <c r="F13" s="244" t="s">
        <v>19</v>
      </c>
      <c r="G13" s="245" t="s">
        <v>11</v>
      </c>
      <c r="H13" s="246" t="s">
        <v>18</v>
      </c>
      <c r="I13" s="247" t="s">
        <v>24</v>
      </c>
    </row>
    <row r="14" spans="1:9" ht="18.95" customHeight="1">
      <c r="A14" s="248">
        <v>38534</v>
      </c>
      <c r="B14" s="249">
        <v>500</v>
      </c>
      <c r="C14" s="250">
        <v>0</v>
      </c>
      <c r="D14" s="251">
        <f>B14-C14</f>
        <v>500</v>
      </c>
      <c r="E14" s="252">
        <f>G202</f>
        <v>5362</v>
      </c>
      <c r="F14" s="253">
        <f>(D14*E14*H14)</f>
        <v>1762.8493150684933</v>
      </c>
      <c r="G14" s="250">
        <v>31</v>
      </c>
      <c r="H14" s="254">
        <f>0.24/365</f>
        <v>6.5753424657534248E-4</v>
      </c>
      <c r="I14" s="257"/>
    </row>
    <row r="15" spans="1:9" ht="18.95" customHeight="1">
      <c r="A15" s="256">
        <v>38565</v>
      </c>
      <c r="B15" s="249">
        <v>500</v>
      </c>
      <c r="C15" s="250">
        <v>1000</v>
      </c>
      <c r="D15" s="251">
        <f t="shared" ref="D15:D78" si="0">B15-C15</f>
        <v>-500</v>
      </c>
      <c r="E15" s="252">
        <f>E14-G14</f>
        <v>5331</v>
      </c>
      <c r="F15" s="253"/>
      <c r="G15" s="250">
        <v>0</v>
      </c>
      <c r="H15" s="254">
        <f>0.24/365</f>
        <v>6.5753424657534248E-4</v>
      </c>
      <c r="I15" s="257" t="s">
        <v>40</v>
      </c>
    </row>
    <row r="16" spans="1:9" ht="18.95" customHeight="1">
      <c r="A16" s="256">
        <v>38596</v>
      </c>
      <c r="B16" s="249">
        <v>500</v>
      </c>
      <c r="C16" s="250">
        <v>500</v>
      </c>
      <c r="D16" s="251">
        <f t="shared" si="0"/>
        <v>0</v>
      </c>
      <c r="E16" s="252">
        <f t="shared" ref="E16:E79" si="1">E15-G15</f>
        <v>5331</v>
      </c>
      <c r="F16" s="253">
        <f>(D16*E16*H16)</f>
        <v>0</v>
      </c>
      <c r="G16" s="250">
        <v>0</v>
      </c>
      <c r="H16" s="254">
        <f t="shared" ref="H16:H79" si="2">0.24/365</f>
        <v>6.5753424657534248E-4</v>
      </c>
      <c r="I16" s="257" t="s">
        <v>41</v>
      </c>
    </row>
    <row r="17" spans="1:9" ht="18.95" customHeight="1">
      <c r="A17" s="256">
        <v>38626</v>
      </c>
      <c r="B17" s="249">
        <v>500</v>
      </c>
      <c r="C17" s="250">
        <v>0</v>
      </c>
      <c r="D17" s="251">
        <f t="shared" si="0"/>
        <v>500</v>
      </c>
      <c r="E17" s="252">
        <f t="shared" si="1"/>
        <v>5331</v>
      </c>
      <c r="F17" s="253">
        <f t="shared" ref="F17:F79" si="3">(D17*E17*H17)</f>
        <v>1752.6575342465753</v>
      </c>
      <c r="G17" s="250">
        <v>31</v>
      </c>
      <c r="H17" s="254">
        <f t="shared" si="2"/>
        <v>6.5753424657534248E-4</v>
      </c>
      <c r="I17" s="257"/>
    </row>
    <row r="18" spans="1:9" ht="18.95" customHeight="1">
      <c r="A18" s="256">
        <v>38657</v>
      </c>
      <c r="B18" s="249">
        <v>500</v>
      </c>
      <c r="C18" s="250">
        <v>0</v>
      </c>
      <c r="D18" s="251">
        <f t="shared" si="0"/>
        <v>500</v>
      </c>
      <c r="E18" s="252">
        <f t="shared" si="1"/>
        <v>5300</v>
      </c>
      <c r="F18" s="253">
        <f t="shared" si="3"/>
        <v>1742.4657534246576</v>
      </c>
      <c r="G18" s="250">
        <v>30</v>
      </c>
      <c r="H18" s="254">
        <f t="shared" si="2"/>
        <v>6.5753424657534248E-4</v>
      </c>
      <c r="I18" s="257"/>
    </row>
    <row r="19" spans="1:9" ht="18.95" customHeight="1">
      <c r="A19" s="256">
        <v>38687</v>
      </c>
      <c r="B19" s="249">
        <v>500</v>
      </c>
      <c r="C19" s="250">
        <v>0</v>
      </c>
      <c r="D19" s="251">
        <f t="shared" si="0"/>
        <v>500</v>
      </c>
      <c r="E19" s="252">
        <f t="shared" si="1"/>
        <v>5270</v>
      </c>
      <c r="F19" s="253">
        <f t="shared" si="3"/>
        <v>1732.6027397260275</v>
      </c>
      <c r="G19" s="250">
        <v>31</v>
      </c>
      <c r="H19" s="254">
        <f t="shared" si="2"/>
        <v>6.5753424657534248E-4</v>
      </c>
      <c r="I19" s="257"/>
    </row>
    <row r="20" spans="1:9" s="321" customFormat="1" ht="18.95" customHeight="1">
      <c r="A20" s="258">
        <v>38718</v>
      </c>
      <c r="B20" s="259">
        <v>500</v>
      </c>
      <c r="C20" s="260">
        <v>0</v>
      </c>
      <c r="D20" s="261">
        <f t="shared" si="0"/>
        <v>500</v>
      </c>
      <c r="E20" s="262">
        <f t="shared" si="1"/>
        <v>5239</v>
      </c>
      <c r="F20" s="263">
        <f t="shared" si="3"/>
        <v>1722.4109589041097</v>
      </c>
      <c r="G20" s="260">
        <v>31</v>
      </c>
      <c r="H20" s="264">
        <f t="shared" si="2"/>
        <v>6.5753424657534248E-4</v>
      </c>
      <c r="I20" s="265"/>
    </row>
    <row r="21" spans="1:9" ht="18.95" customHeight="1">
      <c r="A21" s="256">
        <v>38749</v>
      </c>
      <c r="B21" s="249">
        <v>500</v>
      </c>
      <c r="C21" s="250">
        <v>0</v>
      </c>
      <c r="D21" s="251">
        <f t="shared" si="0"/>
        <v>500</v>
      </c>
      <c r="E21" s="252">
        <f t="shared" si="1"/>
        <v>5208</v>
      </c>
      <c r="F21" s="253">
        <f t="shared" si="3"/>
        <v>1712.2191780821918</v>
      </c>
      <c r="G21" s="250">
        <v>28</v>
      </c>
      <c r="H21" s="254">
        <f t="shared" si="2"/>
        <v>6.5753424657534248E-4</v>
      </c>
      <c r="I21" s="257"/>
    </row>
    <row r="22" spans="1:9" ht="18.95" customHeight="1">
      <c r="A22" s="256">
        <v>38777</v>
      </c>
      <c r="B22" s="249">
        <v>500</v>
      </c>
      <c r="C22" s="250">
        <v>0</v>
      </c>
      <c r="D22" s="251">
        <f t="shared" si="0"/>
        <v>500</v>
      </c>
      <c r="E22" s="252">
        <f t="shared" si="1"/>
        <v>5180</v>
      </c>
      <c r="F22" s="253">
        <f t="shared" si="3"/>
        <v>1703.013698630137</v>
      </c>
      <c r="G22" s="250">
        <v>31</v>
      </c>
      <c r="H22" s="254">
        <f t="shared" si="2"/>
        <v>6.5753424657534248E-4</v>
      </c>
      <c r="I22" s="257"/>
    </row>
    <row r="23" spans="1:9" ht="18.95" customHeight="1">
      <c r="A23" s="256">
        <v>38808</v>
      </c>
      <c r="B23" s="249">
        <v>500</v>
      </c>
      <c r="C23" s="250">
        <v>0</v>
      </c>
      <c r="D23" s="251">
        <f t="shared" si="0"/>
        <v>500</v>
      </c>
      <c r="E23" s="252">
        <f t="shared" si="1"/>
        <v>5149</v>
      </c>
      <c r="F23" s="253">
        <f t="shared" si="3"/>
        <v>1692.8219178082193</v>
      </c>
      <c r="G23" s="250">
        <v>30</v>
      </c>
      <c r="H23" s="254">
        <f t="shared" si="2"/>
        <v>6.5753424657534248E-4</v>
      </c>
      <c r="I23" s="257"/>
    </row>
    <row r="24" spans="1:9" ht="18.95" customHeight="1">
      <c r="A24" s="256">
        <v>38838</v>
      </c>
      <c r="B24" s="249">
        <v>500</v>
      </c>
      <c r="C24" s="250">
        <v>0</v>
      </c>
      <c r="D24" s="251">
        <f t="shared" si="0"/>
        <v>500</v>
      </c>
      <c r="E24" s="252">
        <f t="shared" si="1"/>
        <v>5119</v>
      </c>
      <c r="F24" s="253">
        <f t="shared" si="3"/>
        <v>1682.9589041095892</v>
      </c>
      <c r="G24" s="250">
        <v>31</v>
      </c>
      <c r="H24" s="254">
        <f t="shared" si="2"/>
        <v>6.5753424657534248E-4</v>
      </c>
      <c r="I24" s="257"/>
    </row>
    <row r="25" spans="1:9" ht="18.95" customHeight="1">
      <c r="A25" s="256">
        <v>38869</v>
      </c>
      <c r="B25" s="249">
        <v>500</v>
      </c>
      <c r="C25" s="250">
        <v>4500</v>
      </c>
      <c r="D25" s="251">
        <f t="shared" si="0"/>
        <v>-4000</v>
      </c>
      <c r="E25" s="252">
        <f t="shared" si="1"/>
        <v>5088</v>
      </c>
      <c r="F25" s="253"/>
      <c r="G25" s="250">
        <v>0</v>
      </c>
      <c r="H25" s="254">
        <f t="shared" si="2"/>
        <v>6.5753424657534248E-4</v>
      </c>
      <c r="I25" s="257" t="s">
        <v>42</v>
      </c>
    </row>
    <row r="26" spans="1:9" ht="18.95" customHeight="1">
      <c r="A26" s="256">
        <v>38899</v>
      </c>
      <c r="B26" s="249">
        <v>525</v>
      </c>
      <c r="C26" s="250">
        <v>0</v>
      </c>
      <c r="D26" s="251">
        <f t="shared" si="0"/>
        <v>525</v>
      </c>
      <c r="E26" s="252">
        <f t="shared" si="1"/>
        <v>5088</v>
      </c>
      <c r="F26" s="253">
        <f t="shared" si="3"/>
        <v>1756.4054794520548</v>
      </c>
      <c r="G26" s="250">
        <v>31</v>
      </c>
      <c r="H26" s="254">
        <f t="shared" si="2"/>
        <v>6.5753424657534248E-4</v>
      </c>
      <c r="I26" s="257"/>
    </row>
    <row r="27" spans="1:9" s="322" customFormat="1" ht="18.95" customHeight="1">
      <c r="A27" s="359">
        <v>38930</v>
      </c>
      <c r="B27" s="249">
        <v>525</v>
      </c>
      <c r="C27" s="280">
        <f>1050+100</f>
        <v>1150</v>
      </c>
      <c r="D27" s="251">
        <f t="shared" si="0"/>
        <v>-625</v>
      </c>
      <c r="E27" s="252">
        <f t="shared" si="1"/>
        <v>5057</v>
      </c>
      <c r="F27" s="253"/>
      <c r="G27" s="360">
        <v>20</v>
      </c>
      <c r="H27" s="254">
        <f t="shared" si="2"/>
        <v>6.5753424657534248E-4</v>
      </c>
      <c r="I27" s="265" t="s">
        <v>147</v>
      </c>
    </row>
    <row r="28" spans="1:9" ht="18.95" customHeight="1">
      <c r="A28" s="256">
        <v>38961</v>
      </c>
      <c r="B28" s="249">
        <v>525</v>
      </c>
      <c r="C28" s="250">
        <v>0</v>
      </c>
      <c r="D28" s="251">
        <f t="shared" si="0"/>
        <v>525</v>
      </c>
      <c r="E28" s="252">
        <f t="shared" si="1"/>
        <v>5037</v>
      </c>
      <c r="F28" s="253">
        <f t="shared" si="3"/>
        <v>1738.8</v>
      </c>
      <c r="G28" s="250">
        <v>30</v>
      </c>
      <c r="H28" s="254">
        <f t="shared" si="2"/>
        <v>6.5753424657534248E-4</v>
      </c>
      <c r="I28" s="257"/>
    </row>
    <row r="29" spans="1:9" ht="18.95" customHeight="1">
      <c r="A29" s="256">
        <v>38991</v>
      </c>
      <c r="B29" s="249">
        <v>525</v>
      </c>
      <c r="C29" s="250">
        <v>0</v>
      </c>
      <c r="D29" s="251">
        <f t="shared" si="0"/>
        <v>525</v>
      </c>
      <c r="E29" s="252">
        <f t="shared" si="1"/>
        <v>5007</v>
      </c>
      <c r="F29" s="253">
        <f t="shared" si="3"/>
        <v>1728.4438356164385</v>
      </c>
      <c r="G29" s="250">
        <v>31</v>
      </c>
      <c r="H29" s="254">
        <f t="shared" si="2"/>
        <v>6.5753424657534248E-4</v>
      </c>
      <c r="I29" s="361"/>
    </row>
    <row r="30" spans="1:9" ht="18.95" customHeight="1">
      <c r="A30" s="256">
        <v>39022</v>
      </c>
      <c r="B30" s="249">
        <v>525</v>
      </c>
      <c r="C30" s="250">
        <v>0</v>
      </c>
      <c r="D30" s="251">
        <f t="shared" si="0"/>
        <v>525</v>
      </c>
      <c r="E30" s="252">
        <f t="shared" si="1"/>
        <v>4976</v>
      </c>
      <c r="F30" s="253">
        <f t="shared" si="3"/>
        <v>1717.7424657534248</v>
      </c>
      <c r="G30" s="250">
        <v>30</v>
      </c>
      <c r="H30" s="254">
        <f t="shared" si="2"/>
        <v>6.5753424657534248E-4</v>
      </c>
      <c r="I30" s="361"/>
    </row>
    <row r="31" spans="1:9" ht="18.95" customHeight="1">
      <c r="A31" s="256">
        <v>39052</v>
      </c>
      <c r="B31" s="249">
        <v>525</v>
      </c>
      <c r="C31" s="250">
        <v>0</v>
      </c>
      <c r="D31" s="251">
        <f t="shared" si="0"/>
        <v>525</v>
      </c>
      <c r="E31" s="252">
        <f t="shared" si="1"/>
        <v>4946</v>
      </c>
      <c r="F31" s="253">
        <f t="shared" si="3"/>
        <v>1707.3863013698631</v>
      </c>
      <c r="G31" s="250">
        <v>31</v>
      </c>
      <c r="H31" s="254">
        <f t="shared" si="2"/>
        <v>6.5753424657534248E-4</v>
      </c>
      <c r="I31" s="361"/>
    </row>
    <row r="32" spans="1:9" ht="18.95" customHeight="1">
      <c r="A32" s="256">
        <v>39083</v>
      </c>
      <c r="B32" s="249">
        <v>525</v>
      </c>
      <c r="C32" s="250">
        <v>0</v>
      </c>
      <c r="D32" s="251">
        <f t="shared" si="0"/>
        <v>525</v>
      </c>
      <c r="E32" s="252">
        <f t="shared" si="1"/>
        <v>4915</v>
      </c>
      <c r="F32" s="253">
        <f t="shared" si="3"/>
        <v>1696.6849315068494</v>
      </c>
      <c r="G32" s="250">
        <v>31</v>
      </c>
      <c r="H32" s="254">
        <f t="shared" si="2"/>
        <v>6.5753424657534248E-4</v>
      </c>
      <c r="I32" s="361"/>
    </row>
    <row r="33" spans="1:9" ht="18.95" customHeight="1">
      <c r="A33" s="256">
        <v>39114</v>
      </c>
      <c r="B33" s="249">
        <v>525</v>
      </c>
      <c r="C33" s="250">
        <v>0</v>
      </c>
      <c r="D33" s="251">
        <f t="shared" si="0"/>
        <v>525</v>
      </c>
      <c r="E33" s="252">
        <f t="shared" si="1"/>
        <v>4884</v>
      </c>
      <c r="F33" s="253">
        <f t="shared" si="3"/>
        <v>1685.9835616438356</v>
      </c>
      <c r="G33" s="250">
        <v>28</v>
      </c>
      <c r="H33" s="254">
        <f t="shared" si="2"/>
        <v>6.5753424657534248E-4</v>
      </c>
      <c r="I33" s="361"/>
    </row>
    <row r="34" spans="1:9" ht="18.95" customHeight="1">
      <c r="A34" s="256">
        <v>39142</v>
      </c>
      <c r="B34" s="249">
        <v>525</v>
      </c>
      <c r="C34" s="250">
        <v>0</v>
      </c>
      <c r="D34" s="251">
        <f t="shared" si="0"/>
        <v>525</v>
      </c>
      <c r="E34" s="252">
        <f t="shared" si="1"/>
        <v>4856</v>
      </c>
      <c r="F34" s="253">
        <f t="shared" si="3"/>
        <v>1676.3178082191782</v>
      </c>
      <c r="G34" s="250">
        <v>31</v>
      </c>
      <c r="H34" s="254">
        <f t="shared" si="2"/>
        <v>6.5753424657534248E-4</v>
      </c>
      <c r="I34" s="361"/>
    </row>
    <row r="35" spans="1:9" ht="18.95" customHeight="1">
      <c r="A35" s="256">
        <v>39173</v>
      </c>
      <c r="B35" s="249">
        <v>525</v>
      </c>
      <c r="C35" s="250">
        <v>0</v>
      </c>
      <c r="D35" s="251">
        <f t="shared" si="0"/>
        <v>525</v>
      </c>
      <c r="E35" s="252">
        <f t="shared" si="1"/>
        <v>4825</v>
      </c>
      <c r="F35" s="253">
        <f t="shared" si="3"/>
        <v>1665.6164383561645</v>
      </c>
      <c r="G35" s="250">
        <v>30</v>
      </c>
      <c r="H35" s="254">
        <f t="shared" si="2"/>
        <v>6.5753424657534248E-4</v>
      </c>
      <c r="I35" s="361"/>
    </row>
    <row r="36" spans="1:9" ht="18.95" customHeight="1">
      <c r="A36" s="256">
        <v>39203</v>
      </c>
      <c r="B36" s="249">
        <v>525</v>
      </c>
      <c r="C36" s="250">
        <v>0</v>
      </c>
      <c r="D36" s="251">
        <f>B36-C36</f>
        <v>525</v>
      </c>
      <c r="E36" s="252">
        <f t="shared" si="1"/>
        <v>4795</v>
      </c>
      <c r="F36" s="253">
        <f t="shared" si="3"/>
        <v>1655.2602739726028</v>
      </c>
      <c r="G36" s="250">
        <v>31</v>
      </c>
      <c r="H36" s="254">
        <f t="shared" si="2"/>
        <v>6.5753424657534248E-4</v>
      </c>
      <c r="I36" s="361"/>
    </row>
    <row r="37" spans="1:9" ht="18.95" customHeight="1">
      <c r="A37" s="256">
        <v>39234</v>
      </c>
      <c r="B37" s="249">
        <v>525</v>
      </c>
      <c r="C37" s="250">
        <v>0</v>
      </c>
      <c r="D37" s="251">
        <f t="shared" si="0"/>
        <v>525</v>
      </c>
      <c r="E37" s="252">
        <f t="shared" si="1"/>
        <v>4764</v>
      </c>
      <c r="F37" s="253">
        <f t="shared" si="3"/>
        <v>1644.5589041095891</v>
      </c>
      <c r="G37" s="250">
        <v>30</v>
      </c>
      <c r="H37" s="254">
        <f t="shared" si="2"/>
        <v>6.5753424657534248E-4</v>
      </c>
      <c r="I37" s="361"/>
    </row>
    <row r="38" spans="1:9" ht="18.95" customHeight="1">
      <c r="A38" s="256">
        <v>39264</v>
      </c>
      <c r="B38" s="249">
        <v>551.25</v>
      </c>
      <c r="C38" s="250">
        <v>0</v>
      </c>
      <c r="D38" s="251">
        <f t="shared" si="0"/>
        <v>551.25</v>
      </c>
      <c r="E38" s="252">
        <f t="shared" si="1"/>
        <v>4734</v>
      </c>
      <c r="F38" s="253">
        <f t="shared" si="3"/>
        <v>1715.9128767123289</v>
      </c>
      <c r="G38" s="250">
        <v>31</v>
      </c>
      <c r="H38" s="254">
        <f t="shared" si="2"/>
        <v>6.5753424657534248E-4</v>
      </c>
      <c r="I38" s="361"/>
    </row>
    <row r="39" spans="1:9" ht="18.95" customHeight="1">
      <c r="A39" s="256">
        <v>39295</v>
      </c>
      <c r="B39" s="249">
        <v>551.25</v>
      </c>
      <c r="C39" s="250">
        <v>0</v>
      </c>
      <c r="D39" s="251">
        <f t="shared" si="0"/>
        <v>551.25</v>
      </c>
      <c r="E39" s="252">
        <f t="shared" si="1"/>
        <v>4703</v>
      </c>
      <c r="F39" s="253">
        <f t="shared" si="3"/>
        <v>1704.6764383561645</v>
      </c>
      <c r="G39" s="250">
        <v>31</v>
      </c>
      <c r="H39" s="254">
        <f t="shared" si="2"/>
        <v>6.5753424657534248E-4</v>
      </c>
      <c r="I39" s="361"/>
    </row>
    <row r="40" spans="1:9" ht="18.95" customHeight="1">
      <c r="A40" s="256">
        <v>39326</v>
      </c>
      <c r="B40" s="249">
        <v>551.25</v>
      </c>
      <c r="C40" s="250">
        <v>0</v>
      </c>
      <c r="D40" s="251">
        <f t="shared" si="0"/>
        <v>551.25</v>
      </c>
      <c r="E40" s="252">
        <f t="shared" si="1"/>
        <v>4672</v>
      </c>
      <c r="F40" s="253">
        <f t="shared" si="3"/>
        <v>1693.44</v>
      </c>
      <c r="G40" s="250">
        <v>30</v>
      </c>
      <c r="H40" s="254">
        <f t="shared" si="2"/>
        <v>6.5753424657534248E-4</v>
      </c>
      <c r="I40" s="361"/>
    </row>
    <row r="41" spans="1:9" ht="18.95" customHeight="1">
      <c r="A41" s="256">
        <v>39356</v>
      </c>
      <c r="B41" s="249">
        <v>551.25</v>
      </c>
      <c r="C41" s="250">
        <v>0</v>
      </c>
      <c r="D41" s="251">
        <f t="shared" si="0"/>
        <v>551.25</v>
      </c>
      <c r="E41" s="252">
        <f t="shared" si="1"/>
        <v>4642</v>
      </c>
      <c r="F41" s="253">
        <f t="shared" si="3"/>
        <v>1682.5660273972603</v>
      </c>
      <c r="G41" s="250">
        <v>31</v>
      </c>
      <c r="H41" s="254">
        <f t="shared" si="2"/>
        <v>6.5753424657534248E-4</v>
      </c>
      <c r="I41" s="361"/>
    </row>
    <row r="42" spans="1:9" ht="18.95" customHeight="1">
      <c r="A42" s="256">
        <v>39387</v>
      </c>
      <c r="B42" s="249">
        <v>551.25</v>
      </c>
      <c r="C42" s="250">
        <v>0</v>
      </c>
      <c r="D42" s="251">
        <f t="shared" si="0"/>
        <v>551.25</v>
      </c>
      <c r="E42" s="252">
        <f t="shared" si="1"/>
        <v>4611</v>
      </c>
      <c r="F42" s="253">
        <f t="shared" si="3"/>
        <v>1671.3295890410959</v>
      </c>
      <c r="G42" s="250">
        <v>30</v>
      </c>
      <c r="H42" s="254">
        <f t="shared" si="2"/>
        <v>6.5753424657534248E-4</v>
      </c>
      <c r="I42" s="361"/>
    </row>
    <row r="43" spans="1:9" ht="18.95" customHeight="1">
      <c r="A43" s="256">
        <v>39417</v>
      </c>
      <c r="B43" s="249">
        <v>551.25</v>
      </c>
      <c r="C43" s="250">
        <v>0</v>
      </c>
      <c r="D43" s="251">
        <f t="shared" si="0"/>
        <v>551.25</v>
      </c>
      <c r="E43" s="252">
        <f t="shared" si="1"/>
        <v>4581</v>
      </c>
      <c r="F43" s="253">
        <f t="shared" si="3"/>
        <v>1660.4556164383562</v>
      </c>
      <c r="G43" s="250">
        <v>31</v>
      </c>
      <c r="H43" s="254">
        <f t="shared" si="2"/>
        <v>6.5753424657534248E-4</v>
      </c>
      <c r="I43" s="361"/>
    </row>
    <row r="44" spans="1:9" ht="18.95" customHeight="1">
      <c r="A44" s="256">
        <v>39448</v>
      </c>
      <c r="B44" s="249">
        <v>551.25</v>
      </c>
      <c r="C44" s="250">
        <v>0</v>
      </c>
      <c r="D44" s="251">
        <f t="shared" si="0"/>
        <v>551.25</v>
      </c>
      <c r="E44" s="252">
        <f t="shared" si="1"/>
        <v>4550</v>
      </c>
      <c r="F44" s="253">
        <f t="shared" si="3"/>
        <v>1649.2191780821918</v>
      </c>
      <c r="G44" s="250">
        <v>31</v>
      </c>
      <c r="H44" s="254">
        <f t="shared" si="2"/>
        <v>6.5753424657534248E-4</v>
      </c>
      <c r="I44" s="361"/>
    </row>
    <row r="45" spans="1:9" ht="18.95" customHeight="1">
      <c r="A45" s="256">
        <v>39479</v>
      </c>
      <c r="B45" s="249">
        <v>551.25</v>
      </c>
      <c r="C45" s="250">
        <v>0</v>
      </c>
      <c r="D45" s="251">
        <f t="shared" si="0"/>
        <v>551.25</v>
      </c>
      <c r="E45" s="252">
        <f t="shared" si="1"/>
        <v>4519</v>
      </c>
      <c r="F45" s="253">
        <f t="shared" si="3"/>
        <v>1637.9827397260274</v>
      </c>
      <c r="G45" s="250">
        <v>29</v>
      </c>
      <c r="H45" s="254">
        <f t="shared" si="2"/>
        <v>6.5753424657534248E-4</v>
      </c>
      <c r="I45" s="361"/>
    </row>
    <row r="46" spans="1:9" ht="18.95" customHeight="1">
      <c r="A46" s="256">
        <v>39508</v>
      </c>
      <c r="B46" s="249">
        <v>551.25</v>
      </c>
      <c r="C46" s="250">
        <v>0</v>
      </c>
      <c r="D46" s="251">
        <f t="shared" si="0"/>
        <v>551.25</v>
      </c>
      <c r="E46" s="252">
        <f t="shared" si="1"/>
        <v>4490</v>
      </c>
      <c r="F46" s="253">
        <f t="shared" si="3"/>
        <v>1627.4712328767123</v>
      </c>
      <c r="G46" s="250">
        <v>31</v>
      </c>
      <c r="H46" s="254">
        <f t="shared" si="2"/>
        <v>6.5753424657534248E-4</v>
      </c>
      <c r="I46" s="361"/>
    </row>
    <row r="47" spans="1:9" ht="18.95" customHeight="1">
      <c r="A47" s="256">
        <v>39539</v>
      </c>
      <c r="B47" s="249">
        <v>551.25</v>
      </c>
      <c r="C47" s="250">
        <v>0</v>
      </c>
      <c r="D47" s="251">
        <f t="shared" si="0"/>
        <v>551.25</v>
      </c>
      <c r="E47" s="252">
        <f t="shared" si="1"/>
        <v>4459</v>
      </c>
      <c r="F47" s="253">
        <f t="shared" si="3"/>
        <v>1616.2347945205479</v>
      </c>
      <c r="G47" s="250">
        <v>30</v>
      </c>
      <c r="H47" s="254">
        <f t="shared" si="2"/>
        <v>6.5753424657534248E-4</v>
      </c>
      <c r="I47" s="361"/>
    </row>
    <row r="48" spans="1:9" ht="18.95" customHeight="1">
      <c r="A48" s="256">
        <v>39569</v>
      </c>
      <c r="B48" s="249">
        <v>551.25</v>
      </c>
      <c r="C48" s="250">
        <v>0</v>
      </c>
      <c r="D48" s="251">
        <f t="shared" si="0"/>
        <v>551.25</v>
      </c>
      <c r="E48" s="252">
        <f t="shared" si="1"/>
        <v>4429</v>
      </c>
      <c r="F48" s="253">
        <f t="shared" si="3"/>
        <v>1605.3608219178082</v>
      </c>
      <c r="G48" s="250">
        <v>31</v>
      </c>
      <c r="H48" s="254">
        <f t="shared" si="2"/>
        <v>6.5753424657534248E-4</v>
      </c>
      <c r="I48" s="361"/>
    </row>
    <row r="49" spans="1:10" ht="18.95" customHeight="1">
      <c r="A49" s="256">
        <v>39600</v>
      </c>
      <c r="B49" s="249">
        <v>551.25</v>
      </c>
      <c r="C49" s="250">
        <v>0</v>
      </c>
      <c r="D49" s="251">
        <f t="shared" si="0"/>
        <v>551.25</v>
      </c>
      <c r="E49" s="252">
        <f t="shared" si="1"/>
        <v>4398</v>
      </c>
      <c r="F49" s="253">
        <f t="shared" si="3"/>
        <v>1594.124383561644</v>
      </c>
      <c r="G49" s="250">
        <v>30</v>
      </c>
      <c r="H49" s="254">
        <f t="shared" si="2"/>
        <v>6.5753424657534248E-4</v>
      </c>
      <c r="I49" s="361"/>
    </row>
    <row r="50" spans="1:10" ht="18.95" customHeight="1">
      <c r="A50" s="256">
        <v>39630</v>
      </c>
      <c r="B50" s="249">
        <v>578.8125</v>
      </c>
      <c r="C50" s="250">
        <v>0</v>
      </c>
      <c r="D50" s="251">
        <f t="shared" si="0"/>
        <v>578.8125</v>
      </c>
      <c r="E50" s="252">
        <f t="shared" si="1"/>
        <v>4368</v>
      </c>
      <c r="F50" s="253">
        <f t="shared" si="3"/>
        <v>1662.4129315068494</v>
      </c>
      <c r="G50" s="250">
        <v>31</v>
      </c>
      <c r="H50" s="254">
        <f t="shared" si="2"/>
        <v>6.5753424657534248E-4</v>
      </c>
      <c r="I50" s="361"/>
    </row>
    <row r="51" spans="1:10" ht="18.95" customHeight="1">
      <c r="A51" s="256">
        <v>39661</v>
      </c>
      <c r="B51" s="249">
        <v>578.8125</v>
      </c>
      <c r="C51" s="250">
        <v>0</v>
      </c>
      <c r="D51" s="251">
        <f t="shared" si="0"/>
        <v>578.8125</v>
      </c>
      <c r="E51" s="252">
        <f t="shared" si="1"/>
        <v>4337</v>
      </c>
      <c r="F51" s="253">
        <f t="shared" si="3"/>
        <v>1650.6146712328768</v>
      </c>
      <c r="G51" s="250">
        <v>31</v>
      </c>
      <c r="H51" s="254">
        <f t="shared" si="2"/>
        <v>6.5753424657534248E-4</v>
      </c>
      <c r="I51" s="361"/>
    </row>
    <row r="52" spans="1:10" ht="18.95" customHeight="1">
      <c r="A52" s="256">
        <v>39692</v>
      </c>
      <c r="B52" s="249">
        <v>578.8125</v>
      </c>
      <c r="C52" s="250">
        <v>0</v>
      </c>
      <c r="D52" s="251">
        <f t="shared" si="0"/>
        <v>578.8125</v>
      </c>
      <c r="E52" s="252">
        <f t="shared" si="1"/>
        <v>4306</v>
      </c>
      <c r="F52" s="253">
        <f t="shared" si="3"/>
        <v>1638.816410958904</v>
      </c>
      <c r="G52" s="250">
        <v>30</v>
      </c>
      <c r="H52" s="254">
        <f t="shared" si="2"/>
        <v>6.5753424657534248E-4</v>
      </c>
      <c r="I52" s="361"/>
    </row>
    <row r="53" spans="1:10" ht="18.95" customHeight="1">
      <c r="A53" s="256">
        <v>39722</v>
      </c>
      <c r="B53" s="249">
        <v>578.8125</v>
      </c>
      <c r="C53" s="250">
        <v>0</v>
      </c>
      <c r="D53" s="251">
        <f t="shared" si="0"/>
        <v>578.8125</v>
      </c>
      <c r="E53" s="252">
        <f t="shared" si="1"/>
        <v>4276</v>
      </c>
      <c r="F53" s="253">
        <f t="shared" si="3"/>
        <v>1627.3987397260275</v>
      </c>
      <c r="G53" s="250">
        <v>31</v>
      </c>
      <c r="H53" s="254">
        <f t="shared" si="2"/>
        <v>6.5753424657534248E-4</v>
      </c>
      <c r="I53" s="361"/>
    </row>
    <row r="54" spans="1:10" ht="18.95" customHeight="1">
      <c r="A54" s="256">
        <v>39753</v>
      </c>
      <c r="B54" s="249">
        <v>578.8125</v>
      </c>
      <c r="C54" s="250">
        <v>0</v>
      </c>
      <c r="D54" s="251">
        <f t="shared" si="0"/>
        <v>578.8125</v>
      </c>
      <c r="E54" s="252">
        <f t="shared" si="1"/>
        <v>4245</v>
      </c>
      <c r="F54" s="253">
        <f t="shared" si="3"/>
        <v>1615.6004794520547</v>
      </c>
      <c r="G54" s="250">
        <v>30</v>
      </c>
      <c r="H54" s="254">
        <f t="shared" si="2"/>
        <v>6.5753424657534248E-4</v>
      </c>
      <c r="I54" s="361"/>
    </row>
    <row r="55" spans="1:10" ht="18.95" customHeight="1">
      <c r="A55" s="256">
        <v>39783</v>
      </c>
      <c r="B55" s="249">
        <v>578.8125</v>
      </c>
      <c r="C55" s="250">
        <v>0</v>
      </c>
      <c r="D55" s="251">
        <f t="shared" si="0"/>
        <v>578.8125</v>
      </c>
      <c r="E55" s="252">
        <f t="shared" si="1"/>
        <v>4215</v>
      </c>
      <c r="F55" s="253">
        <f t="shared" si="3"/>
        <v>1604.182808219178</v>
      </c>
      <c r="G55" s="250">
        <v>31</v>
      </c>
      <c r="H55" s="254">
        <f t="shared" si="2"/>
        <v>6.5753424657534248E-4</v>
      </c>
      <c r="I55" s="361"/>
    </row>
    <row r="56" spans="1:10" ht="18.95" customHeight="1">
      <c r="A56" s="256">
        <v>39814</v>
      </c>
      <c r="B56" s="249">
        <v>578.8125</v>
      </c>
      <c r="C56" s="250">
        <v>0</v>
      </c>
      <c r="D56" s="251">
        <f t="shared" si="0"/>
        <v>578.8125</v>
      </c>
      <c r="E56" s="252">
        <f t="shared" si="1"/>
        <v>4184</v>
      </c>
      <c r="F56" s="253">
        <f t="shared" si="3"/>
        <v>1592.3845479452054</v>
      </c>
      <c r="G56" s="250">
        <v>31</v>
      </c>
      <c r="H56" s="254">
        <f t="shared" si="2"/>
        <v>6.5753424657534248E-4</v>
      </c>
      <c r="I56" s="361"/>
    </row>
    <row r="57" spans="1:10" ht="18.95" customHeight="1">
      <c r="A57" s="248">
        <v>39845</v>
      </c>
      <c r="B57" s="249">
        <v>578.8125</v>
      </c>
      <c r="C57" s="250">
        <v>0</v>
      </c>
      <c r="D57" s="251">
        <f t="shared" si="0"/>
        <v>578.8125</v>
      </c>
      <c r="E57" s="252">
        <f t="shared" si="1"/>
        <v>4153</v>
      </c>
      <c r="F57" s="253">
        <f t="shared" si="3"/>
        <v>1580.5862876712329</v>
      </c>
      <c r="G57" s="252">
        <v>28</v>
      </c>
      <c r="H57" s="254">
        <f t="shared" si="2"/>
        <v>6.5753424657534248E-4</v>
      </c>
      <c r="I57" s="361"/>
    </row>
    <row r="58" spans="1:10" ht="18.95" customHeight="1">
      <c r="A58" s="248">
        <v>39873</v>
      </c>
      <c r="B58" s="249">
        <v>578.8125</v>
      </c>
      <c r="C58" s="250">
        <v>0</v>
      </c>
      <c r="D58" s="251">
        <f t="shared" si="0"/>
        <v>578.8125</v>
      </c>
      <c r="E58" s="252">
        <f t="shared" si="1"/>
        <v>4125</v>
      </c>
      <c r="F58" s="253">
        <f t="shared" si="3"/>
        <v>1569.9297945205481</v>
      </c>
      <c r="G58" s="268">
        <v>31</v>
      </c>
      <c r="H58" s="254">
        <f t="shared" si="2"/>
        <v>6.5753424657534248E-4</v>
      </c>
      <c r="I58" s="362"/>
      <c r="J58" s="323"/>
    </row>
    <row r="59" spans="1:10" ht="18.95" customHeight="1">
      <c r="A59" s="248">
        <v>39904</v>
      </c>
      <c r="B59" s="249">
        <v>578.8125</v>
      </c>
      <c r="C59" s="250">
        <v>0</v>
      </c>
      <c r="D59" s="251">
        <f t="shared" si="0"/>
        <v>578.8125</v>
      </c>
      <c r="E59" s="252">
        <f t="shared" si="1"/>
        <v>4094</v>
      </c>
      <c r="F59" s="253">
        <f t="shared" si="3"/>
        <v>1558.1315342465755</v>
      </c>
      <c r="G59" s="268">
        <v>30</v>
      </c>
      <c r="H59" s="254">
        <f t="shared" si="2"/>
        <v>6.5753424657534248E-4</v>
      </c>
      <c r="I59" s="362"/>
    </row>
    <row r="60" spans="1:10" ht="18.95" customHeight="1">
      <c r="A60" s="248">
        <v>39934</v>
      </c>
      <c r="B60" s="249">
        <v>578.8125</v>
      </c>
      <c r="C60" s="250">
        <v>0</v>
      </c>
      <c r="D60" s="251">
        <f t="shared" si="0"/>
        <v>578.8125</v>
      </c>
      <c r="E60" s="252">
        <f t="shared" si="1"/>
        <v>4064</v>
      </c>
      <c r="F60" s="253">
        <f t="shared" si="3"/>
        <v>1546.7138630136988</v>
      </c>
      <c r="G60" s="268">
        <v>31</v>
      </c>
      <c r="H60" s="254">
        <f t="shared" si="2"/>
        <v>6.5753424657534248E-4</v>
      </c>
      <c r="I60" s="362"/>
    </row>
    <row r="61" spans="1:10" ht="18.95" customHeight="1">
      <c r="A61" s="248">
        <v>39965</v>
      </c>
      <c r="B61" s="249">
        <v>578.8125</v>
      </c>
      <c r="C61" s="250">
        <v>0</v>
      </c>
      <c r="D61" s="251">
        <f t="shared" si="0"/>
        <v>578.8125</v>
      </c>
      <c r="E61" s="252">
        <f t="shared" si="1"/>
        <v>4033</v>
      </c>
      <c r="F61" s="253">
        <f t="shared" si="3"/>
        <v>1534.9156027397262</v>
      </c>
      <c r="G61" s="268">
        <v>30</v>
      </c>
      <c r="H61" s="254">
        <f t="shared" si="2"/>
        <v>6.5753424657534248E-4</v>
      </c>
      <c r="I61" s="362"/>
    </row>
    <row r="62" spans="1:10" ht="18.95" customHeight="1">
      <c r="A62" s="248">
        <v>39995</v>
      </c>
      <c r="B62" s="249">
        <v>607.75312499999995</v>
      </c>
      <c r="C62" s="250">
        <v>0</v>
      </c>
      <c r="D62" s="251">
        <f t="shared" si="0"/>
        <v>607.75312499999995</v>
      </c>
      <c r="E62" s="252">
        <f t="shared" si="1"/>
        <v>4003</v>
      </c>
      <c r="F62" s="253">
        <f t="shared" si="3"/>
        <v>1599.6728280821917</v>
      </c>
      <c r="G62" s="268">
        <v>31</v>
      </c>
      <c r="H62" s="254">
        <f t="shared" si="2"/>
        <v>6.5753424657534248E-4</v>
      </c>
      <c r="I62" s="362"/>
    </row>
    <row r="63" spans="1:10" ht="18.95" customHeight="1">
      <c r="A63" s="248">
        <v>40026</v>
      </c>
      <c r="B63" s="249">
        <v>607.75312499999995</v>
      </c>
      <c r="C63" s="250">
        <v>0</v>
      </c>
      <c r="D63" s="251">
        <f t="shared" si="0"/>
        <v>607.75312499999995</v>
      </c>
      <c r="E63" s="252">
        <f t="shared" si="1"/>
        <v>3972</v>
      </c>
      <c r="F63" s="253">
        <f t="shared" si="3"/>
        <v>1587.2846547945203</v>
      </c>
      <c r="G63" s="268">
        <v>31</v>
      </c>
      <c r="H63" s="254">
        <f t="shared" si="2"/>
        <v>6.5753424657534248E-4</v>
      </c>
      <c r="I63" s="362"/>
    </row>
    <row r="64" spans="1:10" ht="18.95" customHeight="1">
      <c r="A64" s="270">
        <v>40057</v>
      </c>
      <c r="B64" s="249">
        <v>607.75312499999995</v>
      </c>
      <c r="C64" s="250">
        <v>0</v>
      </c>
      <c r="D64" s="251">
        <f t="shared" si="0"/>
        <v>607.75312499999995</v>
      </c>
      <c r="E64" s="252">
        <f t="shared" si="1"/>
        <v>3941</v>
      </c>
      <c r="F64" s="253">
        <f t="shared" si="3"/>
        <v>1574.8964815068493</v>
      </c>
      <c r="G64" s="268">
        <v>30</v>
      </c>
      <c r="H64" s="254">
        <f t="shared" si="2"/>
        <v>6.5753424657534248E-4</v>
      </c>
      <c r="I64" s="362"/>
    </row>
    <row r="65" spans="1:12" ht="18.95" customHeight="1">
      <c r="A65" s="271">
        <v>40087</v>
      </c>
      <c r="B65" s="272">
        <v>607.75312499999995</v>
      </c>
      <c r="C65" s="250">
        <v>0</v>
      </c>
      <c r="D65" s="251">
        <f t="shared" si="0"/>
        <v>607.75312499999995</v>
      </c>
      <c r="E65" s="252">
        <f t="shared" si="1"/>
        <v>3911</v>
      </c>
      <c r="F65" s="253">
        <f t="shared" si="3"/>
        <v>1562.9079267123286</v>
      </c>
      <c r="G65" s="268">
        <v>31</v>
      </c>
      <c r="H65" s="254">
        <f t="shared" si="2"/>
        <v>6.5753424657534248E-4</v>
      </c>
      <c r="I65" s="362"/>
    </row>
    <row r="66" spans="1:12" ht="18.95" customHeight="1">
      <c r="A66" s="273">
        <v>40118</v>
      </c>
      <c r="B66" s="249">
        <v>607.75312499999995</v>
      </c>
      <c r="C66" s="250">
        <v>0</v>
      </c>
      <c r="D66" s="251">
        <f t="shared" si="0"/>
        <v>607.75312499999995</v>
      </c>
      <c r="E66" s="252">
        <f t="shared" si="1"/>
        <v>3880</v>
      </c>
      <c r="F66" s="253">
        <f t="shared" si="3"/>
        <v>1550.5197534246577</v>
      </c>
      <c r="G66" s="268">
        <v>30</v>
      </c>
      <c r="H66" s="254">
        <f t="shared" si="2"/>
        <v>6.5753424657534248E-4</v>
      </c>
      <c r="I66" s="362"/>
    </row>
    <row r="67" spans="1:12" ht="18.95" customHeight="1">
      <c r="A67" s="248">
        <v>40148</v>
      </c>
      <c r="B67" s="249">
        <v>607.75312499999995</v>
      </c>
      <c r="C67" s="250">
        <v>0</v>
      </c>
      <c r="D67" s="251">
        <f t="shared" si="0"/>
        <v>607.75312499999995</v>
      </c>
      <c r="E67" s="252">
        <f t="shared" si="1"/>
        <v>3850</v>
      </c>
      <c r="F67" s="253">
        <f t="shared" si="3"/>
        <v>1538.5311986301369</v>
      </c>
      <c r="G67" s="268">
        <v>31</v>
      </c>
      <c r="H67" s="254">
        <f t="shared" si="2"/>
        <v>6.5753424657534248E-4</v>
      </c>
      <c r="I67" s="362"/>
    </row>
    <row r="68" spans="1:12" ht="18.95" customHeight="1" thickBot="1">
      <c r="A68" s="248">
        <v>40179</v>
      </c>
      <c r="B68" s="249">
        <v>607.75312499999995</v>
      </c>
      <c r="C68" s="250">
        <v>0</v>
      </c>
      <c r="D68" s="251">
        <f t="shared" si="0"/>
        <v>607.75312499999995</v>
      </c>
      <c r="E68" s="252">
        <f t="shared" si="1"/>
        <v>3819</v>
      </c>
      <c r="F68" s="253">
        <f t="shared" si="3"/>
        <v>1526.1430253424655</v>
      </c>
      <c r="G68" s="268">
        <v>31</v>
      </c>
      <c r="H68" s="254">
        <f t="shared" si="2"/>
        <v>6.5753424657534248E-4</v>
      </c>
      <c r="I68" s="362"/>
    </row>
    <row r="69" spans="1:12" s="321" customFormat="1" ht="18.95" customHeight="1">
      <c r="A69" s="365" t="s">
        <v>13</v>
      </c>
      <c r="B69" s="365" t="s">
        <v>14</v>
      </c>
      <c r="C69" s="365" t="s">
        <v>15</v>
      </c>
      <c r="D69" s="365" t="s">
        <v>16</v>
      </c>
      <c r="E69" s="366" t="s">
        <v>17</v>
      </c>
      <c r="F69" s="365" t="s">
        <v>19</v>
      </c>
      <c r="G69" s="366" t="s">
        <v>11</v>
      </c>
      <c r="H69" s="367" t="s">
        <v>18</v>
      </c>
      <c r="I69" s="368" t="s">
        <v>24</v>
      </c>
    </row>
    <row r="70" spans="1:12" ht="18.95" customHeight="1">
      <c r="A70" s="248">
        <v>40210</v>
      </c>
      <c r="B70" s="249">
        <v>607.75312499999995</v>
      </c>
      <c r="C70" s="250">
        <v>0</v>
      </c>
      <c r="D70" s="251">
        <f t="shared" si="0"/>
        <v>607.75312499999995</v>
      </c>
      <c r="E70" s="252">
        <f>E68-G68</f>
        <v>3788</v>
      </c>
      <c r="F70" s="253">
        <f t="shared" si="3"/>
        <v>1513.7548520547946</v>
      </c>
      <c r="G70" s="268">
        <v>28</v>
      </c>
      <c r="H70" s="254">
        <f t="shared" si="2"/>
        <v>6.5753424657534248E-4</v>
      </c>
      <c r="I70" s="362"/>
    </row>
    <row r="71" spans="1:12" ht="18.95" customHeight="1">
      <c r="A71" s="248">
        <v>40238</v>
      </c>
      <c r="B71" s="249">
        <v>607.75312499999995</v>
      </c>
      <c r="C71" s="250">
        <v>0</v>
      </c>
      <c r="D71" s="251">
        <f t="shared" si="0"/>
        <v>607.75312499999995</v>
      </c>
      <c r="E71" s="252">
        <f t="shared" si="1"/>
        <v>3760</v>
      </c>
      <c r="F71" s="253">
        <f t="shared" si="3"/>
        <v>1502.5655342465755</v>
      </c>
      <c r="G71" s="268">
        <v>31</v>
      </c>
      <c r="H71" s="254">
        <f t="shared" si="2"/>
        <v>6.5753424657534248E-4</v>
      </c>
      <c r="I71" s="362"/>
    </row>
    <row r="72" spans="1:12" ht="18.95" customHeight="1">
      <c r="A72" s="248">
        <v>40269</v>
      </c>
      <c r="B72" s="249">
        <v>607.75312499999995</v>
      </c>
      <c r="C72" s="250">
        <v>0</v>
      </c>
      <c r="D72" s="251">
        <f t="shared" si="0"/>
        <v>607.75312499999995</v>
      </c>
      <c r="E72" s="252">
        <f>E71-G71</f>
        <v>3729</v>
      </c>
      <c r="F72" s="253">
        <f t="shared" si="3"/>
        <v>1490.177360958904</v>
      </c>
      <c r="G72" s="268">
        <v>30</v>
      </c>
      <c r="H72" s="254">
        <f t="shared" si="2"/>
        <v>6.5753424657534248E-4</v>
      </c>
      <c r="I72" s="362"/>
    </row>
    <row r="73" spans="1:12" ht="18.95" customHeight="1">
      <c r="A73" s="248">
        <v>40299</v>
      </c>
      <c r="B73" s="249">
        <v>607.75312499999995</v>
      </c>
      <c r="C73" s="250">
        <v>0</v>
      </c>
      <c r="D73" s="251">
        <f t="shared" si="0"/>
        <v>607.75312499999995</v>
      </c>
      <c r="E73" s="252">
        <f t="shared" si="1"/>
        <v>3699</v>
      </c>
      <c r="F73" s="253">
        <f t="shared" si="3"/>
        <v>1478.1888061643833</v>
      </c>
      <c r="G73" s="268">
        <v>31</v>
      </c>
      <c r="H73" s="254">
        <f t="shared" si="2"/>
        <v>6.5753424657534248E-4</v>
      </c>
      <c r="I73" s="362"/>
    </row>
    <row r="74" spans="1:12" ht="18.95" customHeight="1">
      <c r="A74" s="248">
        <v>40330</v>
      </c>
      <c r="B74" s="249">
        <v>607.75312499999995</v>
      </c>
      <c r="C74" s="250">
        <v>0</v>
      </c>
      <c r="D74" s="251">
        <f t="shared" si="0"/>
        <v>607.75312499999995</v>
      </c>
      <c r="E74" s="252">
        <f>E73-G73</f>
        <v>3668</v>
      </c>
      <c r="F74" s="253">
        <f t="shared" si="3"/>
        <v>1465.8006328767124</v>
      </c>
      <c r="G74" s="268">
        <v>30</v>
      </c>
      <c r="H74" s="254">
        <f t="shared" si="2"/>
        <v>6.5753424657534248E-4</v>
      </c>
      <c r="I74" s="362"/>
    </row>
    <row r="75" spans="1:12" ht="18.95" customHeight="1">
      <c r="A75" s="248">
        <v>40360</v>
      </c>
      <c r="B75" s="249">
        <v>638.14078124999992</v>
      </c>
      <c r="C75" s="250">
        <v>0</v>
      </c>
      <c r="D75" s="251">
        <f t="shared" si="0"/>
        <v>638.14078124999992</v>
      </c>
      <c r="E75" s="252">
        <f t="shared" si="1"/>
        <v>3638</v>
      </c>
      <c r="F75" s="253">
        <f t="shared" si="3"/>
        <v>1526.5026819863015</v>
      </c>
      <c r="G75" s="268">
        <v>31</v>
      </c>
      <c r="H75" s="254">
        <f t="shared" si="2"/>
        <v>6.5753424657534248E-4</v>
      </c>
      <c r="I75" s="362"/>
      <c r="L75" s="324"/>
    </row>
    <row r="76" spans="1:12" ht="18.95" customHeight="1">
      <c r="A76" s="248">
        <v>40391</v>
      </c>
      <c r="B76" s="249">
        <v>638.14078124999992</v>
      </c>
      <c r="C76" s="250">
        <v>0</v>
      </c>
      <c r="D76" s="251">
        <f t="shared" si="0"/>
        <v>638.14078124999992</v>
      </c>
      <c r="E76" s="252">
        <f t="shared" si="1"/>
        <v>3607</v>
      </c>
      <c r="F76" s="253">
        <f t="shared" si="3"/>
        <v>1513.4951000342464</v>
      </c>
      <c r="G76" s="268">
        <v>31</v>
      </c>
      <c r="H76" s="254">
        <f t="shared" si="2"/>
        <v>6.5753424657534248E-4</v>
      </c>
      <c r="I76" s="362"/>
    </row>
    <row r="77" spans="1:12" ht="18.95" customHeight="1">
      <c r="A77" s="248">
        <v>40422</v>
      </c>
      <c r="B77" s="249">
        <v>638.14078124999992</v>
      </c>
      <c r="C77" s="250">
        <v>0</v>
      </c>
      <c r="D77" s="251">
        <f t="shared" si="0"/>
        <v>638.14078124999992</v>
      </c>
      <c r="E77" s="252">
        <f t="shared" si="1"/>
        <v>3576</v>
      </c>
      <c r="F77" s="253">
        <f t="shared" si="3"/>
        <v>1500.4875180821916</v>
      </c>
      <c r="G77" s="268">
        <v>30</v>
      </c>
      <c r="H77" s="254">
        <f t="shared" si="2"/>
        <v>6.5753424657534248E-4</v>
      </c>
      <c r="I77" s="362"/>
    </row>
    <row r="78" spans="1:12" ht="18.95" customHeight="1">
      <c r="A78" s="274">
        <v>40452</v>
      </c>
      <c r="B78" s="249">
        <v>638.14078124999992</v>
      </c>
      <c r="C78" s="250">
        <v>0</v>
      </c>
      <c r="D78" s="251">
        <f t="shared" si="0"/>
        <v>638.14078124999992</v>
      </c>
      <c r="E78" s="252">
        <f t="shared" si="1"/>
        <v>3546</v>
      </c>
      <c r="F78" s="253">
        <f t="shared" si="3"/>
        <v>1487.8995355479451</v>
      </c>
      <c r="G78" s="262">
        <v>31</v>
      </c>
      <c r="H78" s="254">
        <f t="shared" si="2"/>
        <v>6.5753424657534248E-4</v>
      </c>
      <c r="I78" s="363"/>
    </row>
    <row r="79" spans="1:12" ht="18.95" customHeight="1">
      <c r="A79" s="248">
        <v>40483</v>
      </c>
      <c r="B79" s="249">
        <v>638.14078124999992</v>
      </c>
      <c r="C79" s="250">
        <v>0</v>
      </c>
      <c r="D79" s="251">
        <f t="shared" ref="D79:D143" si="4">B79-C79</f>
        <v>638.14078124999992</v>
      </c>
      <c r="E79" s="252">
        <f t="shared" si="1"/>
        <v>3515</v>
      </c>
      <c r="F79" s="253">
        <f t="shared" si="3"/>
        <v>1474.8919535958903</v>
      </c>
      <c r="G79" s="268">
        <v>30</v>
      </c>
      <c r="H79" s="254">
        <f t="shared" si="2"/>
        <v>6.5753424657534248E-4</v>
      </c>
      <c r="I79" s="362"/>
    </row>
    <row r="80" spans="1:12" ht="18.95" customHeight="1">
      <c r="A80" s="248">
        <v>40513</v>
      </c>
      <c r="B80" s="249">
        <v>638.14078124999992</v>
      </c>
      <c r="C80" s="250">
        <v>0</v>
      </c>
      <c r="D80" s="251">
        <f t="shared" si="4"/>
        <v>638.14078124999992</v>
      </c>
      <c r="E80" s="252">
        <f t="shared" ref="E80:E142" si="5">E79-G79</f>
        <v>3485</v>
      </c>
      <c r="F80" s="253">
        <f t="shared" ref="F80:F144" si="6">(D80*E80*H80)</f>
        <v>1462.3039710616438</v>
      </c>
      <c r="G80" s="268">
        <v>31</v>
      </c>
      <c r="H80" s="254">
        <f t="shared" ref="H80:H143" si="7">0.24/365</f>
        <v>6.5753424657534248E-4</v>
      </c>
      <c r="I80" s="362"/>
    </row>
    <row r="81" spans="1:9" ht="18.95" customHeight="1">
      <c r="A81" s="248">
        <v>40544</v>
      </c>
      <c r="B81" s="249">
        <v>638.14078124999992</v>
      </c>
      <c r="C81" s="276">
        <v>0</v>
      </c>
      <c r="D81" s="251">
        <f t="shared" si="4"/>
        <v>638.14078124999992</v>
      </c>
      <c r="E81" s="252">
        <f t="shared" si="5"/>
        <v>3454</v>
      </c>
      <c r="F81" s="253">
        <f t="shared" si="6"/>
        <v>1449.296389109589</v>
      </c>
      <c r="G81" s="268">
        <v>31</v>
      </c>
      <c r="H81" s="254">
        <f t="shared" si="7"/>
        <v>6.5753424657534248E-4</v>
      </c>
      <c r="I81" s="362"/>
    </row>
    <row r="82" spans="1:9" ht="18.95" customHeight="1">
      <c r="A82" s="248">
        <v>40575</v>
      </c>
      <c r="B82" s="249">
        <v>638.14078124999992</v>
      </c>
      <c r="C82" s="276">
        <v>0</v>
      </c>
      <c r="D82" s="251">
        <f t="shared" si="4"/>
        <v>638.14078124999992</v>
      </c>
      <c r="E82" s="252">
        <f t="shared" si="5"/>
        <v>3423</v>
      </c>
      <c r="F82" s="253">
        <f t="shared" si="6"/>
        <v>1436.2888071575342</v>
      </c>
      <c r="G82" s="268">
        <v>28</v>
      </c>
      <c r="H82" s="254">
        <f t="shared" si="7"/>
        <v>6.5753424657534248E-4</v>
      </c>
      <c r="I82" s="362"/>
    </row>
    <row r="83" spans="1:9" ht="18.95" customHeight="1">
      <c r="A83" s="248">
        <v>40603</v>
      </c>
      <c r="B83" s="249">
        <v>638.14078124999992</v>
      </c>
      <c r="C83" s="276">
        <v>0</v>
      </c>
      <c r="D83" s="251">
        <f t="shared" si="4"/>
        <v>638.14078124999992</v>
      </c>
      <c r="E83" s="252">
        <f t="shared" si="5"/>
        <v>3395</v>
      </c>
      <c r="F83" s="253">
        <f t="shared" si="6"/>
        <v>1424.540023458904</v>
      </c>
      <c r="G83" s="268">
        <v>31</v>
      </c>
      <c r="H83" s="254">
        <f t="shared" si="7"/>
        <v>6.5753424657534248E-4</v>
      </c>
      <c r="I83" s="362"/>
    </row>
    <row r="84" spans="1:9" ht="18.95" customHeight="1">
      <c r="A84" s="248">
        <v>40634</v>
      </c>
      <c r="B84" s="249">
        <v>638.14078124999992</v>
      </c>
      <c r="C84" s="276">
        <v>0</v>
      </c>
      <c r="D84" s="251">
        <f t="shared" si="4"/>
        <v>638.14078124999992</v>
      </c>
      <c r="E84" s="252">
        <f t="shared" si="5"/>
        <v>3364</v>
      </c>
      <c r="F84" s="253">
        <f t="shared" si="6"/>
        <v>1411.5324415068492</v>
      </c>
      <c r="G84" s="268">
        <v>30</v>
      </c>
      <c r="H84" s="254">
        <f t="shared" si="7"/>
        <v>6.5753424657534248E-4</v>
      </c>
      <c r="I84" s="362"/>
    </row>
    <row r="85" spans="1:9" ht="18.95" customHeight="1">
      <c r="A85" s="248">
        <v>40664</v>
      </c>
      <c r="B85" s="249">
        <v>638.14078124999992</v>
      </c>
      <c r="C85" s="276">
        <v>0</v>
      </c>
      <c r="D85" s="251">
        <f t="shared" si="4"/>
        <v>638.14078124999992</v>
      </c>
      <c r="E85" s="252">
        <f t="shared" si="5"/>
        <v>3334</v>
      </c>
      <c r="F85" s="253">
        <f t="shared" si="6"/>
        <v>1398.9444589726024</v>
      </c>
      <c r="G85" s="268">
        <v>31</v>
      </c>
      <c r="H85" s="254">
        <f t="shared" si="7"/>
        <v>6.5753424657534248E-4</v>
      </c>
      <c r="I85" s="362"/>
    </row>
    <row r="86" spans="1:9" ht="18.95" customHeight="1">
      <c r="A86" s="248">
        <v>40695</v>
      </c>
      <c r="B86" s="249">
        <v>638.14078124999992</v>
      </c>
      <c r="C86" s="276">
        <v>0</v>
      </c>
      <c r="D86" s="251">
        <f t="shared" si="4"/>
        <v>638.14078124999992</v>
      </c>
      <c r="E86" s="252">
        <f>E85-G85</f>
        <v>3303</v>
      </c>
      <c r="F86" s="253">
        <f t="shared" si="6"/>
        <v>1385.9368770205476</v>
      </c>
      <c r="G86" s="268">
        <v>30</v>
      </c>
      <c r="H86" s="254">
        <f t="shared" si="7"/>
        <v>6.5753424657534248E-4</v>
      </c>
      <c r="I86" s="362"/>
    </row>
    <row r="87" spans="1:9" ht="18.95" customHeight="1">
      <c r="A87" s="248">
        <v>40725</v>
      </c>
      <c r="B87" s="249">
        <v>670.04782031249988</v>
      </c>
      <c r="C87" s="276">
        <v>0</v>
      </c>
      <c r="D87" s="251">
        <f t="shared" si="4"/>
        <v>670.04782031249988</v>
      </c>
      <c r="E87" s="252">
        <f t="shared" si="5"/>
        <v>3273</v>
      </c>
      <c r="F87" s="253">
        <f t="shared" si="6"/>
        <v>1442.016339210616</v>
      </c>
      <c r="G87" s="268">
        <v>31</v>
      </c>
      <c r="H87" s="254">
        <f t="shared" si="7"/>
        <v>6.5753424657534248E-4</v>
      </c>
      <c r="I87" s="362"/>
    </row>
    <row r="88" spans="1:9" ht="18.95" customHeight="1">
      <c r="A88" s="248">
        <v>40756</v>
      </c>
      <c r="B88" s="249">
        <v>670.04782031249988</v>
      </c>
      <c r="C88" s="276">
        <v>0</v>
      </c>
      <c r="D88" s="251">
        <f t="shared" si="4"/>
        <v>670.04782031249988</v>
      </c>
      <c r="E88" s="252">
        <f t="shared" si="5"/>
        <v>3242</v>
      </c>
      <c r="F88" s="253">
        <f t="shared" si="6"/>
        <v>1428.3583781609586</v>
      </c>
      <c r="G88" s="268">
        <v>31</v>
      </c>
      <c r="H88" s="254">
        <f t="shared" si="7"/>
        <v>6.5753424657534248E-4</v>
      </c>
      <c r="I88" s="362"/>
    </row>
    <row r="89" spans="1:9" ht="18.95" customHeight="1">
      <c r="A89" s="248">
        <v>40787</v>
      </c>
      <c r="B89" s="249">
        <v>670.04782031249988</v>
      </c>
      <c r="C89" s="276">
        <v>0</v>
      </c>
      <c r="D89" s="251">
        <f t="shared" si="4"/>
        <v>670.04782031249988</v>
      </c>
      <c r="E89" s="252">
        <f t="shared" si="5"/>
        <v>3211</v>
      </c>
      <c r="F89" s="253">
        <f t="shared" si="6"/>
        <v>1414.7004171113012</v>
      </c>
      <c r="G89" s="268">
        <v>30</v>
      </c>
      <c r="H89" s="254">
        <f t="shared" si="7"/>
        <v>6.5753424657534248E-4</v>
      </c>
      <c r="I89" s="362"/>
    </row>
    <row r="90" spans="1:9" ht="18.95" customHeight="1">
      <c r="A90" s="248">
        <v>40817</v>
      </c>
      <c r="B90" s="249">
        <v>670.04782031249988</v>
      </c>
      <c r="C90" s="276">
        <v>0</v>
      </c>
      <c r="D90" s="251">
        <f t="shared" si="4"/>
        <v>670.04782031249988</v>
      </c>
      <c r="E90" s="252">
        <f t="shared" si="5"/>
        <v>3181</v>
      </c>
      <c r="F90" s="253">
        <f t="shared" si="6"/>
        <v>1401.4830354503424</v>
      </c>
      <c r="G90" s="268">
        <v>31</v>
      </c>
      <c r="H90" s="254">
        <f t="shared" si="7"/>
        <v>6.5753424657534248E-4</v>
      </c>
      <c r="I90" s="362"/>
    </row>
    <row r="91" spans="1:9" ht="18.95" customHeight="1">
      <c r="A91" s="248">
        <v>40848</v>
      </c>
      <c r="B91" s="249">
        <v>670.04782031249988</v>
      </c>
      <c r="C91" s="276">
        <v>0</v>
      </c>
      <c r="D91" s="251">
        <f t="shared" si="4"/>
        <v>670.04782031249988</v>
      </c>
      <c r="E91" s="252">
        <f t="shared" si="5"/>
        <v>3150</v>
      </c>
      <c r="F91" s="253">
        <f t="shared" si="6"/>
        <v>1387.8250744006848</v>
      </c>
      <c r="G91" s="268">
        <v>30</v>
      </c>
      <c r="H91" s="254">
        <f t="shared" si="7"/>
        <v>6.5753424657534248E-4</v>
      </c>
      <c r="I91" s="362"/>
    </row>
    <row r="92" spans="1:9" ht="18.95" customHeight="1">
      <c r="A92" s="248">
        <v>40878</v>
      </c>
      <c r="B92" s="249">
        <v>670.04782031249988</v>
      </c>
      <c r="C92" s="276">
        <v>0</v>
      </c>
      <c r="D92" s="251">
        <f t="shared" si="4"/>
        <v>670.04782031249988</v>
      </c>
      <c r="E92" s="252">
        <f t="shared" si="5"/>
        <v>3120</v>
      </c>
      <c r="F92" s="253">
        <f t="shared" si="6"/>
        <v>1374.6076927397257</v>
      </c>
      <c r="G92" s="268">
        <v>31</v>
      </c>
      <c r="H92" s="254">
        <f t="shared" si="7"/>
        <v>6.5753424657534248E-4</v>
      </c>
      <c r="I92" s="362"/>
    </row>
    <row r="93" spans="1:9" ht="18.95" customHeight="1">
      <c r="A93" s="248">
        <v>40909</v>
      </c>
      <c r="B93" s="249">
        <v>670.04782031249988</v>
      </c>
      <c r="C93" s="276">
        <v>0</v>
      </c>
      <c r="D93" s="251">
        <f t="shared" si="4"/>
        <v>670.04782031249988</v>
      </c>
      <c r="E93" s="252">
        <f t="shared" si="5"/>
        <v>3089</v>
      </c>
      <c r="F93" s="253">
        <f t="shared" si="6"/>
        <v>1360.9497316900683</v>
      </c>
      <c r="G93" s="268">
        <v>31</v>
      </c>
      <c r="H93" s="254">
        <f t="shared" si="7"/>
        <v>6.5753424657534248E-4</v>
      </c>
      <c r="I93" s="362"/>
    </row>
    <row r="94" spans="1:9" ht="18.95" customHeight="1">
      <c r="A94" s="248">
        <v>40940</v>
      </c>
      <c r="B94" s="249">
        <v>670.04782031249988</v>
      </c>
      <c r="C94" s="276">
        <v>0</v>
      </c>
      <c r="D94" s="251">
        <f t="shared" si="4"/>
        <v>670.04782031249988</v>
      </c>
      <c r="E94" s="252">
        <f t="shared" si="5"/>
        <v>3058</v>
      </c>
      <c r="F94" s="253">
        <f t="shared" si="6"/>
        <v>1347.2917706404107</v>
      </c>
      <c r="G94" s="268">
        <v>29</v>
      </c>
      <c r="H94" s="254">
        <f t="shared" si="7"/>
        <v>6.5753424657534248E-4</v>
      </c>
      <c r="I94" s="362"/>
    </row>
    <row r="95" spans="1:9" ht="18.95" customHeight="1">
      <c r="A95" s="248">
        <v>40969</v>
      </c>
      <c r="B95" s="249">
        <v>670.04782031249988</v>
      </c>
      <c r="C95" s="276">
        <v>0</v>
      </c>
      <c r="D95" s="251">
        <f t="shared" si="4"/>
        <v>670.04782031249988</v>
      </c>
      <c r="E95" s="252">
        <f t="shared" si="5"/>
        <v>3029</v>
      </c>
      <c r="F95" s="253">
        <f t="shared" si="6"/>
        <v>1334.5149683681504</v>
      </c>
      <c r="G95" s="268">
        <v>31</v>
      </c>
      <c r="H95" s="254">
        <f t="shared" si="7"/>
        <v>6.5753424657534248E-4</v>
      </c>
      <c r="I95" s="362"/>
    </row>
    <row r="96" spans="1:9" ht="18.95" customHeight="1">
      <c r="A96" s="248">
        <v>41000</v>
      </c>
      <c r="B96" s="249">
        <v>670.04782031249988</v>
      </c>
      <c r="C96" s="276">
        <v>0</v>
      </c>
      <c r="D96" s="251">
        <f t="shared" si="4"/>
        <v>670.04782031249988</v>
      </c>
      <c r="E96" s="252">
        <f t="shared" si="5"/>
        <v>2998</v>
      </c>
      <c r="F96" s="253">
        <f t="shared" si="6"/>
        <v>1320.8570073184931</v>
      </c>
      <c r="G96" s="268">
        <v>30</v>
      </c>
      <c r="H96" s="254">
        <f t="shared" si="7"/>
        <v>6.5753424657534248E-4</v>
      </c>
      <c r="I96" s="362"/>
    </row>
    <row r="97" spans="1:9" ht="18.95" customHeight="1">
      <c r="A97" s="248">
        <v>41030</v>
      </c>
      <c r="B97" s="249">
        <v>670.04782031249988</v>
      </c>
      <c r="C97" s="276">
        <v>0</v>
      </c>
      <c r="D97" s="251">
        <f t="shared" si="4"/>
        <v>670.04782031249988</v>
      </c>
      <c r="E97" s="252">
        <f t="shared" si="5"/>
        <v>2968</v>
      </c>
      <c r="F97" s="253">
        <f t="shared" si="6"/>
        <v>1307.639625657534</v>
      </c>
      <c r="G97" s="268">
        <v>31</v>
      </c>
      <c r="H97" s="254">
        <f t="shared" si="7"/>
        <v>6.5753424657534248E-4</v>
      </c>
      <c r="I97" s="362"/>
    </row>
    <row r="98" spans="1:9" ht="18.95" customHeight="1">
      <c r="A98" s="248">
        <v>41061</v>
      </c>
      <c r="B98" s="249">
        <v>670.04782031249988</v>
      </c>
      <c r="C98" s="276">
        <v>0</v>
      </c>
      <c r="D98" s="251">
        <f t="shared" si="4"/>
        <v>670.04782031249988</v>
      </c>
      <c r="E98" s="252">
        <f t="shared" si="5"/>
        <v>2937</v>
      </c>
      <c r="F98" s="253">
        <f t="shared" si="6"/>
        <v>1293.9816646078764</v>
      </c>
      <c r="G98" s="268">
        <v>30</v>
      </c>
      <c r="H98" s="254">
        <f t="shared" si="7"/>
        <v>6.5753424657534248E-4</v>
      </c>
      <c r="I98" s="362"/>
    </row>
    <row r="99" spans="1:9" ht="18.95" customHeight="1">
      <c r="A99" s="248">
        <v>41091</v>
      </c>
      <c r="B99" s="249">
        <v>703.55021132812487</v>
      </c>
      <c r="C99" s="276">
        <v>0</v>
      </c>
      <c r="D99" s="251">
        <f t="shared" si="4"/>
        <v>703.55021132812487</v>
      </c>
      <c r="E99" s="252">
        <f t="shared" si="5"/>
        <v>2907</v>
      </c>
      <c r="F99" s="253">
        <f t="shared" si="6"/>
        <v>1344.8024970942636</v>
      </c>
      <c r="G99" s="268">
        <v>31</v>
      </c>
      <c r="H99" s="254">
        <f t="shared" si="7"/>
        <v>6.5753424657534248E-4</v>
      </c>
      <c r="I99" s="362"/>
    </row>
    <row r="100" spans="1:9" ht="18.95" customHeight="1">
      <c r="A100" s="248">
        <v>41122</v>
      </c>
      <c r="B100" s="249">
        <v>703.55021132812487</v>
      </c>
      <c r="C100" s="276">
        <v>0</v>
      </c>
      <c r="D100" s="251">
        <f t="shared" si="4"/>
        <v>703.55021132812487</v>
      </c>
      <c r="E100" s="252">
        <f t="shared" si="5"/>
        <v>2876</v>
      </c>
      <c r="F100" s="253">
        <f t="shared" si="6"/>
        <v>1330.4616379921231</v>
      </c>
      <c r="G100" s="268">
        <v>31</v>
      </c>
      <c r="H100" s="254">
        <f t="shared" si="7"/>
        <v>6.5753424657534248E-4</v>
      </c>
      <c r="I100" s="362"/>
    </row>
    <row r="101" spans="1:9" ht="18.95" customHeight="1">
      <c r="A101" s="248">
        <v>41153</v>
      </c>
      <c r="B101" s="249">
        <v>703.55021132812487</v>
      </c>
      <c r="C101" s="276">
        <v>0</v>
      </c>
      <c r="D101" s="251">
        <f t="shared" si="4"/>
        <v>703.55021132812487</v>
      </c>
      <c r="E101" s="252">
        <f t="shared" si="5"/>
        <v>2845</v>
      </c>
      <c r="F101" s="253">
        <f t="shared" si="6"/>
        <v>1316.1207788899826</v>
      </c>
      <c r="G101" s="268">
        <v>30</v>
      </c>
      <c r="H101" s="254">
        <f t="shared" si="7"/>
        <v>6.5753424657534248E-4</v>
      </c>
      <c r="I101" s="362"/>
    </row>
    <row r="102" spans="1:9" ht="18.95" customHeight="1">
      <c r="A102" s="248">
        <v>41183</v>
      </c>
      <c r="B102" s="249">
        <v>703.55021132812487</v>
      </c>
      <c r="C102" s="276">
        <v>0</v>
      </c>
      <c r="D102" s="251">
        <f t="shared" si="4"/>
        <v>703.55021132812487</v>
      </c>
      <c r="E102" s="252">
        <f t="shared" si="5"/>
        <v>2815</v>
      </c>
      <c r="F102" s="253">
        <f t="shared" si="6"/>
        <v>1302.2425281459759</v>
      </c>
      <c r="G102" s="268">
        <v>31</v>
      </c>
      <c r="H102" s="254">
        <f t="shared" si="7"/>
        <v>6.5753424657534248E-4</v>
      </c>
      <c r="I102" s="362"/>
    </row>
    <row r="103" spans="1:9" ht="18.95" customHeight="1">
      <c r="A103" s="248">
        <v>41214</v>
      </c>
      <c r="B103" s="249">
        <v>703.55021132812487</v>
      </c>
      <c r="C103" s="276">
        <v>0</v>
      </c>
      <c r="D103" s="251">
        <f t="shared" si="4"/>
        <v>703.55021132812487</v>
      </c>
      <c r="E103" s="252">
        <f t="shared" si="5"/>
        <v>2784</v>
      </c>
      <c r="F103" s="253">
        <f t="shared" si="6"/>
        <v>1287.9016690438355</v>
      </c>
      <c r="G103" s="268">
        <v>30</v>
      </c>
      <c r="H103" s="254">
        <f t="shared" si="7"/>
        <v>6.5753424657534248E-4</v>
      </c>
      <c r="I103" s="362"/>
    </row>
    <row r="104" spans="1:9" ht="18.95" customHeight="1">
      <c r="A104" s="248">
        <v>41244</v>
      </c>
      <c r="B104" s="249">
        <v>703.55021132812487</v>
      </c>
      <c r="C104" s="276">
        <v>0</v>
      </c>
      <c r="D104" s="251">
        <f t="shared" si="4"/>
        <v>703.55021132812487</v>
      </c>
      <c r="E104" s="252">
        <f t="shared" si="5"/>
        <v>2754</v>
      </c>
      <c r="F104" s="253">
        <f t="shared" si="6"/>
        <v>1274.0234182998286</v>
      </c>
      <c r="G104" s="268">
        <v>31</v>
      </c>
      <c r="H104" s="254">
        <f t="shared" si="7"/>
        <v>6.5753424657534248E-4</v>
      </c>
      <c r="I104" s="362"/>
    </row>
    <row r="105" spans="1:9" ht="18.95" customHeight="1">
      <c r="A105" s="270">
        <v>41275</v>
      </c>
      <c r="B105" s="249">
        <v>703.55021132812487</v>
      </c>
      <c r="C105" s="276">
        <v>0</v>
      </c>
      <c r="D105" s="251">
        <f t="shared" si="4"/>
        <v>703.55021132812487</v>
      </c>
      <c r="E105" s="252">
        <f t="shared" si="5"/>
        <v>2723</v>
      </c>
      <c r="F105" s="253">
        <f t="shared" si="6"/>
        <v>1259.6825591976881</v>
      </c>
      <c r="G105" s="268">
        <v>31</v>
      </c>
      <c r="H105" s="254">
        <f t="shared" si="7"/>
        <v>6.5753424657534248E-4</v>
      </c>
      <c r="I105" s="362"/>
    </row>
    <row r="106" spans="1:9" ht="18.95" customHeight="1">
      <c r="A106" s="270">
        <v>41306</v>
      </c>
      <c r="B106" s="249">
        <v>703.55021132812487</v>
      </c>
      <c r="C106" s="276">
        <v>0</v>
      </c>
      <c r="D106" s="251">
        <f t="shared" si="4"/>
        <v>703.55021132812487</v>
      </c>
      <c r="E106" s="252">
        <f t="shared" si="5"/>
        <v>2692</v>
      </c>
      <c r="F106" s="253">
        <f t="shared" si="6"/>
        <v>1245.3417000955478</v>
      </c>
      <c r="G106" s="268">
        <v>28</v>
      </c>
      <c r="H106" s="254">
        <f t="shared" si="7"/>
        <v>6.5753424657534248E-4</v>
      </c>
      <c r="I106" s="362"/>
    </row>
    <row r="107" spans="1:9" ht="18.95" customHeight="1">
      <c r="A107" s="270">
        <v>41334</v>
      </c>
      <c r="B107" s="249">
        <v>703.55021132812487</v>
      </c>
      <c r="C107" s="276">
        <v>0</v>
      </c>
      <c r="D107" s="251">
        <f t="shared" si="4"/>
        <v>703.55021132812487</v>
      </c>
      <c r="E107" s="252">
        <f t="shared" si="5"/>
        <v>2664</v>
      </c>
      <c r="F107" s="253">
        <f t="shared" si="6"/>
        <v>1232.3886660678081</v>
      </c>
      <c r="G107" s="268">
        <v>31</v>
      </c>
      <c r="H107" s="254">
        <f t="shared" si="7"/>
        <v>6.5753424657534248E-4</v>
      </c>
      <c r="I107" s="362"/>
    </row>
    <row r="108" spans="1:9" ht="18.95" customHeight="1">
      <c r="A108" s="270">
        <v>41365</v>
      </c>
      <c r="B108" s="249">
        <v>703.55021132812487</v>
      </c>
      <c r="C108" s="276">
        <v>0</v>
      </c>
      <c r="D108" s="251">
        <f t="shared" si="4"/>
        <v>703.55021132812487</v>
      </c>
      <c r="E108" s="252">
        <f t="shared" si="5"/>
        <v>2633</v>
      </c>
      <c r="F108" s="253">
        <f t="shared" si="6"/>
        <v>1218.0478069656676</v>
      </c>
      <c r="G108" s="268">
        <v>30</v>
      </c>
      <c r="H108" s="254">
        <f t="shared" si="7"/>
        <v>6.5753424657534248E-4</v>
      </c>
      <c r="I108" s="362"/>
    </row>
    <row r="109" spans="1:9" ht="18.95" customHeight="1">
      <c r="A109" s="270">
        <v>41395</v>
      </c>
      <c r="B109" s="249">
        <v>703.55021132812487</v>
      </c>
      <c r="C109" s="276">
        <v>0</v>
      </c>
      <c r="D109" s="251">
        <f t="shared" si="4"/>
        <v>703.55021132812487</v>
      </c>
      <c r="E109" s="252">
        <f t="shared" si="5"/>
        <v>2603</v>
      </c>
      <c r="F109" s="253">
        <f t="shared" si="6"/>
        <v>1204.1695562216607</v>
      </c>
      <c r="G109" s="268">
        <v>31</v>
      </c>
      <c r="H109" s="254">
        <f t="shared" si="7"/>
        <v>6.5753424657534248E-4</v>
      </c>
      <c r="I109" s="362"/>
    </row>
    <row r="110" spans="1:9" ht="18.95" customHeight="1">
      <c r="A110" s="270">
        <v>41426</v>
      </c>
      <c r="B110" s="249">
        <v>703.55021132812487</v>
      </c>
      <c r="C110" s="276">
        <v>0</v>
      </c>
      <c r="D110" s="251">
        <f t="shared" si="4"/>
        <v>703.55021132812487</v>
      </c>
      <c r="E110" s="252">
        <f t="shared" si="5"/>
        <v>2572</v>
      </c>
      <c r="F110" s="253">
        <f t="shared" si="6"/>
        <v>1189.8286971195205</v>
      </c>
      <c r="G110" s="268">
        <v>30</v>
      </c>
      <c r="H110" s="254">
        <f t="shared" si="7"/>
        <v>6.5753424657534248E-4</v>
      </c>
      <c r="I110" s="362"/>
    </row>
    <row r="111" spans="1:9" ht="18.95" customHeight="1">
      <c r="A111" s="270">
        <v>41456</v>
      </c>
      <c r="B111" s="249">
        <v>738.7277218945311</v>
      </c>
      <c r="C111" s="276">
        <v>0</v>
      </c>
      <c r="D111" s="251">
        <f t="shared" si="4"/>
        <v>738.7277218945311</v>
      </c>
      <c r="E111" s="252">
        <f t="shared" si="5"/>
        <v>2542</v>
      </c>
      <c r="F111" s="253">
        <f t="shared" si="6"/>
        <v>1234.7479686942893</v>
      </c>
      <c r="G111" s="268">
        <v>31</v>
      </c>
      <c r="H111" s="254">
        <f t="shared" si="7"/>
        <v>6.5753424657534248E-4</v>
      </c>
      <c r="I111" s="362"/>
    </row>
    <row r="112" spans="1:9" ht="18.95" customHeight="1">
      <c r="A112" s="270">
        <v>41487</v>
      </c>
      <c r="B112" s="249">
        <v>738.7277218945311</v>
      </c>
      <c r="C112" s="276">
        <v>0</v>
      </c>
      <c r="D112" s="251">
        <f t="shared" si="4"/>
        <v>738.7277218945311</v>
      </c>
      <c r="E112" s="252">
        <f t="shared" si="5"/>
        <v>2511</v>
      </c>
      <c r="F112" s="253">
        <f t="shared" si="6"/>
        <v>1219.6900666370418</v>
      </c>
      <c r="G112" s="268">
        <v>31</v>
      </c>
      <c r="H112" s="254">
        <f t="shared" si="7"/>
        <v>6.5753424657534248E-4</v>
      </c>
      <c r="I112" s="362"/>
    </row>
    <row r="113" spans="1:9" ht="18.95" customHeight="1">
      <c r="A113" s="270">
        <v>41518</v>
      </c>
      <c r="B113" s="249">
        <v>738.7277218945311</v>
      </c>
      <c r="C113" s="276">
        <v>0</v>
      </c>
      <c r="D113" s="251">
        <f t="shared" si="4"/>
        <v>738.7277218945311</v>
      </c>
      <c r="E113" s="252">
        <f t="shared" si="5"/>
        <v>2480</v>
      </c>
      <c r="F113" s="253">
        <f t="shared" si="6"/>
        <v>1204.6321645797943</v>
      </c>
      <c r="G113" s="268">
        <v>30</v>
      </c>
      <c r="H113" s="254">
        <f t="shared" si="7"/>
        <v>6.5753424657534248E-4</v>
      </c>
      <c r="I113" s="362"/>
    </row>
    <row r="114" spans="1:9" ht="18.95" customHeight="1">
      <c r="A114" s="270">
        <v>41548</v>
      </c>
      <c r="B114" s="249">
        <v>738.7277218945311</v>
      </c>
      <c r="C114" s="276">
        <v>0</v>
      </c>
      <c r="D114" s="251">
        <f t="shared" si="4"/>
        <v>738.7277218945311</v>
      </c>
      <c r="E114" s="252">
        <f t="shared" si="5"/>
        <v>2450</v>
      </c>
      <c r="F114" s="253">
        <f t="shared" si="6"/>
        <v>1190.0600012985872</v>
      </c>
      <c r="G114" s="268">
        <v>31</v>
      </c>
      <c r="H114" s="254">
        <f t="shared" si="7"/>
        <v>6.5753424657534248E-4</v>
      </c>
      <c r="I114" s="362"/>
    </row>
    <row r="115" spans="1:9" ht="18.95" customHeight="1">
      <c r="A115" s="270">
        <v>41579</v>
      </c>
      <c r="B115" s="249">
        <v>738.7277218945311</v>
      </c>
      <c r="C115" s="276">
        <v>0</v>
      </c>
      <c r="D115" s="251">
        <f t="shared" si="4"/>
        <v>738.7277218945311</v>
      </c>
      <c r="E115" s="252">
        <f t="shared" si="5"/>
        <v>2419</v>
      </c>
      <c r="F115" s="253">
        <f t="shared" si="6"/>
        <v>1175.0020992413397</v>
      </c>
      <c r="G115" s="277">
        <v>30</v>
      </c>
      <c r="H115" s="254">
        <f t="shared" si="7"/>
        <v>6.5753424657534248E-4</v>
      </c>
      <c r="I115" s="362"/>
    </row>
    <row r="116" spans="1:9" ht="18.95" customHeight="1">
      <c r="A116" s="270">
        <v>41609</v>
      </c>
      <c r="B116" s="249">
        <v>738.7277218945311</v>
      </c>
      <c r="C116" s="276">
        <v>0</v>
      </c>
      <c r="D116" s="251">
        <f t="shared" si="4"/>
        <v>738.7277218945311</v>
      </c>
      <c r="E116" s="252">
        <f t="shared" si="5"/>
        <v>2389</v>
      </c>
      <c r="F116" s="253">
        <f t="shared" si="6"/>
        <v>1160.4299359601325</v>
      </c>
      <c r="G116" s="268">
        <v>31</v>
      </c>
      <c r="H116" s="254">
        <f t="shared" si="7"/>
        <v>6.5753424657534248E-4</v>
      </c>
      <c r="I116" s="362"/>
    </row>
    <row r="117" spans="1:9" ht="18.95" customHeight="1">
      <c r="A117" s="270">
        <v>41640</v>
      </c>
      <c r="B117" s="249">
        <v>738.7277218945311</v>
      </c>
      <c r="C117" s="276">
        <v>0</v>
      </c>
      <c r="D117" s="251">
        <f t="shared" si="4"/>
        <v>738.7277218945311</v>
      </c>
      <c r="E117" s="252">
        <f t="shared" si="5"/>
        <v>2358</v>
      </c>
      <c r="F117" s="253">
        <f t="shared" si="6"/>
        <v>1145.3720339028851</v>
      </c>
      <c r="G117" s="268">
        <v>31</v>
      </c>
      <c r="H117" s="254">
        <f t="shared" si="7"/>
        <v>6.5753424657534248E-4</v>
      </c>
      <c r="I117" s="362"/>
    </row>
    <row r="118" spans="1:9" ht="18.95" customHeight="1">
      <c r="A118" s="270">
        <v>41671</v>
      </c>
      <c r="B118" s="249">
        <v>738.7277218945311</v>
      </c>
      <c r="C118" s="276">
        <v>0</v>
      </c>
      <c r="D118" s="251">
        <f t="shared" si="4"/>
        <v>738.7277218945311</v>
      </c>
      <c r="E118" s="252">
        <f t="shared" si="5"/>
        <v>2327</v>
      </c>
      <c r="F118" s="253">
        <f t="shared" si="6"/>
        <v>1130.3141318456376</v>
      </c>
      <c r="G118" s="268">
        <v>28</v>
      </c>
      <c r="H118" s="254">
        <f t="shared" si="7"/>
        <v>6.5753424657534248E-4</v>
      </c>
      <c r="I118" s="362"/>
    </row>
    <row r="119" spans="1:9" ht="18.95" customHeight="1">
      <c r="A119" s="270">
        <v>41699</v>
      </c>
      <c r="B119" s="249">
        <v>738.7277218945311</v>
      </c>
      <c r="C119" s="276">
        <v>0</v>
      </c>
      <c r="D119" s="251">
        <f t="shared" si="4"/>
        <v>738.7277218945311</v>
      </c>
      <c r="E119" s="252">
        <f t="shared" si="5"/>
        <v>2299</v>
      </c>
      <c r="F119" s="253">
        <f t="shared" si="6"/>
        <v>1116.713446116511</v>
      </c>
      <c r="G119" s="268">
        <v>31</v>
      </c>
      <c r="H119" s="254">
        <f t="shared" si="7"/>
        <v>6.5753424657534248E-4</v>
      </c>
      <c r="I119" s="362"/>
    </row>
    <row r="120" spans="1:9" ht="18.95" customHeight="1">
      <c r="A120" s="270">
        <v>41730</v>
      </c>
      <c r="B120" s="249">
        <v>738.7277218945311</v>
      </c>
      <c r="C120" s="276">
        <v>0</v>
      </c>
      <c r="D120" s="251">
        <f t="shared" si="4"/>
        <v>738.7277218945311</v>
      </c>
      <c r="E120" s="252">
        <f t="shared" si="5"/>
        <v>2268</v>
      </c>
      <c r="F120" s="253">
        <f t="shared" si="6"/>
        <v>1101.6555440592635</v>
      </c>
      <c r="G120" s="268">
        <v>30</v>
      </c>
      <c r="H120" s="254">
        <f t="shared" si="7"/>
        <v>6.5753424657534248E-4</v>
      </c>
      <c r="I120" s="362"/>
    </row>
    <row r="121" spans="1:9" ht="18.95" customHeight="1">
      <c r="A121" s="270">
        <v>41760</v>
      </c>
      <c r="B121" s="249">
        <v>738.7277218945311</v>
      </c>
      <c r="C121" s="276">
        <v>0</v>
      </c>
      <c r="D121" s="251">
        <f t="shared" si="4"/>
        <v>738.7277218945311</v>
      </c>
      <c r="E121" s="252">
        <f t="shared" si="5"/>
        <v>2238</v>
      </c>
      <c r="F121" s="253">
        <f t="shared" si="6"/>
        <v>1087.0833807780564</v>
      </c>
      <c r="G121" s="268">
        <v>31</v>
      </c>
      <c r="H121" s="254">
        <f t="shared" si="7"/>
        <v>6.5753424657534248E-4</v>
      </c>
      <c r="I121" s="362"/>
    </row>
    <row r="122" spans="1:9" ht="18.95" customHeight="1">
      <c r="A122" s="270">
        <v>41791</v>
      </c>
      <c r="B122" s="249">
        <v>738.7277218945311</v>
      </c>
      <c r="C122" s="276">
        <v>0</v>
      </c>
      <c r="D122" s="251">
        <f t="shared" si="4"/>
        <v>738.7277218945311</v>
      </c>
      <c r="E122" s="252">
        <f t="shared" si="5"/>
        <v>2207</v>
      </c>
      <c r="F122" s="253">
        <f t="shared" si="6"/>
        <v>1072.0254787208089</v>
      </c>
      <c r="G122" s="268">
        <v>30</v>
      </c>
      <c r="H122" s="254">
        <f t="shared" si="7"/>
        <v>6.5753424657534248E-4</v>
      </c>
      <c r="I122" s="362"/>
    </row>
    <row r="123" spans="1:9" ht="18.95" customHeight="1">
      <c r="A123" s="270">
        <v>41821</v>
      </c>
      <c r="B123" s="249">
        <v>775.66410798925767</v>
      </c>
      <c r="C123" s="276">
        <v>0</v>
      </c>
      <c r="D123" s="251">
        <f t="shared" si="4"/>
        <v>775.66410798925767</v>
      </c>
      <c r="E123" s="252">
        <f t="shared" si="5"/>
        <v>2177</v>
      </c>
      <c r="F123" s="253">
        <f t="shared" si="6"/>
        <v>1110.3259812115818</v>
      </c>
      <c r="G123" s="268">
        <v>31</v>
      </c>
      <c r="H123" s="254">
        <f t="shared" si="7"/>
        <v>6.5753424657534248E-4</v>
      </c>
      <c r="I123" s="362"/>
    </row>
    <row r="124" spans="1:9" ht="18.95" customHeight="1">
      <c r="A124" s="270">
        <v>41852</v>
      </c>
      <c r="B124" s="249">
        <v>775.66410798925767</v>
      </c>
      <c r="C124" s="276">
        <v>0</v>
      </c>
      <c r="D124" s="251">
        <f t="shared" si="4"/>
        <v>775.66410798925767</v>
      </c>
      <c r="E124" s="252">
        <f t="shared" si="5"/>
        <v>2146</v>
      </c>
      <c r="F124" s="253">
        <f t="shared" si="6"/>
        <v>1094.515184051472</v>
      </c>
      <c r="G124" s="268">
        <v>31</v>
      </c>
      <c r="H124" s="254">
        <f t="shared" si="7"/>
        <v>6.5753424657534248E-4</v>
      </c>
      <c r="I124" s="362"/>
    </row>
    <row r="125" spans="1:9" ht="18.95" customHeight="1">
      <c r="A125" s="270">
        <v>41883</v>
      </c>
      <c r="B125" s="249">
        <v>775.66410798925767</v>
      </c>
      <c r="C125" s="276">
        <v>0</v>
      </c>
      <c r="D125" s="251">
        <f t="shared" si="4"/>
        <v>775.66410798925767</v>
      </c>
      <c r="E125" s="252">
        <f t="shared" si="5"/>
        <v>2115</v>
      </c>
      <c r="F125" s="253">
        <f t="shared" si="6"/>
        <v>1078.7043868913622</v>
      </c>
      <c r="G125" s="268">
        <v>30</v>
      </c>
      <c r="H125" s="254">
        <f t="shared" si="7"/>
        <v>6.5753424657534248E-4</v>
      </c>
      <c r="I125" s="362"/>
    </row>
    <row r="126" spans="1:9" ht="18.95" customHeight="1">
      <c r="A126" s="270">
        <v>41913</v>
      </c>
      <c r="B126" s="249">
        <v>775.66410798925767</v>
      </c>
      <c r="C126" s="276">
        <v>0</v>
      </c>
      <c r="D126" s="251">
        <f t="shared" si="4"/>
        <v>775.66410798925767</v>
      </c>
      <c r="E126" s="252">
        <f t="shared" si="5"/>
        <v>2085</v>
      </c>
      <c r="F126" s="253">
        <f t="shared" si="6"/>
        <v>1063.4036154460946</v>
      </c>
      <c r="G126" s="268">
        <v>31</v>
      </c>
      <c r="H126" s="254">
        <f t="shared" si="7"/>
        <v>6.5753424657534248E-4</v>
      </c>
      <c r="I126" s="362"/>
    </row>
    <row r="127" spans="1:9" ht="18.95" customHeight="1">
      <c r="A127" s="270">
        <v>41944</v>
      </c>
      <c r="B127" s="249">
        <v>775.66410798925767</v>
      </c>
      <c r="C127" s="276">
        <v>0</v>
      </c>
      <c r="D127" s="251">
        <f t="shared" si="4"/>
        <v>775.66410798925767</v>
      </c>
      <c r="E127" s="252">
        <f t="shared" si="5"/>
        <v>2054</v>
      </c>
      <c r="F127" s="253">
        <f t="shared" si="6"/>
        <v>1047.5928182859848</v>
      </c>
      <c r="G127" s="268">
        <v>30</v>
      </c>
      <c r="H127" s="254">
        <f t="shared" si="7"/>
        <v>6.5753424657534248E-4</v>
      </c>
      <c r="I127" s="362"/>
    </row>
    <row r="128" spans="1:9" ht="18.95" customHeight="1">
      <c r="A128" s="270">
        <v>41974</v>
      </c>
      <c r="B128" s="249">
        <v>775.66410798925767</v>
      </c>
      <c r="C128" s="276">
        <v>0</v>
      </c>
      <c r="D128" s="251">
        <f t="shared" si="4"/>
        <v>775.66410798925767</v>
      </c>
      <c r="E128" s="252">
        <f t="shared" si="5"/>
        <v>2024</v>
      </c>
      <c r="F128" s="253">
        <f t="shared" si="6"/>
        <v>1032.2920468407174</v>
      </c>
      <c r="G128" s="268">
        <v>31</v>
      </c>
      <c r="H128" s="254">
        <f t="shared" si="7"/>
        <v>6.5753424657534248E-4</v>
      </c>
      <c r="I128" s="362"/>
    </row>
    <row r="129" spans="1:9" ht="18.95" customHeight="1">
      <c r="A129" s="270">
        <v>42005</v>
      </c>
      <c r="B129" s="249">
        <v>775.66410798925767</v>
      </c>
      <c r="C129" s="276">
        <v>0</v>
      </c>
      <c r="D129" s="251">
        <f t="shared" si="4"/>
        <v>775.66410798925767</v>
      </c>
      <c r="E129" s="252">
        <f t="shared" si="5"/>
        <v>1993</v>
      </c>
      <c r="F129" s="253">
        <f t="shared" si="6"/>
        <v>1016.4812496806076</v>
      </c>
      <c r="G129" s="268">
        <v>31</v>
      </c>
      <c r="H129" s="254">
        <f t="shared" si="7"/>
        <v>6.5753424657534248E-4</v>
      </c>
      <c r="I129" s="362"/>
    </row>
    <row r="130" spans="1:9" ht="18.95" customHeight="1">
      <c r="A130" s="270">
        <v>42036</v>
      </c>
      <c r="B130" s="249">
        <v>775.66410798925767</v>
      </c>
      <c r="C130" s="276">
        <v>0</v>
      </c>
      <c r="D130" s="251">
        <f t="shared" si="4"/>
        <v>775.66410798925767</v>
      </c>
      <c r="E130" s="252">
        <f t="shared" si="5"/>
        <v>1962</v>
      </c>
      <c r="F130" s="253">
        <f t="shared" si="6"/>
        <v>1000.6704525204977</v>
      </c>
      <c r="G130" s="268">
        <v>28</v>
      </c>
      <c r="H130" s="254">
        <f t="shared" si="7"/>
        <v>6.5753424657534248E-4</v>
      </c>
      <c r="I130" s="362"/>
    </row>
    <row r="131" spans="1:9" ht="18.95" customHeight="1">
      <c r="A131" s="270">
        <v>42064</v>
      </c>
      <c r="B131" s="249">
        <v>775.66410798925767</v>
      </c>
      <c r="C131" s="276">
        <v>0</v>
      </c>
      <c r="D131" s="251">
        <f t="shared" si="4"/>
        <v>775.66410798925767</v>
      </c>
      <c r="E131" s="252">
        <f t="shared" si="5"/>
        <v>1934</v>
      </c>
      <c r="F131" s="253">
        <f t="shared" si="6"/>
        <v>986.3897325049146</v>
      </c>
      <c r="G131" s="268">
        <v>31</v>
      </c>
      <c r="H131" s="254">
        <f t="shared" si="7"/>
        <v>6.5753424657534248E-4</v>
      </c>
      <c r="I131" s="362"/>
    </row>
    <row r="132" spans="1:9" ht="18.95" customHeight="1">
      <c r="A132" s="270">
        <v>42095</v>
      </c>
      <c r="B132" s="249">
        <v>775.66410798925767</v>
      </c>
      <c r="C132" s="276">
        <v>0</v>
      </c>
      <c r="D132" s="251">
        <f t="shared" si="4"/>
        <v>775.66410798925767</v>
      </c>
      <c r="E132" s="252">
        <f t="shared" si="5"/>
        <v>1903</v>
      </c>
      <c r="F132" s="253">
        <f t="shared" si="6"/>
        <v>970.57893534480479</v>
      </c>
      <c r="G132" s="268">
        <v>30</v>
      </c>
      <c r="H132" s="254">
        <f t="shared" si="7"/>
        <v>6.5753424657534248E-4</v>
      </c>
      <c r="I132" s="362"/>
    </row>
    <row r="133" spans="1:9" ht="18.95" customHeight="1">
      <c r="A133" s="270">
        <v>42125</v>
      </c>
      <c r="B133" s="249">
        <v>775.66410798925767</v>
      </c>
      <c r="C133" s="276">
        <v>0</v>
      </c>
      <c r="D133" s="251">
        <f t="shared" si="4"/>
        <v>775.66410798925767</v>
      </c>
      <c r="E133" s="252">
        <f t="shared" si="5"/>
        <v>1873</v>
      </c>
      <c r="F133" s="253">
        <f t="shared" si="6"/>
        <v>955.27816389953728</v>
      </c>
      <c r="G133" s="268">
        <v>31</v>
      </c>
      <c r="H133" s="254">
        <f t="shared" si="7"/>
        <v>6.5753424657534248E-4</v>
      </c>
      <c r="I133" s="362"/>
    </row>
    <row r="134" spans="1:9" ht="18.95" customHeight="1">
      <c r="A134" s="270">
        <v>42156</v>
      </c>
      <c r="B134" s="249">
        <v>775.66410798925767</v>
      </c>
      <c r="C134" s="276">
        <v>0</v>
      </c>
      <c r="D134" s="251">
        <f t="shared" si="4"/>
        <v>775.66410798925767</v>
      </c>
      <c r="E134" s="252">
        <f t="shared" si="5"/>
        <v>1842</v>
      </c>
      <c r="F134" s="253">
        <f t="shared" si="6"/>
        <v>939.46736673942746</v>
      </c>
      <c r="G134" s="268">
        <v>30</v>
      </c>
      <c r="H134" s="254">
        <f t="shared" si="7"/>
        <v>6.5753424657534248E-4</v>
      </c>
      <c r="I134" s="362"/>
    </row>
    <row r="135" spans="1:9" ht="18.95" customHeight="1">
      <c r="A135" s="270">
        <v>42186</v>
      </c>
      <c r="B135" s="249">
        <v>814.44731338872054</v>
      </c>
      <c r="C135" s="276">
        <v>0</v>
      </c>
      <c r="D135" s="251">
        <f t="shared" si="4"/>
        <v>814.44731338872054</v>
      </c>
      <c r="E135" s="252">
        <f t="shared" si="5"/>
        <v>1812</v>
      </c>
      <c r="F135" s="253">
        <f t="shared" si="6"/>
        <v>970.37492505886792</v>
      </c>
      <c r="G135" s="268">
        <v>31</v>
      </c>
      <c r="H135" s="254">
        <f t="shared" si="7"/>
        <v>6.5753424657534248E-4</v>
      </c>
      <c r="I135" s="362"/>
    </row>
    <row r="136" spans="1:9" ht="18.95" customHeight="1">
      <c r="A136" s="270">
        <v>42217</v>
      </c>
      <c r="B136" s="249">
        <v>814.44731338872054</v>
      </c>
      <c r="C136" s="276">
        <v>0</v>
      </c>
      <c r="D136" s="251">
        <f t="shared" si="4"/>
        <v>814.44731338872054</v>
      </c>
      <c r="E136" s="252">
        <f t="shared" si="5"/>
        <v>1781</v>
      </c>
      <c r="F136" s="253">
        <f t="shared" si="6"/>
        <v>953.77358804075266</v>
      </c>
      <c r="G136" s="268">
        <v>31</v>
      </c>
      <c r="H136" s="254">
        <f t="shared" si="7"/>
        <v>6.5753424657534248E-4</v>
      </c>
      <c r="I136" s="362"/>
    </row>
    <row r="137" spans="1:9" ht="18.95" customHeight="1">
      <c r="A137" s="270">
        <v>42248</v>
      </c>
      <c r="B137" s="249">
        <v>814.44731338872054</v>
      </c>
      <c r="C137" s="276">
        <v>0</v>
      </c>
      <c r="D137" s="251">
        <f t="shared" si="4"/>
        <v>814.44731338872054</v>
      </c>
      <c r="E137" s="252">
        <f t="shared" si="5"/>
        <v>1750</v>
      </c>
      <c r="F137" s="253">
        <f t="shared" si="6"/>
        <v>937.1722510226374</v>
      </c>
      <c r="G137" s="268">
        <v>30</v>
      </c>
      <c r="H137" s="254">
        <f t="shared" si="7"/>
        <v>6.5753424657534248E-4</v>
      </c>
      <c r="I137" s="362"/>
    </row>
    <row r="138" spans="1:9" ht="18.95" customHeight="1" thickBot="1">
      <c r="A138" s="270">
        <v>42278</v>
      </c>
      <c r="B138" s="249">
        <v>814.44731338872054</v>
      </c>
      <c r="C138" s="276">
        <v>0</v>
      </c>
      <c r="D138" s="251">
        <f t="shared" si="4"/>
        <v>814.44731338872054</v>
      </c>
      <c r="E138" s="252">
        <f t="shared" si="5"/>
        <v>1720</v>
      </c>
      <c r="F138" s="253">
        <f t="shared" si="6"/>
        <v>921.10644100510638</v>
      </c>
      <c r="G138" s="268">
        <v>31</v>
      </c>
      <c r="H138" s="254">
        <f t="shared" si="7"/>
        <v>6.5753424657534248E-4</v>
      </c>
      <c r="I138" s="362"/>
    </row>
    <row r="139" spans="1:9" ht="39.75" customHeight="1">
      <c r="A139" s="365" t="s">
        <v>13</v>
      </c>
      <c r="B139" s="365" t="s">
        <v>14</v>
      </c>
      <c r="C139" s="365" t="s">
        <v>15</v>
      </c>
      <c r="D139" s="365" t="s">
        <v>16</v>
      </c>
      <c r="E139" s="366" t="s">
        <v>17</v>
      </c>
      <c r="F139" s="365" t="s">
        <v>19</v>
      </c>
      <c r="G139" s="366" t="s">
        <v>11</v>
      </c>
      <c r="H139" s="367" t="s">
        <v>18</v>
      </c>
      <c r="I139" s="368" t="s">
        <v>24</v>
      </c>
    </row>
    <row r="140" spans="1:9" ht="20.100000000000001" customHeight="1">
      <c r="A140" s="270">
        <v>42309</v>
      </c>
      <c r="B140" s="249">
        <v>814.44731338872054</v>
      </c>
      <c r="C140" s="276">
        <v>0</v>
      </c>
      <c r="D140" s="251">
        <f t="shared" si="4"/>
        <v>814.44731338872054</v>
      </c>
      <c r="E140" s="252">
        <f>E138-G138</f>
        <v>1689</v>
      </c>
      <c r="F140" s="253">
        <f t="shared" si="6"/>
        <v>904.50510398699112</v>
      </c>
      <c r="G140" s="268">
        <v>30</v>
      </c>
      <c r="H140" s="254">
        <f t="shared" si="7"/>
        <v>6.5753424657534248E-4</v>
      </c>
      <c r="I140" s="362"/>
    </row>
    <row r="141" spans="1:9" ht="20.100000000000001" customHeight="1">
      <c r="A141" s="270">
        <v>42339</v>
      </c>
      <c r="B141" s="249">
        <v>814.44731338872054</v>
      </c>
      <c r="C141" s="276">
        <v>0</v>
      </c>
      <c r="D141" s="251">
        <f t="shared" si="4"/>
        <v>814.44731338872054</v>
      </c>
      <c r="E141" s="252">
        <f>E140-G140</f>
        <v>1659</v>
      </c>
      <c r="F141" s="253">
        <f t="shared" si="6"/>
        <v>888.43929396946021</v>
      </c>
      <c r="G141" s="268">
        <v>31</v>
      </c>
      <c r="H141" s="254">
        <f t="shared" si="7"/>
        <v>6.5753424657534248E-4</v>
      </c>
      <c r="I141" s="362"/>
    </row>
    <row r="142" spans="1:9" ht="20.100000000000001" customHeight="1">
      <c r="A142" s="270">
        <v>42370</v>
      </c>
      <c r="B142" s="249">
        <v>814.44731338872054</v>
      </c>
      <c r="C142" s="276">
        <v>0</v>
      </c>
      <c r="D142" s="251">
        <f t="shared" si="4"/>
        <v>814.44731338872054</v>
      </c>
      <c r="E142" s="252">
        <f t="shared" si="5"/>
        <v>1628</v>
      </c>
      <c r="F142" s="253">
        <f t="shared" si="6"/>
        <v>871.83795695134495</v>
      </c>
      <c r="G142" s="268">
        <v>31</v>
      </c>
      <c r="H142" s="254">
        <f t="shared" si="7"/>
        <v>6.5753424657534248E-4</v>
      </c>
      <c r="I142" s="362"/>
    </row>
    <row r="143" spans="1:9" ht="20.100000000000001" customHeight="1">
      <c r="A143" s="270">
        <v>42401</v>
      </c>
      <c r="B143" s="249">
        <v>814.44731338872054</v>
      </c>
      <c r="C143" s="276">
        <v>0</v>
      </c>
      <c r="D143" s="251">
        <f t="shared" si="4"/>
        <v>814.44731338872054</v>
      </c>
      <c r="E143" s="252">
        <f>E142-G142</f>
        <v>1597</v>
      </c>
      <c r="F143" s="253">
        <f t="shared" si="6"/>
        <v>855.23661993322958</v>
      </c>
      <c r="G143" s="268">
        <v>29</v>
      </c>
      <c r="H143" s="254">
        <f t="shared" si="7"/>
        <v>6.5753424657534248E-4</v>
      </c>
      <c r="I143" s="362"/>
    </row>
    <row r="144" spans="1:9" ht="20.100000000000001" customHeight="1">
      <c r="A144" s="270">
        <v>42430</v>
      </c>
      <c r="B144" s="249">
        <v>814.44731338872054</v>
      </c>
      <c r="C144" s="276">
        <v>0</v>
      </c>
      <c r="D144" s="251">
        <f t="shared" ref="D144:D159" si="8">B144-C144</f>
        <v>814.44731338872054</v>
      </c>
      <c r="E144" s="252">
        <f t="shared" ref="E144:E201" si="9">E143-G143</f>
        <v>1568</v>
      </c>
      <c r="F144" s="253">
        <f t="shared" si="6"/>
        <v>839.70633691628313</v>
      </c>
      <c r="G144" s="268">
        <v>31</v>
      </c>
      <c r="H144" s="254">
        <f t="shared" ref="H144:H201" si="10">0.24/365</f>
        <v>6.5753424657534248E-4</v>
      </c>
      <c r="I144" s="362"/>
    </row>
    <row r="145" spans="1:9" ht="20.100000000000001" customHeight="1">
      <c r="A145" s="270">
        <v>42461</v>
      </c>
      <c r="B145" s="249">
        <v>814.44731338872054</v>
      </c>
      <c r="C145" s="276">
        <v>0</v>
      </c>
      <c r="D145" s="251">
        <f t="shared" si="8"/>
        <v>814.44731338872054</v>
      </c>
      <c r="E145" s="252">
        <f t="shared" si="9"/>
        <v>1537</v>
      </c>
      <c r="F145" s="253">
        <f t="shared" ref="F145:F201" si="11">(D145*E145*H145)</f>
        <v>823.10499989816776</v>
      </c>
      <c r="G145" s="268">
        <v>30</v>
      </c>
      <c r="H145" s="254">
        <f t="shared" si="10"/>
        <v>6.5753424657534248E-4</v>
      </c>
      <c r="I145" s="362"/>
    </row>
    <row r="146" spans="1:9" ht="20.100000000000001" customHeight="1">
      <c r="A146" s="270">
        <v>42491</v>
      </c>
      <c r="B146" s="249">
        <v>814.44731338872054</v>
      </c>
      <c r="C146" s="276">
        <v>0</v>
      </c>
      <c r="D146" s="251">
        <f t="shared" si="8"/>
        <v>814.44731338872054</v>
      </c>
      <c r="E146" s="252">
        <f t="shared" si="9"/>
        <v>1507</v>
      </c>
      <c r="F146" s="253">
        <f t="shared" si="11"/>
        <v>807.03918988063685</v>
      </c>
      <c r="G146" s="268">
        <v>31</v>
      </c>
      <c r="H146" s="254">
        <f t="shared" si="10"/>
        <v>6.5753424657534248E-4</v>
      </c>
      <c r="I146" s="362"/>
    </row>
    <row r="147" spans="1:9" ht="20.100000000000001" customHeight="1">
      <c r="A147" s="270">
        <v>42522</v>
      </c>
      <c r="B147" s="249">
        <v>814.44731338872054</v>
      </c>
      <c r="C147" s="276">
        <v>0</v>
      </c>
      <c r="D147" s="251">
        <f t="shared" si="8"/>
        <v>814.44731338872054</v>
      </c>
      <c r="E147" s="252">
        <f t="shared" si="9"/>
        <v>1476</v>
      </c>
      <c r="F147" s="253">
        <f t="shared" si="11"/>
        <v>790.43785286252159</v>
      </c>
      <c r="G147" s="268">
        <v>30</v>
      </c>
      <c r="H147" s="254">
        <f t="shared" si="10"/>
        <v>6.5753424657534248E-4</v>
      </c>
      <c r="I147" s="362"/>
    </row>
    <row r="148" spans="1:9" ht="20.100000000000001" customHeight="1">
      <c r="A148" s="270">
        <v>42552</v>
      </c>
      <c r="B148" s="249">
        <v>855.16967905815659</v>
      </c>
      <c r="C148" s="276">
        <v>0</v>
      </c>
      <c r="D148" s="251">
        <f t="shared" si="8"/>
        <v>855.16967905815659</v>
      </c>
      <c r="E148" s="252">
        <f>E147-G147</f>
        <v>1446</v>
      </c>
      <c r="F148" s="253">
        <f t="shared" si="11"/>
        <v>813.09064498724024</v>
      </c>
      <c r="G148" s="268">
        <v>31</v>
      </c>
      <c r="H148" s="254">
        <f t="shared" si="10"/>
        <v>6.5753424657534248E-4</v>
      </c>
      <c r="I148" s="362"/>
    </row>
    <row r="149" spans="1:9" ht="20.100000000000001" customHeight="1">
      <c r="A149" s="270">
        <v>42583</v>
      </c>
      <c r="B149" s="249">
        <v>855.16967905815659</v>
      </c>
      <c r="C149" s="276">
        <v>0</v>
      </c>
      <c r="D149" s="251">
        <f t="shared" si="8"/>
        <v>855.16967905815659</v>
      </c>
      <c r="E149" s="252">
        <f t="shared" si="9"/>
        <v>1415</v>
      </c>
      <c r="F149" s="253">
        <f t="shared" si="11"/>
        <v>795.65924111821914</v>
      </c>
      <c r="G149" s="268">
        <v>31</v>
      </c>
      <c r="H149" s="254">
        <f t="shared" si="10"/>
        <v>6.5753424657534248E-4</v>
      </c>
      <c r="I149" s="362"/>
    </row>
    <row r="150" spans="1:9" ht="20.100000000000001" customHeight="1">
      <c r="A150" s="270">
        <v>42614</v>
      </c>
      <c r="B150" s="249">
        <v>855.16967905815659</v>
      </c>
      <c r="C150" s="276">
        <v>0</v>
      </c>
      <c r="D150" s="251">
        <f t="shared" si="8"/>
        <v>855.16967905815659</v>
      </c>
      <c r="E150" s="252">
        <f t="shared" si="9"/>
        <v>1384</v>
      </c>
      <c r="F150" s="253">
        <f t="shared" si="11"/>
        <v>778.22783724919816</v>
      </c>
      <c r="G150" s="268">
        <v>30</v>
      </c>
      <c r="H150" s="254">
        <f t="shared" si="10"/>
        <v>6.5753424657534248E-4</v>
      </c>
      <c r="I150" s="362"/>
    </row>
    <row r="151" spans="1:9" ht="20.100000000000001" customHeight="1">
      <c r="A151" s="270">
        <v>42644</v>
      </c>
      <c r="B151" s="249">
        <v>855.16967905815659</v>
      </c>
      <c r="C151" s="276">
        <v>0</v>
      </c>
      <c r="D151" s="251">
        <f t="shared" si="8"/>
        <v>855.16967905815659</v>
      </c>
      <c r="E151" s="252">
        <f t="shared" si="9"/>
        <v>1354</v>
      </c>
      <c r="F151" s="253">
        <f t="shared" si="11"/>
        <v>761.35873673079072</v>
      </c>
      <c r="G151" s="268">
        <v>31</v>
      </c>
      <c r="H151" s="254">
        <f t="shared" si="10"/>
        <v>6.5753424657534248E-4</v>
      </c>
      <c r="I151" s="362"/>
    </row>
    <row r="152" spans="1:9" ht="20.100000000000001" customHeight="1">
      <c r="A152" s="270">
        <v>42675</v>
      </c>
      <c r="B152" s="249">
        <v>855.16967905815659</v>
      </c>
      <c r="C152" s="276">
        <v>0</v>
      </c>
      <c r="D152" s="251">
        <f t="shared" si="8"/>
        <v>855.16967905815659</v>
      </c>
      <c r="E152" s="252">
        <f t="shared" si="9"/>
        <v>1323</v>
      </c>
      <c r="F152" s="253">
        <f t="shared" si="11"/>
        <v>743.92733286176951</v>
      </c>
      <c r="G152" s="268">
        <v>30</v>
      </c>
      <c r="H152" s="254">
        <f t="shared" si="10"/>
        <v>6.5753424657534248E-4</v>
      </c>
      <c r="I152" s="362"/>
    </row>
    <row r="153" spans="1:9" ht="20.100000000000001" customHeight="1">
      <c r="A153" s="270">
        <v>42705</v>
      </c>
      <c r="B153" s="249">
        <v>855.16967905815659</v>
      </c>
      <c r="C153" s="276">
        <v>0</v>
      </c>
      <c r="D153" s="278">
        <f t="shared" si="8"/>
        <v>855.16967905815659</v>
      </c>
      <c r="E153" s="252">
        <f t="shared" si="9"/>
        <v>1293</v>
      </c>
      <c r="F153" s="253">
        <f t="shared" si="11"/>
        <v>727.05823234336208</v>
      </c>
      <c r="G153" s="268">
        <v>31</v>
      </c>
      <c r="H153" s="254">
        <f t="shared" si="10"/>
        <v>6.5753424657534248E-4</v>
      </c>
      <c r="I153" s="362"/>
    </row>
    <row r="154" spans="1:9" ht="20.100000000000001" customHeight="1">
      <c r="A154" s="270">
        <v>42736</v>
      </c>
      <c r="B154" s="249">
        <v>855.16967905815659</v>
      </c>
      <c r="C154" s="276">
        <v>0</v>
      </c>
      <c r="D154" s="278">
        <f t="shared" si="8"/>
        <v>855.16967905815659</v>
      </c>
      <c r="E154" s="252">
        <f t="shared" si="9"/>
        <v>1262</v>
      </c>
      <c r="F154" s="253">
        <f t="shared" si="11"/>
        <v>709.62682847434098</v>
      </c>
      <c r="G154" s="268">
        <v>31</v>
      </c>
      <c r="H154" s="254">
        <f t="shared" si="10"/>
        <v>6.5753424657534248E-4</v>
      </c>
      <c r="I154" s="362"/>
    </row>
    <row r="155" spans="1:9" ht="20.100000000000001" customHeight="1">
      <c r="A155" s="270">
        <v>42767</v>
      </c>
      <c r="B155" s="249">
        <v>855.16967905815659</v>
      </c>
      <c r="C155" s="276">
        <v>0</v>
      </c>
      <c r="D155" s="251">
        <f t="shared" si="8"/>
        <v>855.16967905815659</v>
      </c>
      <c r="E155" s="252">
        <f t="shared" si="9"/>
        <v>1231</v>
      </c>
      <c r="F155" s="253">
        <f t="shared" si="11"/>
        <v>692.19542460532</v>
      </c>
      <c r="G155" s="268">
        <v>28</v>
      </c>
      <c r="H155" s="254">
        <f t="shared" si="10"/>
        <v>6.5753424657534248E-4</v>
      </c>
      <c r="I155" s="362"/>
    </row>
    <row r="156" spans="1:9" ht="20.100000000000001" customHeight="1">
      <c r="A156" s="270">
        <v>42795</v>
      </c>
      <c r="B156" s="249">
        <v>855.16967905815659</v>
      </c>
      <c r="C156" s="276">
        <v>0</v>
      </c>
      <c r="D156" s="251">
        <f t="shared" si="8"/>
        <v>855.16967905815659</v>
      </c>
      <c r="E156" s="252">
        <f t="shared" si="9"/>
        <v>1203</v>
      </c>
      <c r="F156" s="253">
        <f t="shared" si="11"/>
        <v>676.45093078813966</v>
      </c>
      <c r="G156" s="268">
        <v>31</v>
      </c>
      <c r="H156" s="254">
        <f t="shared" si="10"/>
        <v>6.5753424657534248E-4</v>
      </c>
      <c r="I156" s="362"/>
    </row>
    <row r="157" spans="1:9" ht="20.100000000000001" customHeight="1">
      <c r="A157" s="270">
        <v>42826</v>
      </c>
      <c r="B157" s="249">
        <v>855.16967905815659</v>
      </c>
      <c r="C157" s="276">
        <v>0</v>
      </c>
      <c r="D157" s="278">
        <f t="shared" si="8"/>
        <v>855.16967905815659</v>
      </c>
      <c r="E157" s="252">
        <f t="shared" si="9"/>
        <v>1172</v>
      </c>
      <c r="F157" s="253">
        <f t="shared" si="11"/>
        <v>659.01952691911856</v>
      </c>
      <c r="G157" s="268">
        <v>30</v>
      </c>
      <c r="H157" s="254">
        <f t="shared" si="10"/>
        <v>6.5753424657534248E-4</v>
      </c>
      <c r="I157" s="362"/>
    </row>
    <row r="158" spans="1:9" ht="20.100000000000001" customHeight="1">
      <c r="A158" s="270">
        <v>42856</v>
      </c>
      <c r="B158" s="249">
        <v>855.16967905815659</v>
      </c>
      <c r="C158" s="276">
        <v>0</v>
      </c>
      <c r="D158" s="278">
        <f t="shared" si="8"/>
        <v>855.16967905815659</v>
      </c>
      <c r="E158" s="252">
        <f t="shared" si="9"/>
        <v>1142</v>
      </c>
      <c r="F158" s="253">
        <f t="shared" si="11"/>
        <v>642.15042640071113</v>
      </c>
      <c r="G158" s="268">
        <v>31</v>
      </c>
      <c r="H158" s="254">
        <f t="shared" si="10"/>
        <v>6.5753424657534248E-4</v>
      </c>
      <c r="I158" s="362"/>
    </row>
    <row r="159" spans="1:9" ht="20.100000000000001" customHeight="1">
      <c r="A159" s="270">
        <v>42887</v>
      </c>
      <c r="B159" s="249">
        <v>855.16967905815659</v>
      </c>
      <c r="C159" s="276">
        <v>0</v>
      </c>
      <c r="D159" s="278">
        <f t="shared" si="8"/>
        <v>855.16967905815659</v>
      </c>
      <c r="E159" s="252">
        <f t="shared" si="9"/>
        <v>1111</v>
      </c>
      <c r="F159" s="253">
        <f t="shared" si="11"/>
        <v>624.71902253169003</v>
      </c>
      <c r="G159" s="268">
        <v>30</v>
      </c>
      <c r="H159" s="254">
        <f t="shared" si="10"/>
        <v>6.5753424657534248E-4</v>
      </c>
      <c r="I159" s="362"/>
    </row>
    <row r="160" spans="1:9" ht="20.100000000000001" customHeight="1">
      <c r="A160" s="270">
        <v>42917</v>
      </c>
      <c r="B160" s="249">
        <v>897.92816301106438</v>
      </c>
      <c r="C160" s="276">
        <v>0</v>
      </c>
      <c r="D160" s="278">
        <f>B160-C160</f>
        <v>897.92816301106438</v>
      </c>
      <c r="E160" s="252">
        <f t="shared" si="9"/>
        <v>1081</v>
      </c>
      <c r="F160" s="253">
        <f t="shared" si="11"/>
        <v>638.24241811394666</v>
      </c>
      <c r="G160" s="268">
        <v>31</v>
      </c>
      <c r="H160" s="254">
        <f t="shared" si="10"/>
        <v>6.5753424657534248E-4</v>
      </c>
      <c r="I160" s="362"/>
    </row>
    <row r="161" spans="1:9" ht="20.100000000000001" customHeight="1">
      <c r="A161" s="270">
        <v>42948</v>
      </c>
      <c r="B161" s="249">
        <v>897.92816301106438</v>
      </c>
      <c r="C161" s="276">
        <v>0</v>
      </c>
      <c r="D161" s="278">
        <f>B161-C161</f>
        <v>897.92816301106438</v>
      </c>
      <c r="E161" s="252">
        <f t="shared" si="9"/>
        <v>1050</v>
      </c>
      <c r="F161" s="253">
        <f t="shared" si="11"/>
        <v>619.93944405147465</v>
      </c>
      <c r="G161" s="268">
        <v>31</v>
      </c>
      <c r="H161" s="254">
        <f t="shared" si="10"/>
        <v>6.5753424657534248E-4</v>
      </c>
      <c r="I161" s="362"/>
    </row>
    <row r="162" spans="1:9" ht="20.100000000000001" customHeight="1">
      <c r="A162" s="270">
        <v>42979</v>
      </c>
      <c r="B162" s="249">
        <v>897.92816301106438</v>
      </c>
      <c r="C162" s="276">
        <v>0</v>
      </c>
      <c r="D162" s="278">
        <f t="shared" ref="D162:D165" si="12">B162-C162</f>
        <v>897.92816301106438</v>
      </c>
      <c r="E162" s="252">
        <f t="shared" si="9"/>
        <v>1019</v>
      </c>
      <c r="F162" s="253">
        <f t="shared" si="11"/>
        <v>601.63646998900253</v>
      </c>
      <c r="G162" s="268">
        <v>30</v>
      </c>
      <c r="H162" s="254">
        <f t="shared" si="10"/>
        <v>6.5753424657534248E-4</v>
      </c>
      <c r="I162" s="362"/>
    </row>
    <row r="163" spans="1:9" ht="20.100000000000001" customHeight="1">
      <c r="A163" s="270">
        <v>43009</v>
      </c>
      <c r="B163" s="249">
        <v>897.92816301106438</v>
      </c>
      <c r="C163" s="276">
        <v>0</v>
      </c>
      <c r="D163" s="278">
        <f t="shared" si="12"/>
        <v>897.92816301106438</v>
      </c>
      <c r="E163" s="252">
        <f t="shared" si="9"/>
        <v>989</v>
      </c>
      <c r="F163" s="253">
        <f t="shared" si="11"/>
        <v>583.92391444467466</v>
      </c>
      <c r="G163" s="268">
        <v>31</v>
      </c>
      <c r="H163" s="254">
        <f t="shared" si="10"/>
        <v>6.5753424657534248E-4</v>
      </c>
      <c r="I163" s="362"/>
    </row>
    <row r="164" spans="1:9" ht="20.100000000000001" customHeight="1">
      <c r="A164" s="270">
        <v>43040</v>
      </c>
      <c r="B164" s="249">
        <v>897.92816301106438</v>
      </c>
      <c r="C164" s="276">
        <v>0</v>
      </c>
      <c r="D164" s="278">
        <f t="shared" si="12"/>
        <v>897.92816301106438</v>
      </c>
      <c r="E164" s="252">
        <f t="shared" si="9"/>
        <v>958</v>
      </c>
      <c r="F164" s="253">
        <f t="shared" si="11"/>
        <v>565.62094038220255</v>
      </c>
      <c r="G164" s="268">
        <v>30</v>
      </c>
      <c r="H164" s="254">
        <f t="shared" si="10"/>
        <v>6.5753424657534248E-4</v>
      </c>
      <c r="I164" s="362"/>
    </row>
    <row r="165" spans="1:9" ht="20.100000000000001" customHeight="1">
      <c r="A165" s="270">
        <v>43070</v>
      </c>
      <c r="B165" s="249">
        <v>897.92816301106438</v>
      </c>
      <c r="C165" s="276">
        <v>0</v>
      </c>
      <c r="D165" s="278">
        <f t="shared" si="12"/>
        <v>897.92816301106438</v>
      </c>
      <c r="E165" s="252">
        <f t="shared" si="9"/>
        <v>928</v>
      </c>
      <c r="F165" s="253">
        <f t="shared" si="11"/>
        <v>547.90838483787468</v>
      </c>
      <c r="G165" s="268">
        <v>31</v>
      </c>
      <c r="H165" s="254">
        <f t="shared" si="10"/>
        <v>6.5753424657534248E-4</v>
      </c>
      <c r="I165" s="362"/>
    </row>
    <row r="166" spans="1:9" ht="20.100000000000001" customHeight="1">
      <c r="A166" s="270">
        <v>43101</v>
      </c>
      <c r="B166" s="249">
        <v>897.92816301106438</v>
      </c>
      <c r="C166" s="276">
        <v>0</v>
      </c>
      <c r="D166" s="278">
        <f>B166-C166</f>
        <v>897.92816301106438</v>
      </c>
      <c r="E166" s="252">
        <f t="shared" si="9"/>
        <v>897</v>
      </c>
      <c r="F166" s="253">
        <f t="shared" si="11"/>
        <v>529.60541077540256</v>
      </c>
      <c r="G166" s="268">
        <v>31</v>
      </c>
      <c r="H166" s="254">
        <f t="shared" si="10"/>
        <v>6.5753424657534248E-4</v>
      </c>
      <c r="I166" s="362"/>
    </row>
    <row r="167" spans="1:9" ht="20.100000000000001" customHeight="1">
      <c r="A167" s="270">
        <v>43132</v>
      </c>
      <c r="B167" s="249">
        <v>897.92816301106438</v>
      </c>
      <c r="C167" s="276">
        <v>0</v>
      </c>
      <c r="D167" s="278">
        <f>B167-C167</f>
        <v>897.92816301106438</v>
      </c>
      <c r="E167" s="252">
        <f t="shared" si="9"/>
        <v>866</v>
      </c>
      <c r="F167" s="253">
        <f t="shared" si="11"/>
        <v>511.30243671293044</v>
      </c>
      <c r="G167" s="268">
        <v>28</v>
      </c>
      <c r="H167" s="254">
        <f t="shared" si="10"/>
        <v>6.5753424657534248E-4</v>
      </c>
      <c r="I167" s="362"/>
    </row>
    <row r="168" spans="1:9" ht="20.100000000000001" customHeight="1">
      <c r="A168" s="270">
        <v>43160</v>
      </c>
      <c r="B168" s="249">
        <v>897.92816301106438</v>
      </c>
      <c r="C168" s="276">
        <v>0</v>
      </c>
      <c r="D168" s="278">
        <f t="shared" ref="D168:D196" si="13">B168-C168</f>
        <v>897.92816301106438</v>
      </c>
      <c r="E168" s="252">
        <f t="shared" si="9"/>
        <v>838</v>
      </c>
      <c r="F168" s="253">
        <f t="shared" si="11"/>
        <v>494.77071820489112</v>
      </c>
      <c r="G168" s="268">
        <v>31</v>
      </c>
      <c r="H168" s="254">
        <f t="shared" si="10"/>
        <v>6.5753424657534248E-4</v>
      </c>
      <c r="I168" s="362"/>
    </row>
    <row r="169" spans="1:9" ht="20.100000000000001" customHeight="1">
      <c r="A169" s="270">
        <v>43191</v>
      </c>
      <c r="B169" s="249">
        <v>897.92816301106438</v>
      </c>
      <c r="C169" s="276">
        <v>0</v>
      </c>
      <c r="D169" s="278">
        <f t="shared" si="13"/>
        <v>897.92816301106438</v>
      </c>
      <c r="E169" s="252">
        <f t="shared" si="9"/>
        <v>807</v>
      </c>
      <c r="F169" s="253">
        <f t="shared" si="11"/>
        <v>476.46774414241906</v>
      </c>
      <c r="G169" s="268">
        <v>30</v>
      </c>
      <c r="H169" s="254">
        <f t="shared" si="10"/>
        <v>6.5753424657534248E-4</v>
      </c>
      <c r="I169" s="362"/>
    </row>
    <row r="170" spans="1:9" ht="20.100000000000001" customHeight="1">
      <c r="A170" s="270">
        <v>43221</v>
      </c>
      <c r="B170" s="249">
        <v>897.92816301106438</v>
      </c>
      <c r="C170" s="279">
        <v>13871</v>
      </c>
      <c r="D170" s="278">
        <f>B170-C170</f>
        <v>-12973.071836988936</v>
      </c>
      <c r="E170" s="252">
        <f t="shared" si="9"/>
        <v>777</v>
      </c>
      <c r="F170" s="253"/>
      <c r="G170" s="280">
        <v>16</v>
      </c>
      <c r="H170" s="254">
        <f t="shared" si="10"/>
        <v>6.5753424657534248E-4</v>
      </c>
      <c r="I170" s="300" t="s">
        <v>149</v>
      </c>
    </row>
    <row r="171" spans="1:9" ht="20.100000000000001" customHeight="1">
      <c r="A171" s="270">
        <v>43252</v>
      </c>
      <c r="B171" s="249">
        <v>897.92816301106438</v>
      </c>
      <c r="C171" s="282">
        <v>0</v>
      </c>
      <c r="D171" s="278">
        <f t="shared" si="13"/>
        <v>897.92816301106438</v>
      </c>
      <c r="E171" s="252">
        <f t="shared" si="9"/>
        <v>761</v>
      </c>
      <c r="F171" s="253">
        <f t="shared" si="11"/>
        <v>449.30849230778301</v>
      </c>
      <c r="G171" s="250">
        <v>30</v>
      </c>
      <c r="H171" s="254">
        <f t="shared" si="10"/>
        <v>6.5753424657534248E-4</v>
      </c>
      <c r="I171" s="257"/>
    </row>
    <row r="172" spans="1:9" ht="20.100000000000001" customHeight="1">
      <c r="A172" s="270">
        <v>43282</v>
      </c>
      <c r="B172" s="249">
        <v>942.82457116161765</v>
      </c>
      <c r="C172" s="279">
        <v>13871</v>
      </c>
      <c r="D172" s="278">
        <f t="shared" si="13"/>
        <v>-12928.175428838382</v>
      </c>
      <c r="E172" s="252">
        <f t="shared" si="9"/>
        <v>731</v>
      </c>
      <c r="F172" s="253"/>
      <c r="G172" s="280">
        <v>0</v>
      </c>
      <c r="H172" s="254">
        <f t="shared" si="10"/>
        <v>6.5753424657534248E-4</v>
      </c>
      <c r="I172" s="300" t="s">
        <v>148</v>
      </c>
    </row>
    <row r="173" spans="1:9" ht="20.100000000000001" customHeight="1">
      <c r="A173" s="270">
        <v>43313</v>
      </c>
      <c r="B173" s="249">
        <v>942.82457116161765</v>
      </c>
      <c r="C173" s="282">
        <v>0</v>
      </c>
      <c r="D173" s="278">
        <f t="shared" si="13"/>
        <v>942.82457116161765</v>
      </c>
      <c r="E173" s="252">
        <f t="shared" si="9"/>
        <v>731</v>
      </c>
      <c r="F173" s="253">
        <f t="shared" si="11"/>
        <v>453.175733601628</v>
      </c>
      <c r="G173" s="250">
        <v>31</v>
      </c>
      <c r="H173" s="254">
        <f t="shared" si="10"/>
        <v>6.5753424657534248E-4</v>
      </c>
      <c r="I173" s="300"/>
    </row>
    <row r="174" spans="1:9" ht="20.100000000000001" customHeight="1">
      <c r="A174" s="270">
        <v>43344</v>
      </c>
      <c r="B174" s="249">
        <v>942.82457116161765</v>
      </c>
      <c r="C174" s="279">
        <v>0</v>
      </c>
      <c r="D174" s="278">
        <f t="shared" si="13"/>
        <v>942.82457116161765</v>
      </c>
      <c r="E174" s="252">
        <f>E173-G173</f>
        <v>700</v>
      </c>
      <c r="F174" s="253">
        <f t="shared" si="11"/>
        <v>433.9576108360323</v>
      </c>
      <c r="G174" s="280">
        <v>30</v>
      </c>
      <c r="H174" s="254">
        <f t="shared" si="10"/>
        <v>6.5753424657534248E-4</v>
      </c>
      <c r="I174" s="300"/>
    </row>
    <row r="175" spans="1:9" ht="20.100000000000001" customHeight="1">
      <c r="A175" s="270">
        <v>43374</v>
      </c>
      <c r="B175" s="249">
        <v>942.82457116161765</v>
      </c>
      <c r="C175" s="282">
        <v>0</v>
      </c>
      <c r="D175" s="278">
        <f t="shared" si="13"/>
        <v>942.82457116161765</v>
      </c>
      <c r="E175" s="252">
        <f t="shared" si="9"/>
        <v>670</v>
      </c>
      <c r="F175" s="253">
        <f t="shared" si="11"/>
        <v>415.359427514488</v>
      </c>
      <c r="G175" s="250">
        <v>31</v>
      </c>
      <c r="H175" s="254">
        <f t="shared" si="10"/>
        <v>6.5753424657534248E-4</v>
      </c>
      <c r="I175" s="257"/>
    </row>
    <row r="176" spans="1:9" ht="20.100000000000001" customHeight="1">
      <c r="A176" s="270">
        <v>43405</v>
      </c>
      <c r="B176" s="249">
        <v>942.82457116161765</v>
      </c>
      <c r="C176" s="282">
        <v>0</v>
      </c>
      <c r="D176" s="278">
        <f t="shared" si="13"/>
        <v>942.82457116161765</v>
      </c>
      <c r="E176" s="252">
        <f t="shared" si="9"/>
        <v>639</v>
      </c>
      <c r="F176" s="253">
        <f t="shared" si="11"/>
        <v>396.14130474889231</v>
      </c>
      <c r="G176" s="250">
        <v>30</v>
      </c>
      <c r="H176" s="254">
        <f t="shared" si="10"/>
        <v>6.5753424657534248E-4</v>
      </c>
      <c r="I176" s="257"/>
    </row>
    <row r="177" spans="1:9" ht="20.100000000000001" customHeight="1">
      <c r="A177" s="270">
        <v>43435</v>
      </c>
      <c r="B177" s="249">
        <v>942.82457116161765</v>
      </c>
      <c r="C177" s="282">
        <v>0</v>
      </c>
      <c r="D177" s="278">
        <f t="shared" si="13"/>
        <v>942.82457116161765</v>
      </c>
      <c r="E177" s="252">
        <f t="shared" si="9"/>
        <v>609</v>
      </c>
      <c r="F177" s="253">
        <f t="shared" si="11"/>
        <v>377.54312142734807</v>
      </c>
      <c r="G177" s="250">
        <v>31</v>
      </c>
      <c r="H177" s="254">
        <f t="shared" si="10"/>
        <v>6.5753424657534248E-4</v>
      </c>
      <c r="I177" s="257"/>
    </row>
    <row r="178" spans="1:9" ht="20.100000000000001" customHeight="1">
      <c r="A178" s="270">
        <v>43466</v>
      </c>
      <c r="B178" s="249">
        <v>942.82457116161765</v>
      </c>
      <c r="C178" s="282">
        <v>0</v>
      </c>
      <c r="D178" s="278">
        <f t="shared" si="13"/>
        <v>942.82457116161765</v>
      </c>
      <c r="E178" s="252">
        <f t="shared" si="9"/>
        <v>578</v>
      </c>
      <c r="F178" s="253">
        <f t="shared" si="11"/>
        <v>358.32499866175237</v>
      </c>
      <c r="G178" s="250">
        <v>31</v>
      </c>
      <c r="H178" s="254">
        <f>0.24/365</f>
        <v>6.5753424657534248E-4</v>
      </c>
      <c r="I178" s="257"/>
    </row>
    <row r="179" spans="1:9" ht="20.100000000000001" customHeight="1">
      <c r="A179" s="270">
        <v>43497</v>
      </c>
      <c r="B179" s="249">
        <v>942.82457116161765</v>
      </c>
      <c r="C179" s="282">
        <v>0</v>
      </c>
      <c r="D179" s="278">
        <f t="shared" si="13"/>
        <v>942.82457116161765</v>
      </c>
      <c r="E179" s="252">
        <f t="shared" si="9"/>
        <v>547</v>
      </c>
      <c r="F179" s="253">
        <f t="shared" si="11"/>
        <v>339.10687589615662</v>
      </c>
      <c r="G179" s="250">
        <v>28</v>
      </c>
      <c r="H179" s="254">
        <f t="shared" si="10"/>
        <v>6.5753424657534248E-4</v>
      </c>
      <c r="I179" s="257"/>
    </row>
    <row r="180" spans="1:9" ht="20.100000000000001" customHeight="1">
      <c r="A180" s="270">
        <v>43525</v>
      </c>
      <c r="B180" s="249">
        <v>942.82457116161765</v>
      </c>
      <c r="C180" s="282">
        <v>0</v>
      </c>
      <c r="D180" s="278">
        <f t="shared" si="13"/>
        <v>942.82457116161765</v>
      </c>
      <c r="E180" s="252">
        <f t="shared" si="9"/>
        <v>519</v>
      </c>
      <c r="F180" s="253">
        <f t="shared" si="11"/>
        <v>321.74857146271535</v>
      </c>
      <c r="G180" s="250">
        <v>31</v>
      </c>
      <c r="H180" s="254">
        <f t="shared" si="10"/>
        <v>6.5753424657534248E-4</v>
      </c>
      <c r="I180" s="257"/>
    </row>
    <row r="181" spans="1:9" ht="20.100000000000001" customHeight="1">
      <c r="A181" s="270">
        <v>43556</v>
      </c>
      <c r="B181" s="249">
        <v>942.82457116161765</v>
      </c>
      <c r="C181" s="282">
        <v>0</v>
      </c>
      <c r="D181" s="278">
        <f t="shared" si="13"/>
        <v>942.82457116161765</v>
      </c>
      <c r="E181" s="252">
        <f t="shared" si="9"/>
        <v>488</v>
      </c>
      <c r="F181" s="253">
        <f t="shared" si="11"/>
        <v>302.5304486971196</v>
      </c>
      <c r="G181" s="250">
        <v>30</v>
      </c>
      <c r="H181" s="254">
        <f t="shared" si="10"/>
        <v>6.5753424657534248E-4</v>
      </c>
      <c r="I181" s="300"/>
    </row>
    <row r="182" spans="1:9" ht="20.100000000000001" customHeight="1">
      <c r="A182" s="270">
        <v>43586</v>
      </c>
      <c r="B182" s="249">
        <v>942.82457116161765</v>
      </c>
      <c r="C182" s="282">
        <v>0</v>
      </c>
      <c r="D182" s="278">
        <f t="shared" si="13"/>
        <v>942.82457116161765</v>
      </c>
      <c r="E182" s="252">
        <f t="shared" si="9"/>
        <v>458</v>
      </c>
      <c r="F182" s="253">
        <f t="shared" si="11"/>
        <v>283.93226537557541</v>
      </c>
      <c r="G182" s="250">
        <v>31</v>
      </c>
      <c r="H182" s="254">
        <f t="shared" si="10"/>
        <v>6.5753424657534248E-4</v>
      </c>
      <c r="I182" s="257"/>
    </row>
    <row r="183" spans="1:9" ht="20.100000000000001" customHeight="1">
      <c r="A183" s="270">
        <v>43617</v>
      </c>
      <c r="B183" s="249">
        <v>942.82457116161765</v>
      </c>
      <c r="C183" s="282">
        <v>0</v>
      </c>
      <c r="D183" s="278">
        <f t="shared" si="13"/>
        <v>942.82457116161765</v>
      </c>
      <c r="E183" s="252">
        <f t="shared" si="9"/>
        <v>427</v>
      </c>
      <c r="F183" s="253">
        <f t="shared" si="11"/>
        <v>264.71414260997966</v>
      </c>
      <c r="G183" s="250">
        <v>30</v>
      </c>
      <c r="H183" s="254">
        <f t="shared" si="10"/>
        <v>6.5753424657534248E-4</v>
      </c>
      <c r="I183" s="257"/>
    </row>
    <row r="184" spans="1:9" ht="20.100000000000001" customHeight="1">
      <c r="A184" s="270">
        <v>43647</v>
      </c>
      <c r="B184" s="249">
        <v>989.96579971969857</v>
      </c>
      <c r="C184" s="282">
        <v>0</v>
      </c>
      <c r="D184" s="278">
        <f t="shared" si="13"/>
        <v>989.96579971969857</v>
      </c>
      <c r="E184" s="252">
        <f t="shared" si="9"/>
        <v>397</v>
      </c>
      <c r="F184" s="253">
        <f t="shared" si="11"/>
        <v>258.42175725285722</v>
      </c>
      <c r="G184" s="250">
        <v>31</v>
      </c>
      <c r="H184" s="254">
        <f t="shared" si="10"/>
        <v>6.5753424657534248E-4</v>
      </c>
      <c r="I184" s="257"/>
    </row>
    <row r="185" spans="1:9" ht="20.100000000000001" customHeight="1">
      <c r="A185" s="270">
        <v>43678</v>
      </c>
      <c r="B185" s="249">
        <v>989.96579971969857</v>
      </c>
      <c r="C185" s="282">
        <v>0</v>
      </c>
      <c r="D185" s="278">
        <f t="shared" si="13"/>
        <v>989.96579971969857</v>
      </c>
      <c r="E185" s="252">
        <f t="shared" si="9"/>
        <v>366</v>
      </c>
      <c r="F185" s="253">
        <f t="shared" si="11"/>
        <v>238.24272834898173</v>
      </c>
      <c r="G185" s="250">
        <v>31</v>
      </c>
      <c r="H185" s="254">
        <f t="shared" si="10"/>
        <v>6.5753424657534248E-4</v>
      </c>
      <c r="I185" s="257"/>
    </row>
    <row r="186" spans="1:9" ht="20.100000000000001" customHeight="1">
      <c r="A186" s="270">
        <v>43709</v>
      </c>
      <c r="B186" s="249">
        <v>989.96579971969857</v>
      </c>
      <c r="C186" s="282">
        <v>0</v>
      </c>
      <c r="D186" s="278">
        <f t="shared" si="13"/>
        <v>989.96579971969857</v>
      </c>
      <c r="E186" s="252">
        <f t="shared" si="9"/>
        <v>335</v>
      </c>
      <c r="F186" s="253">
        <f t="shared" si="11"/>
        <v>218.06369944510621</v>
      </c>
      <c r="G186" s="250">
        <v>30</v>
      </c>
      <c r="H186" s="254">
        <f t="shared" si="10"/>
        <v>6.5753424657534248E-4</v>
      </c>
      <c r="I186" s="362"/>
    </row>
    <row r="187" spans="1:9" ht="20.100000000000001" customHeight="1">
      <c r="A187" s="270">
        <v>43739</v>
      </c>
      <c r="B187" s="249">
        <v>989.96579971969857</v>
      </c>
      <c r="C187" s="282">
        <v>0</v>
      </c>
      <c r="D187" s="278">
        <f t="shared" si="13"/>
        <v>989.96579971969857</v>
      </c>
      <c r="E187" s="252">
        <f t="shared" si="9"/>
        <v>305</v>
      </c>
      <c r="F187" s="253">
        <f t="shared" si="11"/>
        <v>198.53560695748473</v>
      </c>
      <c r="G187" s="250">
        <v>31</v>
      </c>
      <c r="H187" s="254">
        <f t="shared" si="10"/>
        <v>6.5753424657534248E-4</v>
      </c>
      <c r="I187" s="362"/>
    </row>
    <row r="188" spans="1:9" ht="20.100000000000001" customHeight="1">
      <c r="A188" s="270">
        <v>43770</v>
      </c>
      <c r="B188" s="249">
        <v>989.96579971969857</v>
      </c>
      <c r="C188" s="282">
        <v>0</v>
      </c>
      <c r="D188" s="278">
        <f t="shared" si="13"/>
        <v>989.96579971969857</v>
      </c>
      <c r="E188" s="252">
        <f t="shared" si="9"/>
        <v>274</v>
      </c>
      <c r="F188" s="253">
        <f t="shared" si="11"/>
        <v>178.35657805360927</v>
      </c>
      <c r="G188" s="250">
        <v>30</v>
      </c>
      <c r="H188" s="254">
        <f t="shared" si="10"/>
        <v>6.5753424657534248E-4</v>
      </c>
      <c r="I188" s="362"/>
    </row>
    <row r="189" spans="1:9" ht="20.100000000000001" customHeight="1">
      <c r="A189" s="270">
        <v>43800</v>
      </c>
      <c r="B189" s="249">
        <v>989.96579971969857</v>
      </c>
      <c r="C189" s="282">
        <v>0</v>
      </c>
      <c r="D189" s="278">
        <f t="shared" si="13"/>
        <v>989.96579971969857</v>
      </c>
      <c r="E189" s="252">
        <f t="shared" si="9"/>
        <v>244</v>
      </c>
      <c r="F189" s="253">
        <f t="shared" si="11"/>
        <v>158.82848556598779</v>
      </c>
      <c r="G189" s="250">
        <v>31</v>
      </c>
      <c r="H189" s="254">
        <f t="shared" si="10"/>
        <v>6.5753424657534248E-4</v>
      </c>
      <c r="I189" s="362"/>
    </row>
    <row r="190" spans="1:9" ht="20.100000000000001" customHeight="1">
      <c r="A190" s="270">
        <v>43831</v>
      </c>
      <c r="B190" s="249">
        <v>989.96579971969857</v>
      </c>
      <c r="C190" s="282">
        <v>0</v>
      </c>
      <c r="D190" s="278">
        <f t="shared" si="13"/>
        <v>989.96579971969857</v>
      </c>
      <c r="E190" s="252">
        <f t="shared" si="9"/>
        <v>213</v>
      </c>
      <c r="F190" s="253">
        <f t="shared" si="11"/>
        <v>138.64945666211233</v>
      </c>
      <c r="G190" s="268">
        <v>31</v>
      </c>
      <c r="H190" s="254">
        <f t="shared" si="10"/>
        <v>6.5753424657534248E-4</v>
      </c>
      <c r="I190" s="362"/>
    </row>
    <row r="191" spans="1:9" ht="20.100000000000001" customHeight="1">
      <c r="A191" s="270">
        <v>43862</v>
      </c>
      <c r="B191" s="249">
        <v>989.96579971969857</v>
      </c>
      <c r="C191" s="282">
        <v>0</v>
      </c>
      <c r="D191" s="278">
        <f t="shared" si="13"/>
        <v>989.96579971969857</v>
      </c>
      <c r="E191" s="252">
        <f t="shared" si="9"/>
        <v>182</v>
      </c>
      <c r="F191" s="253">
        <f t="shared" si="11"/>
        <v>118.47042775823681</v>
      </c>
      <c r="G191" s="268">
        <v>29</v>
      </c>
      <c r="H191" s="254">
        <f t="shared" si="10"/>
        <v>6.5753424657534248E-4</v>
      </c>
      <c r="I191" s="362"/>
    </row>
    <row r="192" spans="1:9" ht="20.100000000000001" customHeight="1">
      <c r="A192" s="270">
        <v>43891</v>
      </c>
      <c r="B192" s="249">
        <v>989.96579971969857</v>
      </c>
      <c r="C192" s="282">
        <v>0</v>
      </c>
      <c r="D192" s="278">
        <f t="shared" si="13"/>
        <v>989.96579971969857</v>
      </c>
      <c r="E192" s="252">
        <f t="shared" si="9"/>
        <v>153</v>
      </c>
      <c r="F192" s="253">
        <f t="shared" si="11"/>
        <v>99.593271686869414</v>
      </c>
      <c r="G192" s="268">
        <v>31</v>
      </c>
      <c r="H192" s="254">
        <f t="shared" si="10"/>
        <v>6.5753424657534248E-4</v>
      </c>
      <c r="I192" s="362"/>
    </row>
    <row r="193" spans="1:9" ht="20.100000000000001" customHeight="1">
      <c r="A193" s="270">
        <v>43922</v>
      </c>
      <c r="B193" s="249">
        <v>989.96579971969857</v>
      </c>
      <c r="C193" s="282">
        <v>0</v>
      </c>
      <c r="D193" s="278">
        <f t="shared" si="13"/>
        <v>989.96579971969857</v>
      </c>
      <c r="E193" s="252">
        <f t="shared" si="9"/>
        <v>122</v>
      </c>
      <c r="F193" s="253">
        <f t="shared" si="11"/>
        <v>79.414242782993895</v>
      </c>
      <c r="G193" s="268">
        <v>30</v>
      </c>
      <c r="H193" s="254">
        <f t="shared" si="10"/>
        <v>6.5753424657534248E-4</v>
      </c>
      <c r="I193" s="362"/>
    </row>
    <row r="194" spans="1:9" ht="20.100000000000001" customHeight="1">
      <c r="A194" s="270">
        <v>43952</v>
      </c>
      <c r="B194" s="249">
        <v>989.96579971969857</v>
      </c>
      <c r="C194" s="282">
        <v>0</v>
      </c>
      <c r="D194" s="278">
        <f t="shared" si="13"/>
        <v>989.96579971969857</v>
      </c>
      <c r="E194" s="252">
        <f t="shared" si="9"/>
        <v>92</v>
      </c>
      <c r="F194" s="253">
        <f t="shared" si="11"/>
        <v>59.886150295372445</v>
      </c>
      <c r="G194" s="268">
        <v>31</v>
      </c>
      <c r="H194" s="254">
        <f t="shared" si="10"/>
        <v>6.5753424657534248E-4</v>
      </c>
      <c r="I194" s="362"/>
    </row>
    <row r="195" spans="1:9" ht="20.100000000000001" customHeight="1">
      <c r="A195" s="270">
        <v>43983</v>
      </c>
      <c r="B195" s="249">
        <v>989.96579971969857</v>
      </c>
      <c r="C195" s="282">
        <v>0</v>
      </c>
      <c r="D195" s="278">
        <f t="shared" si="13"/>
        <v>989.96579971969857</v>
      </c>
      <c r="E195" s="252">
        <f t="shared" si="9"/>
        <v>61</v>
      </c>
      <c r="F195" s="253">
        <f t="shared" si="11"/>
        <v>39.707121391496948</v>
      </c>
      <c r="G195" s="268">
        <v>30</v>
      </c>
      <c r="H195" s="254">
        <f t="shared" si="10"/>
        <v>6.5753424657534248E-4</v>
      </c>
      <c r="I195" s="362"/>
    </row>
    <row r="196" spans="1:9" ht="20.100000000000001" customHeight="1">
      <c r="A196" s="270">
        <v>44013</v>
      </c>
      <c r="B196" s="249">
        <v>1039.4640897056836</v>
      </c>
      <c r="C196" s="250">
        <v>0</v>
      </c>
      <c r="D196" s="278">
        <f t="shared" si="13"/>
        <v>1039.4640897056836</v>
      </c>
      <c r="E196" s="252">
        <f t="shared" si="9"/>
        <v>31</v>
      </c>
      <c r="F196" s="253">
        <f t="shared" si="11"/>
        <v>21.187980349069274</v>
      </c>
      <c r="G196" s="268">
        <v>31</v>
      </c>
      <c r="H196" s="254">
        <f t="shared" si="10"/>
        <v>6.5753424657534248E-4</v>
      </c>
      <c r="I196" s="362"/>
    </row>
    <row r="197" spans="1:9" ht="20.100000000000001" customHeight="1">
      <c r="A197" s="283" t="s">
        <v>12</v>
      </c>
      <c r="B197" s="249">
        <v>1039.46408970568</v>
      </c>
      <c r="C197" s="250">
        <v>0</v>
      </c>
      <c r="D197" s="278">
        <f>B197-C197</f>
        <v>1039.46408970568</v>
      </c>
      <c r="E197" s="252">
        <f t="shared" si="9"/>
        <v>0</v>
      </c>
      <c r="F197" s="253">
        <f t="shared" si="11"/>
        <v>0</v>
      </c>
      <c r="G197" s="268">
        <v>0</v>
      </c>
      <c r="H197" s="254">
        <f t="shared" si="10"/>
        <v>6.5753424657534248E-4</v>
      </c>
      <c r="I197" s="362"/>
    </row>
    <row r="198" spans="1:9" ht="20.100000000000001" customHeight="1">
      <c r="A198" s="283" t="s">
        <v>20</v>
      </c>
      <c r="B198" s="249">
        <v>1039.46408970568</v>
      </c>
      <c r="C198" s="250">
        <v>0</v>
      </c>
      <c r="D198" s="278">
        <f t="shared" ref="D198:D201" si="14">B198-C198</f>
        <v>1039.46408970568</v>
      </c>
      <c r="E198" s="252">
        <f t="shared" si="9"/>
        <v>0</v>
      </c>
      <c r="F198" s="253">
        <f t="shared" si="11"/>
        <v>0</v>
      </c>
      <c r="G198" s="277">
        <v>0</v>
      </c>
      <c r="H198" s="254">
        <f t="shared" si="10"/>
        <v>6.5753424657534248E-4</v>
      </c>
      <c r="I198" s="362"/>
    </row>
    <row r="199" spans="1:9" ht="20.100000000000001" customHeight="1">
      <c r="A199" s="283" t="s">
        <v>21</v>
      </c>
      <c r="B199" s="249">
        <v>1039.46408970568</v>
      </c>
      <c r="C199" s="250">
        <v>0</v>
      </c>
      <c r="D199" s="278">
        <f t="shared" si="14"/>
        <v>1039.46408970568</v>
      </c>
      <c r="E199" s="252">
        <f t="shared" si="9"/>
        <v>0</v>
      </c>
      <c r="F199" s="253">
        <f t="shared" si="11"/>
        <v>0</v>
      </c>
      <c r="G199" s="277">
        <v>0</v>
      </c>
      <c r="H199" s="254">
        <f t="shared" si="10"/>
        <v>6.5753424657534248E-4</v>
      </c>
      <c r="I199" s="362"/>
    </row>
    <row r="200" spans="1:9" ht="20.100000000000001" customHeight="1">
      <c r="A200" s="283" t="s">
        <v>22</v>
      </c>
      <c r="B200" s="249">
        <v>1039.46408970568</v>
      </c>
      <c r="C200" s="250">
        <v>0</v>
      </c>
      <c r="D200" s="278">
        <f t="shared" si="14"/>
        <v>1039.46408970568</v>
      </c>
      <c r="E200" s="252">
        <f t="shared" si="9"/>
        <v>0</v>
      </c>
      <c r="F200" s="253">
        <f t="shared" si="11"/>
        <v>0</v>
      </c>
      <c r="G200" s="277">
        <v>0</v>
      </c>
      <c r="H200" s="254">
        <f t="shared" si="10"/>
        <v>6.5753424657534248E-4</v>
      </c>
      <c r="I200" s="362"/>
    </row>
    <row r="201" spans="1:9" ht="20.100000000000001" customHeight="1">
      <c r="A201" s="283" t="s">
        <v>23</v>
      </c>
      <c r="B201" s="249">
        <v>1039.46408970568</v>
      </c>
      <c r="C201" s="250">
        <v>0</v>
      </c>
      <c r="D201" s="278">
        <f t="shared" si="14"/>
        <v>1039.46408970568</v>
      </c>
      <c r="E201" s="252">
        <f t="shared" si="9"/>
        <v>0</v>
      </c>
      <c r="F201" s="253">
        <f t="shared" si="11"/>
        <v>0</v>
      </c>
      <c r="G201" s="277">
        <v>0</v>
      </c>
      <c r="H201" s="254">
        <f t="shared" si="10"/>
        <v>6.5753424657534248E-4</v>
      </c>
      <c r="I201" s="362"/>
    </row>
    <row r="202" spans="1:9" s="40" customFormat="1" ht="20.100000000000001" customHeight="1" thickBot="1">
      <c r="A202" s="284" t="s">
        <v>5</v>
      </c>
      <c r="B202" s="285">
        <f>SUM(B14:B201)</f>
        <v>135708.16606759807</v>
      </c>
      <c r="C202" s="285">
        <f>SUM(C14:C200)</f>
        <v>34892</v>
      </c>
      <c r="D202" s="326">
        <f>B202-C202</f>
        <v>100816.16606759807</v>
      </c>
      <c r="E202" s="327">
        <f>SUM(E58:E197)</f>
        <v>282599</v>
      </c>
      <c r="F202" s="286">
        <f>SUM(F14:F197)</f>
        <v>197791.72471381346</v>
      </c>
      <c r="G202" s="327">
        <f>SUM(G14:G198)</f>
        <v>5362</v>
      </c>
      <c r="H202" s="287">
        <f>D202+F202</f>
        <v>298607.89078141155</v>
      </c>
      <c r="I202" s="364"/>
    </row>
    <row r="203" spans="1:9" s="58" customFormat="1" ht="15.75">
      <c r="C203" s="59"/>
      <c r="F203" s="67"/>
      <c r="H203" s="67"/>
      <c r="I203" s="67"/>
    </row>
    <row r="204" spans="1:9" s="58" customFormat="1" ht="15.75">
      <c r="C204" s="59"/>
      <c r="F204" s="67"/>
      <c r="H204" s="67"/>
      <c r="I204" s="67"/>
    </row>
    <row r="205" spans="1:9" s="58" customFormat="1" ht="15.75">
      <c r="A205" s="206"/>
      <c r="B205" s="207" t="s">
        <v>108</v>
      </c>
      <c r="C205" s="208"/>
      <c r="D205" s="208"/>
      <c r="E205" s="208"/>
      <c r="F205" s="209" t="s">
        <v>114</v>
      </c>
      <c r="G205" s="208"/>
      <c r="H205" s="210"/>
      <c r="I205" s="67"/>
    </row>
    <row r="206" spans="1:9" s="58" customFormat="1" ht="20.100000000000001" customHeight="1">
      <c r="A206" s="211" t="s">
        <v>109</v>
      </c>
      <c r="B206" s="211" t="s">
        <v>110</v>
      </c>
      <c r="C206" s="211" t="s">
        <v>115</v>
      </c>
      <c r="D206" s="211" t="s">
        <v>111</v>
      </c>
      <c r="E206" s="208"/>
      <c r="F206" s="212" t="s">
        <v>112</v>
      </c>
      <c r="G206" s="212" t="s">
        <v>116</v>
      </c>
      <c r="H206" s="213"/>
      <c r="I206" s="67"/>
    </row>
    <row r="207" spans="1:9" ht="20.100000000000001" customHeight="1">
      <c r="A207" s="214" t="s">
        <v>113</v>
      </c>
      <c r="B207" s="215">
        <v>6000</v>
      </c>
      <c r="C207" s="215">
        <v>6000</v>
      </c>
      <c r="D207" s="215">
        <f>B207-C207</f>
        <v>0</v>
      </c>
      <c r="E207" s="208"/>
      <c r="F207" s="216"/>
      <c r="G207" s="216"/>
      <c r="H207" s="210"/>
      <c r="I207" s="67"/>
    </row>
    <row r="208" spans="1:9" s="298" customFormat="1" ht="20.100000000000001" customHeight="1">
      <c r="A208" s="214" t="s">
        <v>120</v>
      </c>
      <c r="B208" s="215">
        <f>B207+B207*5%</f>
        <v>6300</v>
      </c>
      <c r="C208" s="215">
        <v>1150</v>
      </c>
      <c r="D208" s="215">
        <f t="shared" ref="D208:D222" si="15">B208-C208</f>
        <v>5150</v>
      </c>
      <c r="E208" s="208"/>
      <c r="F208" s="216" t="s">
        <v>117</v>
      </c>
      <c r="G208" s="217">
        <f>B223</f>
        <v>135708.16606759807</v>
      </c>
      <c r="H208" s="210"/>
      <c r="I208" s="67"/>
    </row>
    <row r="209" spans="1:9" s="298" customFormat="1" ht="20.100000000000001" customHeight="1">
      <c r="A209" s="214" t="s">
        <v>121</v>
      </c>
      <c r="B209" s="215">
        <f t="shared" ref="B209:B220" si="16">B208+B208*5%</f>
        <v>6615</v>
      </c>
      <c r="C209" s="215">
        <v>0</v>
      </c>
      <c r="D209" s="215">
        <f t="shared" si="15"/>
        <v>6615</v>
      </c>
      <c r="E209" s="208"/>
      <c r="F209" s="216" t="s">
        <v>32</v>
      </c>
      <c r="G209" s="217">
        <f>F202</f>
        <v>197791.72471381346</v>
      </c>
      <c r="H209" s="210"/>
      <c r="I209" s="299"/>
    </row>
    <row r="210" spans="1:9" s="298" customFormat="1" ht="20.100000000000001" customHeight="1">
      <c r="A210" s="214" t="s">
        <v>122</v>
      </c>
      <c r="B210" s="215">
        <f t="shared" si="16"/>
        <v>6945.75</v>
      </c>
      <c r="C210" s="215">
        <v>0</v>
      </c>
      <c r="D210" s="215">
        <f t="shared" si="15"/>
        <v>6945.75</v>
      </c>
      <c r="E210" s="208"/>
      <c r="F210" s="218" t="s">
        <v>5</v>
      </c>
      <c r="G210" s="219">
        <f>G208+G209</f>
        <v>333499.89078141155</v>
      </c>
      <c r="H210" s="210"/>
      <c r="I210" s="299"/>
    </row>
    <row r="211" spans="1:9" s="298" customFormat="1" ht="33" customHeight="1">
      <c r="A211" s="214" t="s">
        <v>123</v>
      </c>
      <c r="B211" s="215">
        <f t="shared" si="16"/>
        <v>7293.0375000000004</v>
      </c>
      <c r="C211" s="215">
        <v>0</v>
      </c>
      <c r="D211" s="215">
        <f t="shared" si="15"/>
        <v>7293.0375000000004</v>
      </c>
      <c r="E211" s="208"/>
      <c r="F211" s="220" t="s">
        <v>118</v>
      </c>
      <c r="G211" s="369">
        <f>C223</f>
        <v>34892</v>
      </c>
      <c r="H211" s="210"/>
      <c r="I211" s="299"/>
    </row>
    <row r="212" spans="1:9" s="298" customFormat="1" ht="20.100000000000001" customHeight="1">
      <c r="A212" s="221" t="s">
        <v>124</v>
      </c>
      <c r="B212" s="215">
        <f t="shared" si="16"/>
        <v>7657.6893749999999</v>
      </c>
      <c r="C212" s="215">
        <v>0</v>
      </c>
      <c r="D212" s="215">
        <f t="shared" si="15"/>
        <v>7657.6893749999999</v>
      </c>
      <c r="E212" s="208"/>
      <c r="F212" s="222" t="s">
        <v>119</v>
      </c>
      <c r="G212" s="223">
        <f>G210-G211</f>
        <v>298607.89078141155</v>
      </c>
      <c r="H212" s="210"/>
      <c r="I212" s="299"/>
    </row>
    <row r="213" spans="1:9" s="298" customFormat="1" ht="20.100000000000001" customHeight="1">
      <c r="A213" s="214" t="s">
        <v>125</v>
      </c>
      <c r="B213" s="215">
        <f t="shared" si="16"/>
        <v>8040.5738437500004</v>
      </c>
      <c r="C213" s="215">
        <v>0</v>
      </c>
      <c r="D213" s="215">
        <f t="shared" si="15"/>
        <v>8040.5738437500004</v>
      </c>
      <c r="E213" s="208"/>
      <c r="F213" s="210"/>
      <c r="G213" s="224"/>
      <c r="H213" s="210"/>
      <c r="I213" s="299"/>
    </row>
    <row r="214" spans="1:9" s="298" customFormat="1" ht="20.100000000000001" customHeight="1">
      <c r="A214" s="214" t="s">
        <v>126</v>
      </c>
      <c r="B214" s="215">
        <f t="shared" si="16"/>
        <v>8442.6025359374999</v>
      </c>
      <c r="C214" s="215">
        <v>0</v>
      </c>
      <c r="D214" s="215">
        <f t="shared" si="15"/>
        <v>8442.6025359374999</v>
      </c>
      <c r="E214" s="208"/>
      <c r="F214" s="210"/>
      <c r="G214" s="224"/>
      <c r="H214" s="210"/>
      <c r="I214" s="299"/>
    </row>
    <row r="215" spans="1:9" s="298" customFormat="1" ht="20.100000000000001" customHeight="1">
      <c r="A215" s="214" t="s">
        <v>127</v>
      </c>
      <c r="B215" s="215">
        <f t="shared" si="16"/>
        <v>8864.7326627343755</v>
      </c>
      <c r="C215" s="215">
        <v>0</v>
      </c>
      <c r="D215" s="215">
        <f t="shared" si="15"/>
        <v>8864.7326627343755</v>
      </c>
      <c r="E215" s="208"/>
      <c r="F215" s="210"/>
      <c r="G215" s="224"/>
      <c r="H215" s="210"/>
      <c r="I215" s="299"/>
    </row>
    <row r="216" spans="1:9" s="298" customFormat="1" ht="20.100000000000001" customHeight="1">
      <c r="A216" s="214" t="s">
        <v>128</v>
      </c>
      <c r="B216" s="215">
        <f t="shared" si="16"/>
        <v>9307.9692958710948</v>
      </c>
      <c r="C216" s="215">
        <v>0</v>
      </c>
      <c r="D216" s="215">
        <f t="shared" si="15"/>
        <v>9307.9692958710948</v>
      </c>
      <c r="E216" s="208"/>
      <c r="F216" s="210"/>
      <c r="G216" s="224"/>
      <c r="H216" s="210"/>
      <c r="I216" s="299"/>
    </row>
    <row r="217" spans="1:9" s="298" customFormat="1" ht="20.100000000000001" customHeight="1">
      <c r="A217" s="214" t="s">
        <v>129</v>
      </c>
      <c r="B217" s="215">
        <f t="shared" si="16"/>
        <v>9773.3677606646488</v>
      </c>
      <c r="C217" s="215">
        <v>0</v>
      </c>
      <c r="D217" s="215">
        <f t="shared" si="15"/>
        <v>9773.3677606646488</v>
      </c>
      <c r="E217" s="208"/>
      <c r="F217" s="210"/>
      <c r="G217" s="224"/>
      <c r="H217" s="210"/>
      <c r="I217" s="299"/>
    </row>
    <row r="218" spans="1:9" s="298" customFormat="1" ht="20.100000000000001" customHeight="1">
      <c r="A218" s="214" t="s">
        <v>130</v>
      </c>
      <c r="B218" s="215">
        <f t="shared" si="16"/>
        <v>10262.036148697882</v>
      </c>
      <c r="C218" s="215">
        <v>0</v>
      </c>
      <c r="D218" s="215">
        <f t="shared" si="15"/>
        <v>10262.036148697882</v>
      </c>
      <c r="E218" s="208"/>
      <c r="F218" s="210"/>
      <c r="G218" s="224"/>
      <c r="H218" s="210"/>
      <c r="I218" s="299"/>
    </row>
    <row r="219" spans="1:9" s="298" customFormat="1" ht="20.100000000000001" customHeight="1">
      <c r="A219" s="225" t="s">
        <v>131</v>
      </c>
      <c r="B219" s="215">
        <v>10775</v>
      </c>
      <c r="C219" s="215">
        <v>13871</v>
      </c>
      <c r="D219" s="215">
        <f t="shared" si="15"/>
        <v>-3096</v>
      </c>
      <c r="E219" s="208"/>
      <c r="F219" s="210"/>
      <c r="G219" s="224"/>
      <c r="H219" s="210"/>
      <c r="I219" s="299"/>
    </row>
    <row r="220" spans="1:9" s="298" customFormat="1" ht="20.100000000000001" customHeight="1">
      <c r="A220" s="225" t="s">
        <v>132</v>
      </c>
      <c r="B220" s="215">
        <f t="shared" si="16"/>
        <v>11313.75</v>
      </c>
      <c r="C220" s="215">
        <v>13871</v>
      </c>
      <c r="D220" s="215">
        <f t="shared" si="15"/>
        <v>-2557.25</v>
      </c>
      <c r="E220" s="208"/>
      <c r="F220" s="210"/>
      <c r="G220" s="224"/>
      <c r="H220" s="210"/>
      <c r="I220" s="299"/>
    </row>
    <row r="221" spans="1:9" s="298" customFormat="1" ht="20.100000000000001" customHeight="1">
      <c r="A221" s="225" t="s">
        <v>133</v>
      </c>
      <c r="B221" s="215">
        <v>11880</v>
      </c>
      <c r="C221" s="215">
        <v>0</v>
      </c>
      <c r="D221" s="215">
        <f t="shared" si="15"/>
        <v>11880</v>
      </c>
      <c r="E221" s="208"/>
      <c r="F221" s="210"/>
      <c r="G221" s="224"/>
      <c r="H221" s="210"/>
      <c r="I221" s="299"/>
    </row>
    <row r="222" spans="1:9" s="298" customFormat="1" ht="49.5" customHeight="1">
      <c r="A222" s="370" t="s">
        <v>140</v>
      </c>
      <c r="B222" s="249">
        <v>6237</v>
      </c>
      <c r="C222" s="215">
        <v>0</v>
      </c>
      <c r="D222" s="215">
        <f t="shared" si="15"/>
        <v>6237</v>
      </c>
      <c r="E222" s="208"/>
      <c r="F222" s="210"/>
      <c r="G222" s="224"/>
      <c r="H222" s="210"/>
      <c r="I222" s="299"/>
    </row>
    <row r="223" spans="1:9" s="298" customFormat="1" ht="20.100000000000001" customHeight="1">
      <c r="A223" s="371" t="s">
        <v>5</v>
      </c>
      <c r="B223" s="372">
        <f>B202</f>
        <v>135708.16606759807</v>
      </c>
      <c r="C223" s="372">
        <f>SUM(C207:C222)</f>
        <v>34892</v>
      </c>
      <c r="D223" s="371">
        <f>SUM(B223-C223)</f>
        <v>100816.16606759807</v>
      </c>
      <c r="E223" s="227"/>
      <c r="F223" s="228"/>
      <c r="G223" s="229"/>
      <c r="H223" s="228"/>
      <c r="I223" s="299"/>
    </row>
    <row r="224" spans="1:9" s="298" customFormat="1">
      <c r="A224" s="230"/>
      <c r="B224" s="231"/>
      <c r="C224" s="231"/>
      <c r="D224" s="232"/>
      <c r="E224" s="227"/>
      <c r="F224" s="228"/>
      <c r="G224" s="229"/>
      <c r="H224" s="228"/>
      <c r="I224" s="299"/>
    </row>
    <row r="225" spans="1:9" s="298" customFormat="1">
      <c r="A225" s="230"/>
      <c r="B225" s="231"/>
      <c r="C225" s="231"/>
      <c r="D225" s="232"/>
      <c r="E225" s="227"/>
      <c r="F225" s="228"/>
      <c r="G225" s="229"/>
      <c r="H225" s="228"/>
      <c r="I225" s="299"/>
    </row>
    <row r="226" spans="1:9" s="298" customFormat="1">
      <c r="A226" s="230"/>
      <c r="B226" s="231"/>
      <c r="C226" s="231"/>
      <c r="D226" s="232"/>
      <c r="E226" s="227"/>
      <c r="F226" s="228"/>
      <c r="G226" s="229"/>
      <c r="H226" s="228"/>
      <c r="I226" s="299"/>
    </row>
    <row r="227" spans="1:9" s="298" customFormat="1" ht="15.75">
      <c r="A227" s="27"/>
      <c r="B227" s="27"/>
      <c r="C227" s="27"/>
      <c r="D227" s="27"/>
      <c r="E227" s="27"/>
      <c r="F227" s="52"/>
      <c r="G227" s="27"/>
      <c r="H227" s="52"/>
      <c r="I227" s="299"/>
    </row>
    <row r="228" spans="1:9" s="298" customFormat="1">
      <c r="A228" s="290"/>
      <c r="B228" s="291"/>
      <c r="C228" s="292"/>
      <c r="D228" s="293"/>
      <c r="E228" s="294"/>
      <c r="F228" s="295"/>
      <c r="G228" s="294"/>
      <c r="H228" s="294"/>
      <c r="I228" s="299"/>
    </row>
    <row r="229" spans="1:9" s="298" customFormat="1" ht="15.75">
      <c r="A229" s="483" t="s">
        <v>28</v>
      </c>
      <c r="B229" s="483"/>
      <c r="C229" s="69"/>
      <c r="D229" s="69" t="s">
        <v>29</v>
      </c>
      <c r="E229" s="58"/>
      <c r="F229" s="69" t="s">
        <v>30</v>
      </c>
      <c r="H229" s="67" t="s">
        <v>31</v>
      </c>
      <c r="I229" s="299"/>
    </row>
    <row r="230" spans="1:9" s="298" customFormat="1">
      <c r="A230" s="290"/>
      <c r="B230" s="291"/>
      <c r="C230" s="292"/>
      <c r="D230" s="293"/>
      <c r="E230" s="294"/>
      <c r="F230" s="295"/>
      <c r="G230" s="299"/>
      <c r="H230" s="294"/>
      <c r="I230" s="299"/>
    </row>
    <row r="231" spans="1:9" s="298" customFormat="1">
      <c r="A231" s="290"/>
      <c r="B231" s="291"/>
      <c r="C231" s="292"/>
      <c r="D231" s="293"/>
      <c r="E231" s="294"/>
      <c r="F231" s="295"/>
      <c r="G231" s="299"/>
      <c r="H231" s="294"/>
      <c r="I231" s="299"/>
    </row>
    <row r="232" spans="1:9" s="298" customFormat="1">
      <c r="A232" s="290"/>
      <c r="B232" s="291"/>
      <c r="C232" s="292"/>
      <c r="D232" s="293"/>
      <c r="E232" s="294"/>
      <c r="F232" s="295"/>
      <c r="G232" s="299"/>
      <c r="H232" s="294"/>
      <c r="I232" s="299"/>
    </row>
    <row r="233" spans="1:9" s="298" customFormat="1">
      <c r="A233" s="290"/>
      <c r="B233" s="291"/>
      <c r="C233" s="292"/>
      <c r="D233" s="293"/>
      <c r="E233" s="294"/>
      <c r="F233" s="295"/>
      <c r="G233" s="299"/>
      <c r="H233" s="294"/>
      <c r="I233" s="299"/>
    </row>
    <row r="234" spans="1:9" s="298" customFormat="1">
      <c r="A234" s="290"/>
      <c r="B234" s="291"/>
      <c r="C234" s="292"/>
      <c r="D234" s="293"/>
      <c r="E234" s="294"/>
      <c r="F234" s="295"/>
      <c r="G234" s="299"/>
      <c r="H234" s="294"/>
      <c r="I234" s="299"/>
    </row>
    <row r="235" spans="1:9" s="298" customFormat="1">
      <c r="A235" s="330"/>
      <c r="B235" s="291"/>
      <c r="C235" s="292"/>
      <c r="D235" s="293"/>
      <c r="E235" s="294"/>
      <c r="F235" s="295"/>
      <c r="G235" s="331"/>
      <c r="H235" s="294"/>
      <c r="I235" s="299"/>
    </row>
    <row r="236" spans="1:9" s="298" customFormat="1">
      <c r="A236" s="290"/>
      <c r="B236" s="291"/>
      <c r="C236" s="292"/>
      <c r="D236" s="293"/>
      <c r="E236" s="294"/>
      <c r="F236" s="295"/>
      <c r="G236" s="299"/>
      <c r="H236" s="294"/>
      <c r="I236" s="299"/>
    </row>
    <row r="237" spans="1:9" s="298" customFormat="1">
      <c r="A237" s="290"/>
      <c r="B237" s="291"/>
      <c r="C237" s="292"/>
      <c r="D237" s="293"/>
      <c r="E237" s="294"/>
      <c r="F237" s="295"/>
      <c r="G237" s="299"/>
      <c r="H237" s="294"/>
      <c r="I237" s="299"/>
    </row>
    <row r="238" spans="1:9" s="298" customFormat="1">
      <c r="A238" s="290"/>
      <c r="B238" s="291"/>
      <c r="C238" s="292"/>
      <c r="D238" s="293"/>
      <c r="E238" s="294"/>
      <c r="F238" s="295"/>
      <c r="G238" s="299"/>
      <c r="H238" s="294"/>
      <c r="I238" s="299"/>
    </row>
    <row r="239" spans="1:9" s="298" customFormat="1">
      <c r="A239" s="290"/>
      <c r="B239" s="291"/>
      <c r="C239" s="292"/>
      <c r="D239" s="293"/>
      <c r="E239" s="294"/>
      <c r="F239" s="295"/>
      <c r="G239" s="299"/>
      <c r="H239" s="294"/>
      <c r="I239" s="299"/>
    </row>
    <row r="240" spans="1:9" s="298" customFormat="1">
      <c r="A240" s="290"/>
      <c r="B240" s="291"/>
      <c r="C240" s="292"/>
      <c r="D240" s="293"/>
      <c r="E240" s="294"/>
      <c r="F240" s="295"/>
      <c r="G240" s="299"/>
      <c r="H240" s="294"/>
      <c r="I240" s="299"/>
    </row>
    <row r="241" spans="1:9" s="298" customFormat="1">
      <c r="A241" s="290"/>
      <c r="B241" s="291"/>
      <c r="C241" s="292"/>
      <c r="D241" s="293"/>
      <c r="E241" s="294"/>
      <c r="F241" s="295"/>
      <c r="G241" s="299"/>
      <c r="H241" s="294"/>
      <c r="I241" s="299"/>
    </row>
    <row r="242" spans="1:9" s="298" customFormat="1">
      <c r="A242" s="290"/>
      <c r="B242" s="291"/>
      <c r="C242" s="292"/>
      <c r="D242" s="293"/>
      <c r="E242" s="294"/>
      <c r="F242" s="295"/>
      <c r="G242" s="299"/>
      <c r="H242" s="294"/>
      <c r="I242" s="299"/>
    </row>
    <row r="243" spans="1:9" s="298" customFormat="1">
      <c r="A243" s="290"/>
      <c r="B243" s="291"/>
      <c r="C243" s="292"/>
      <c r="D243" s="293"/>
      <c r="E243" s="294"/>
      <c r="F243" s="295"/>
      <c r="G243" s="299"/>
      <c r="H243" s="294"/>
      <c r="I243" s="299"/>
    </row>
    <row r="244" spans="1:9" s="298" customFormat="1">
      <c r="A244" s="290"/>
      <c r="B244" s="291"/>
      <c r="C244" s="292"/>
      <c r="D244" s="293"/>
      <c r="E244" s="294"/>
      <c r="F244" s="295"/>
      <c r="G244" s="299"/>
      <c r="H244" s="294"/>
      <c r="I244" s="299"/>
    </row>
    <row r="245" spans="1:9" s="298" customFormat="1">
      <c r="A245" s="290"/>
      <c r="B245" s="291"/>
      <c r="C245" s="292"/>
      <c r="D245" s="293"/>
      <c r="E245" s="294"/>
      <c r="F245" s="295"/>
      <c r="G245" s="299"/>
      <c r="H245" s="294"/>
      <c r="I245" s="299"/>
    </row>
    <row r="246" spans="1:9" s="298" customFormat="1">
      <c r="A246" s="290"/>
      <c r="B246" s="291"/>
      <c r="C246" s="292"/>
      <c r="D246" s="293"/>
      <c r="E246" s="294"/>
      <c r="F246" s="295"/>
      <c r="G246" s="299"/>
      <c r="H246" s="294"/>
      <c r="I246" s="299"/>
    </row>
    <row r="247" spans="1:9" s="298" customFormat="1">
      <c r="A247" s="290"/>
      <c r="B247" s="291"/>
      <c r="C247" s="292"/>
      <c r="D247" s="293"/>
      <c r="E247" s="294"/>
      <c r="F247" s="295"/>
      <c r="G247" s="299"/>
      <c r="H247" s="294"/>
      <c r="I247" s="299"/>
    </row>
    <row r="248" spans="1:9" s="298" customFormat="1">
      <c r="A248" s="290"/>
      <c r="B248" s="291"/>
      <c r="C248" s="292"/>
      <c r="D248" s="293"/>
      <c r="E248" s="294"/>
      <c r="F248" s="295"/>
      <c r="G248" s="299"/>
      <c r="H248" s="294"/>
      <c r="I248" s="299"/>
    </row>
    <row r="249" spans="1:9" s="298" customFormat="1">
      <c r="A249" s="290"/>
      <c r="B249" s="291"/>
      <c r="C249" s="292"/>
      <c r="D249" s="293"/>
      <c r="E249" s="294"/>
      <c r="F249" s="295"/>
      <c r="G249" s="299"/>
      <c r="H249" s="294"/>
      <c r="I249" s="299"/>
    </row>
    <row r="250" spans="1:9" s="298" customFormat="1">
      <c r="A250" s="290"/>
      <c r="B250" s="291"/>
      <c r="C250" s="292"/>
      <c r="D250" s="293"/>
      <c r="E250" s="294"/>
      <c r="F250" s="295"/>
      <c r="G250" s="299"/>
      <c r="H250" s="294"/>
      <c r="I250" s="299"/>
    </row>
    <row r="251" spans="1:9" s="298" customFormat="1">
      <c r="A251" s="290"/>
      <c r="B251" s="291"/>
      <c r="C251" s="292"/>
      <c r="D251" s="293"/>
      <c r="E251" s="294"/>
      <c r="F251" s="295"/>
      <c r="G251" s="299"/>
      <c r="H251" s="294"/>
      <c r="I251" s="299"/>
    </row>
    <row r="252" spans="1:9" s="298" customFormat="1">
      <c r="A252" s="290"/>
      <c r="B252" s="291"/>
      <c r="C252" s="292"/>
      <c r="D252" s="293"/>
      <c r="E252" s="294"/>
      <c r="F252" s="295"/>
      <c r="G252" s="299"/>
      <c r="H252" s="294"/>
      <c r="I252" s="299"/>
    </row>
    <row r="253" spans="1:9" s="298" customFormat="1">
      <c r="A253" s="290"/>
      <c r="B253" s="291"/>
      <c r="C253" s="292"/>
      <c r="D253" s="293"/>
      <c r="E253" s="294"/>
      <c r="F253" s="295"/>
      <c r="G253" s="299"/>
      <c r="H253" s="294"/>
      <c r="I253" s="299"/>
    </row>
    <row r="254" spans="1:9" s="298" customFormat="1">
      <c r="A254" s="290"/>
      <c r="B254" s="291"/>
      <c r="C254" s="292"/>
      <c r="D254" s="293"/>
      <c r="E254" s="294"/>
      <c r="F254" s="295"/>
      <c r="G254" s="299"/>
      <c r="H254" s="294"/>
      <c r="I254" s="299"/>
    </row>
    <row r="255" spans="1:9" s="298" customFormat="1">
      <c r="A255" s="290"/>
      <c r="B255" s="291"/>
      <c r="C255" s="292"/>
      <c r="D255" s="293"/>
      <c r="E255" s="294"/>
      <c r="F255" s="295"/>
      <c r="G255" s="299"/>
      <c r="H255" s="294"/>
      <c r="I255" s="299"/>
    </row>
    <row r="256" spans="1:9" s="298" customFormat="1">
      <c r="A256" s="290"/>
      <c r="B256" s="291"/>
      <c r="C256" s="292"/>
      <c r="D256" s="293"/>
      <c r="E256" s="294"/>
      <c r="F256" s="295"/>
      <c r="G256" s="299"/>
      <c r="H256" s="294"/>
      <c r="I256" s="299"/>
    </row>
    <row r="257" spans="1:9" s="298" customFormat="1">
      <c r="A257" s="290"/>
      <c r="B257" s="291"/>
      <c r="C257" s="292"/>
      <c r="D257" s="293"/>
      <c r="E257" s="294"/>
      <c r="F257" s="295"/>
      <c r="G257" s="299"/>
      <c r="H257" s="294"/>
      <c r="I257" s="299"/>
    </row>
    <row r="258" spans="1:9" s="298" customFormat="1">
      <c r="A258" s="290"/>
      <c r="B258" s="291"/>
      <c r="C258" s="292"/>
      <c r="D258" s="293"/>
      <c r="E258" s="294"/>
      <c r="F258" s="295"/>
      <c r="G258" s="299"/>
      <c r="H258" s="294"/>
      <c r="I258" s="299"/>
    </row>
    <row r="259" spans="1:9" s="298" customFormat="1">
      <c r="A259" s="290"/>
      <c r="B259" s="291"/>
      <c r="C259" s="292"/>
      <c r="D259" s="293"/>
      <c r="E259" s="294"/>
      <c r="F259" s="295"/>
      <c r="G259" s="299"/>
      <c r="H259" s="294"/>
      <c r="I259" s="299"/>
    </row>
    <row r="260" spans="1:9" s="298" customFormat="1">
      <c r="A260" s="290"/>
      <c r="B260" s="291"/>
      <c r="C260" s="292"/>
      <c r="D260" s="293"/>
      <c r="E260" s="294"/>
      <c r="F260" s="295"/>
      <c r="G260" s="299"/>
      <c r="H260" s="294"/>
      <c r="I260" s="299"/>
    </row>
    <row r="261" spans="1:9" s="298" customFormat="1">
      <c r="A261" s="290"/>
      <c r="B261" s="291"/>
      <c r="C261" s="292"/>
      <c r="D261" s="293"/>
      <c r="E261" s="294"/>
      <c r="F261" s="295"/>
      <c r="G261" s="299"/>
      <c r="H261" s="294"/>
      <c r="I261" s="299"/>
    </row>
    <row r="262" spans="1:9" s="298" customFormat="1">
      <c r="A262" s="290"/>
      <c r="B262" s="291"/>
      <c r="C262" s="292"/>
      <c r="D262" s="293"/>
      <c r="E262" s="294"/>
      <c r="F262" s="295"/>
      <c r="G262" s="299"/>
      <c r="H262" s="294"/>
      <c r="I262" s="299"/>
    </row>
    <row r="263" spans="1:9" s="298" customFormat="1">
      <c r="A263" s="290"/>
      <c r="B263" s="291"/>
      <c r="C263" s="292"/>
      <c r="D263" s="293"/>
      <c r="E263" s="294"/>
      <c r="F263" s="295"/>
      <c r="G263" s="299"/>
      <c r="H263" s="294"/>
      <c r="I263" s="299"/>
    </row>
    <row r="264" spans="1:9" s="298" customFormat="1">
      <c r="A264" s="290"/>
      <c r="B264" s="291"/>
      <c r="C264" s="292"/>
      <c r="D264" s="293"/>
      <c r="E264" s="294"/>
      <c r="F264" s="295"/>
      <c r="G264" s="299"/>
      <c r="H264" s="294"/>
      <c r="I264" s="299"/>
    </row>
    <row r="265" spans="1:9" s="298" customFormat="1">
      <c r="A265" s="290"/>
      <c r="B265" s="291"/>
      <c r="C265" s="292"/>
      <c r="D265" s="293"/>
      <c r="E265" s="294"/>
      <c r="F265" s="295"/>
      <c r="G265" s="299"/>
      <c r="H265" s="294"/>
      <c r="I265" s="299"/>
    </row>
    <row r="266" spans="1:9" s="298" customFormat="1">
      <c r="A266" s="290"/>
      <c r="B266" s="291"/>
      <c r="C266" s="292"/>
      <c r="D266" s="293"/>
      <c r="E266" s="294"/>
      <c r="F266" s="295"/>
      <c r="G266" s="299"/>
      <c r="H266" s="294"/>
      <c r="I266" s="299"/>
    </row>
    <row r="267" spans="1:9" s="298" customFormat="1">
      <c r="A267" s="290"/>
      <c r="B267" s="291"/>
      <c r="C267" s="292"/>
      <c r="D267" s="293"/>
      <c r="E267" s="294"/>
      <c r="F267" s="295"/>
      <c r="G267" s="299"/>
      <c r="H267" s="294"/>
      <c r="I267" s="299"/>
    </row>
    <row r="268" spans="1:9" s="298" customFormat="1">
      <c r="A268" s="290"/>
      <c r="B268" s="291"/>
      <c r="C268" s="292"/>
      <c r="D268" s="293"/>
      <c r="E268" s="294"/>
      <c r="F268" s="295"/>
      <c r="G268" s="299"/>
      <c r="H268" s="294"/>
      <c r="I268" s="299"/>
    </row>
    <row r="269" spans="1:9" s="298" customFormat="1">
      <c r="A269" s="290"/>
      <c r="B269" s="291"/>
      <c r="C269" s="292"/>
      <c r="D269" s="293"/>
      <c r="E269" s="294"/>
      <c r="F269" s="295"/>
      <c r="G269" s="299"/>
      <c r="H269" s="294"/>
      <c r="I269" s="299"/>
    </row>
    <row r="270" spans="1:9" s="298" customFormat="1">
      <c r="A270" s="290"/>
      <c r="B270" s="291"/>
      <c r="C270" s="292"/>
      <c r="D270" s="293"/>
      <c r="E270" s="294"/>
      <c r="F270" s="295"/>
      <c r="G270" s="299"/>
      <c r="H270" s="294"/>
      <c r="I270" s="299"/>
    </row>
    <row r="271" spans="1:9" s="298" customFormat="1">
      <c r="A271" s="290"/>
      <c r="B271" s="291"/>
      <c r="C271" s="292"/>
      <c r="D271" s="293"/>
      <c r="E271" s="294"/>
      <c r="F271" s="295"/>
      <c r="G271" s="299"/>
      <c r="H271" s="294"/>
      <c r="I271" s="299"/>
    </row>
    <row r="272" spans="1:9" s="298" customFormat="1">
      <c r="A272" s="290"/>
      <c r="B272" s="291"/>
      <c r="C272" s="292"/>
      <c r="D272" s="293"/>
      <c r="E272" s="294"/>
      <c r="F272" s="295"/>
      <c r="G272" s="299"/>
      <c r="H272" s="294"/>
      <c r="I272" s="299"/>
    </row>
    <row r="273" spans="1:9" s="298" customFormat="1">
      <c r="A273" s="290"/>
      <c r="B273" s="291"/>
      <c r="C273" s="292"/>
      <c r="D273" s="293"/>
      <c r="E273" s="294"/>
      <c r="F273" s="295"/>
      <c r="G273" s="299"/>
      <c r="H273" s="294"/>
      <c r="I273" s="299"/>
    </row>
    <row r="274" spans="1:9" s="298" customFormat="1">
      <c r="A274" s="290"/>
      <c r="B274" s="291"/>
      <c r="C274" s="292"/>
      <c r="D274" s="293"/>
      <c r="E274" s="294"/>
      <c r="F274" s="295"/>
      <c r="G274" s="299"/>
      <c r="H274" s="294"/>
      <c r="I274" s="299"/>
    </row>
    <row r="275" spans="1:9" s="298" customFormat="1">
      <c r="A275" s="290"/>
      <c r="B275" s="291"/>
      <c r="C275" s="292"/>
      <c r="D275" s="293"/>
      <c r="E275" s="294"/>
      <c r="F275" s="295"/>
      <c r="G275" s="299"/>
      <c r="H275" s="294"/>
      <c r="I275" s="299"/>
    </row>
    <row r="276" spans="1:9" s="298" customFormat="1">
      <c r="A276" s="290"/>
      <c r="B276" s="291"/>
      <c r="C276" s="292"/>
      <c r="D276" s="293"/>
      <c r="E276" s="294"/>
      <c r="F276" s="295"/>
      <c r="G276" s="299"/>
      <c r="H276" s="294"/>
      <c r="I276" s="299"/>
    </row>
    <row r="277" spans="1:9" s="298" customFormat="1">
      <c r="A277" s="290"/>
      <c r="B277" s="291"/>
      <c r="C277" s="292"/>
      <c r="D277" s="293"/>
      <c r="E277" s="294"/>
      <c r="F277" s="295"/>
      <c r="G277" s="299"/>
      <c r="H277" s="294"/>
      <c r="I277" s="299"/>
    </row>
    <row r="278" spans="1:9" s="298" customFormat="1">
      <c r="A278" s="290"/>
      <c r="B278" s="291"/>
      <c r="C278" s="292"/>
      <c r="D278" s="293"/>
      <c r="E278" s="294"/>
      <c r="F278" s="295"/>
      <c r="G278" s="299"/>
      <c r="H278" s="294"/>
      <c r="I278" s="299"/>
    </row>
    <row r="279" spans="1:9" s="298" customFormat="1">
      <c r="A279" s="290"/>
      <c r="B279" s="291"/>
      <c r="C279" s="292"/>
      <c r="D279" s="293"/>
      <c r="E279" s="294"/>
      <c r="F279" s="295"/>
      <c r="G279" s="299"/>
      <c r="H279" s="294"/>
      <c r="I279" s="299"/>
    </row>
    <row r="280" spans="1:9" s="298" customFormat="1">
      <c r="A280" s="290"/>
      <c r="B280" s="291"/>
      <c r="C280" s="292"/>
      <c r="D280" s="293"/>
      <c r="E280" s="294"/>
      <c r="F280" s="295"/>
      <c r="G280" s="299"/>
      <c r="H280" s="294"/>
      <c r="I280" s="299"/>
    </row>
    <row r="281" spans="1:9" s="298" customFormat="1">
      <c r="A281" s="290"/>
      <c r="B281" s="291"/>
      <c r="C281" s="292"/>
      <c r="D281" s="293"/>
      <c r="E281" s="294"/>
      <c r="F281" s="295"/>
      <c r="G281" s="299"/>
      <c r="H281" s="294"/>
      <c r="I281" s="299"/>
    </row>
    <row r="282" spans="1:9" s="298" customFormat="1">
      <c r="A282" s="290"/>
      <c r="B282" s="291"/>
      <c r="C282" s="292"/>
      <c r="D282" s="293"/>
      <c r="E282" s="294"/>
      <c r="F282" s="295"/>
      <c r="G282" s="299"/>
      <c r="H282" s="294"/>
      <c r="I282" s="299"/>
    </row>
    <row r="283" spans="1:9" s="298" customFormat="1">
      <c r="A283" s="290"/>
      <c r="B283" s="291"/>
      <c r="C283" s="292"/>
      <c r="D283" s="293"/>
      <c r="E283" s="294"/>
      <c r="F283" s="295"/>
      <c r="G283" s="299"/>
      <c r="H283" s="294"/>
      <c r="I283" s="299"/>
    </row>
    <row r="284" spans="1:9" s="298" customFormat="1">
      <c r="A284" s="290"/>
      <c r="B284" s="291"/>
      <c r="C284" s="292"/>
      <c r="D284" s="293"/>
      <c r="E284" s="294"/>
      <c r="F284" s="295"/>
      <c r="G284" s="299"/>
      <c r="H284" s="294"/>
      <c r="I284" s="299"/>
    </row>
    <row r="285" spans="1:9" s="298" customFormat="1">
      <c r="A285" s="290"/>
      <c r="B285" s="291"/>
      <c r="C285" s="292"/>
      <c r="D285" s="293"/>
      <c r="E285" s="294"/>
      <c r="F285" s="295"/>
      <c r="G285" s="299"/>
      <c r="H285" s="294"/>
      <c r="I285" s="299"/>
    </row>
    <row r="286" spans="1:9" s="298" customFormat="1">
      <c r="A286" s="290"/>
      <c r="B286" s="291"/>
      <c r="C286" s="292"/>
      <c r="D286" s="293"/>
      <c r="E286" s="294"/>
      <c r="F286" s="295"/>
      <c r="G286" s="299"/>
      <c r="H286" s="294"/>
      <c r="I286" s="299"/>
    </row>
    <row r="287" spans="1:9" s="298" customFormat="1">
      <c r="A287" s="290"/>
      <c r="B287" s="291"/>
      <c r="C287" s="292"/>
      <c r="D287" s="293"/>
      <c r="E287" s="294"/>
      <c r="F287" s="295"/>
      <c r="G287" s="299"/>
      <c r="H287" s="294"/>
      <c r="I287" s="299"/>
    </row>
    <row r="288" spans="1:9" s="298" customFormat="1">
      <c r="A288" s="290"/>
      <c r="B288" s="291"/>
      <c r="C288" s="292"/>
      <c r="D288" s="293"/>
      <c r="E288" s="294"/>
      <c r="F288" s="295"/>
      <c r="G288" s="299"/>
      <c r="H288" s="294"/>
      <c r="I288" s="299"/>
    </row>
    <row r="289" spans="1:9" s="298" customFormat="1">
      <c r="A289" s="290"/>
      <c r="B289" s="291"/>
      <c r="C289" s="292"/>
      <c r="D289" s="293"/>
      <c r="E289" s="294"/>
      <c r="F289" s="295"/>
      <c r="G289" s="299"/>
      <c r="H289" s="294"/>
      <c r="I289" s="299"/>
    </row>
    <row r="290" spans="1:9" s="298" customFormat="1">
      <c r="A290" s="290"/>
      <c r="B290" s="291"/>
      <c r="C290" s="292"/>
      <c r="D290" s="293"/>
      <c r="E290" s="294"/>
      <c r="F290" s="295"/>
      <c r="G290" s="299"/>
      <c r="H290" s="294"/>
      <c r="I290" s="299"/>
    </row>
    <row r="291" spans="1:9" s="298" customFormat="1">
      <c r="A291" s="290"/>
      <c r="B291" s="291"/>
      <c r="C291" s="292"/>
      <c r="D291" s="293"/>
      <c r="E291" s="294"/>
      <c r="F291" s="295"/>
      <c r="G291" s="299"/>
      <c r="H291" s="294"/>
      <c r="I291" s="299"/>
    </row>
    <row r="292" spans="1:9" s="298" customFormat="1">
      <c r="A292" s="290"/>
      <c r="B292" s="291"/>
      <c r="C292" s="292"/>
      <c r="D292" s="293"/>
      <c r="E292" s="294"/>
      <c r="F292" s="295"/>
      <c r="G292" s="299"/>
      <c r="H292" s="294"/>
      <c r="I292" s="299"/>
    </row>
    <row r="293" spans="1:9" s="298" customFormat="1">
      <c r="A293" s="290"/>
      <c r="B293" s="291"/>
      <c r="C293" s="292"/>
      <c r="D293" s="293"/>
      <c r="E293" s="294"/>
      <c r="F293" s="295"/>
      <c r="G293" s="299"/>
      <c r="H293" s="294"/>
      <c r="I293" s="299"/>
    </row>
    <row r="294" spans="1:9" s="298" customFormat="1">
      <c r="A294" s="290"/>
      <c r="B294" s="291"/>
      <c r="C294" s="292"/>
      <c r="D294" s="293"/>
      <c r="E294" s="294"/>
      <c r="F294" s="295"/>
      <c r="G294" s="299"/>
      <c r="H294" s="294"/>
      <c r="I294" s="299"/>
    </row>
    <row r="295" spans="1:9" s="298" customFormat="1">
      <c r="A295" s="290"/>
      <c r="B295" s="291"/>
      <c r="C295" s="292"/>
      <c r="D295" s="293"/>
      <c r="E295" s="294"/>
      <c r="F295" s="295"/>
      <c r="G295" s="299"/>
      <c r="H295" s="294"/>
      <c r="I295" s="299"/>
    </row>
    <row r="296" spans="1:9" s="298" customFormat="1">
      <c r="A296" s="290"/>
      <c r="B296" s="291"/>
      <c r="C296" s="292"/>
      <c r="D296" s="293"/>
      <c r="E296" s="294"/>
      <c r="F296" s="295"/>
      <c r="G296" s="299"/>
      <c r="H296" s="294"/>
      <c r="I296" s="299"/>
    </row>
    <row r="297" spans="1:9" s="298" customFormat="1">
      <c r="A297" s="290"/>
      <c r="B297" s="291"/>
      <c r="C297" s="292"/>
      <c r="D297" s="293"/>
      <c r="E297" s="294"/>
      <c r="F297" s="295"/>
      <c r="G297" s="299"/>
      <c r="H297" s="294"/>
      <c r="I297" s="299"/>
    </row>
    <row r="298" spans="1:9" s="298" customFormat="1">
      <c r="A298" s="290"/>
      <c r="B298" s="291"/>
      <c r="C298" s="292"/>
      <c r="D298" s="293"/>
      <c r="E298" s="294"/>
      <c r="F298" s="295"/>
      <c r="G298" s="299"/>
      <c r="H298" s="294"/>
      <c r="I298" s="299"/>
    </row>
    <row r="299" spans="1:9" s="298" customFormat="1">
      <c r="A299" s="290"/>
      <c r="B299" s="291"/>
      <c r="C299" s="292"/>
      <c r="D299" s="293"/>
      <c r="E299" s="294"/>
      <c r="F299" s="295"/>
      <c r="G299" s="299"/>
      <c r="H299" s="294"/>
      <c r="I299" s="299"/>
    </row>
    <row r="300" spans="1:9" s="298" customFormat="1">
      <c r="A300" s="290"/>
      <c r="B300" s="291"/>
      <c r="C300" s="292"/>
      <c r="D300" s="293"/>
      <c r="E300" s="294"/>
      <c r="F300" s="295"/>
      <c r="G300" s="299"/>
      <c r="H300" s="294"/>
      <c r="I300" s="299"/>
    </row>
    <row r="301" spans="1:9" s="298" customFormat="1">
      <c r="A301" s="290"/>
      <c r="B301" s="291"/>
      <c r="C301" s="292"/>
      <c r="D301" s="293"/>
      <c r="E301" s="294"/>
      <c r="F301" s="295"/>
      <c r="G301" s="299"/>
      <c r="H301" s="294"/>
      <c r="I301" s="299"/>
    </row>
    <row r="302" spans="1:9" s="298" customFormat="1">
      <c r="A302" s="290"/>
      <c r="B302" s="291"/>
      <c r="C302" s="292"/>
      <c r="D302" s="293"/>
      <c r="E302" s="294"/>
      <c r="F302" s="295"/>
      <c r="G302" s="299"/>
      <c r="H302" s="294"/>
      <c r="I302" s="299"/>
    </row>
    <row r="303" spans="1:9" s="298" customFormat="1">
      <c r="A303" s="290"/>
      <c r="B303" s="291"/>
      <c r="C303" s="292"/>
      <c r="D303" s="293"/>
      <c r="E303" s="294"/>
      <c r="F303" s="295"/>
      <c r="G303" s="299"/>
      <c r="H303" s="294"/>
      <c r="I303" s="299"/>
    </row>
    <row r="304" spans="1:9" s="298" customFormat="1">
      <c r="A304" s="290"/>
      <c r="B304" s="291"/>
      <c r="C304" s="292"/>
      <c r="D304" s="293"/>
      <c r="E304" s="294"/>
      <c r="F304" s="295"/>
      <c r="G304" s="299"/>
      <c r="H304" s="294"/>
      <c r="I304" s="299"/>
    </row>
    <row r="305" spans="1:9" s="298" customFormat="1">
      <c r="A305" s="290"/>
      <c r="B305" s="291"/>
      <c r="C305" s="292"/>
      <c r="D305" s="293"/>
      <c r="E305" s="294"/>
      <c r="F305" s="295"/>
      <c r="G305" s="299"/>
      <c r="H305" s="294"/>
      <c r="I305" s="299"/>
    </row>
    <row r="306" spans="1:9" s="298" customFormat="1">
      <c r="A306" s="290"/>
      <c r="B306" s="291"/>
      <c r="C306" s="292"/>
      <c r="D306" s="293"/>
      <c r="E306" s="294"/>
      <c r="F306" s="295"/>
      <c r="G306" s="299"/>
      <c r="H306" s="294"/>
      <c r="I306" s="299"/>
    </row>
    <row r="307" spans="1:9" s="298" customFormat="1">
      <c r="A307" s="290"/>
      <c r="B307" s="291"/>
      <c r="C307" s="292"/>
      <c r="D307" s="293"/>
      <c r="E307" s="294"/>
      <c r="F307" s="295"/>
      <c r="G307" s="299"/>
      <c r="H307" s="294"/>
      <c r="I307" s="299"/>
    </row>
    <row r="308" spans="1:9" s="298" customFormat="1">
      <c r="A308" s="290"/>
      <c r="B308" s="291"/>
      <c r="C308" s="292"/>
      <c r="D308" s="293"/>
      <c r="E308" s="294"/>
      <c r="F308" s="295"/>
      <c r="G308" s="299"/>
      <c r="H308" s="294"/>
      <c r="I308" s="299"/>
    </row>
    <row r="309" spans="1:9" s="298" customFormat="1">
      <c r="A309" s="290"/>
      <c r="B309" s="291"/>
      <c r="C309" s="292"/>
      <c r="D309" s="293"/>
      <c r="E309" s="294"/>
      <c r="F309" s="295"/>
      <c r="G309" s="299"/>
      <c r="H309" s="294"/>
      <c r="I309" s="299"/>
    </row>
    <row r="310" spans="1:9" s="298" customFormat="1">
      <c r="A310" s="290"/>
      <c r="B310" s="291"/>
      <c r="C310" s="292"/>
      <c r="D310" s="293"/>
      <c r="E310" s="294"/>
      <c r="F310" s="295"/>
      <c r="G310" s="299"/>
      <c r="H310" s="294"/>
      <c r="I310" s="299"/>
    </row>
    <row r="311" spans="1:9" s="298" customFormat="1">
      <c r="A311" s="290"/>
      <c r="B311" s="291"/>
      <c r="C311" s="292"/>
      <c r="D311" s="293"/>
      <c r="E311" s="294"/>
      <c r="F311" s="295"/>
      <c r="G311" s="299"/>
      <c r="H311" s="294"/>
      <c r="I311" s="299"/>
    </row>
    <row r="312" spans="1:9" s="298" customFormat="1">
      <c r="A312" s="290"/>
      <c r="B312" s="291"/>
      <c r="C312" s="292"/>
      <c r="D312" s="293"/>
      <c r="E312" s="294"/>
      <c r="F312" s="295"/>
      <c r="G312" s="299"/>
      <c r="H312" s="294"/>
      <c r="I312" s="299"/>
    </row>
    <row r="313" spans="1:9" s="298" customFormat="1">
      <c r="A313" s="290"/>
      <c r="B313" s="291"/>
      <c r="C313" s="292"/>
      <c r="D313" s="293"/>
      <c r="E313" s="294"/>
      <c r="F313" s="295"/>
      <c r="G313" s="299"/>
      <c r="H313" s="294"/>
      <c r="I313" s="299"/>
    </row>
    <row r="314" spans="1:9" s="298" customFormat="1">
      <c r="A314" s="290"/>
      <c r="B314" s="291"/>
      <c r="C314" s="292"/>
      <c r="D314" s="293"/>
      <c r="E314" s="294"/>
      <c r="F314" s="295"/>
      <c r="G314" s="299"/>
      <c r="H314" s="294"/>
      <c r="I314" s="299"/>
    </row>
    <row r="315" spans="1:9" s="298" customFormat="1">
      <c r="A315" s="290"/>
      <c r="B315" s="291"/>
      <c r="C315" s="292"/>
      <c r="D315" s="293"/>
      <c r="E315" s="294"/>
      <c r="F315" s="295"/>
      <c r="G315" s="299"/>
      <c r="H315" s="294"/>
      <c r="I315" s="299"/>
    </row>
    <row r="316" spans="1:9" s="298" customFormat="1">
      <c r="A316" s="290"/>
      <c r="B316" s="291"/>
      <c r="C316" s="292"/>
      <c r="D316" s="293"/>
      <c r="E316" s="294"/>
      <c r="F316" s="295"/>
      <c r="G316" s="299"/>
      <c r="H316" s="294"/>
      <c r="I316" s="299"/>
    </row>
    <row r="317" spans="1:9" s="298" customFormat="1">
      <c r="A317" s="290"/>
      <c r="B317" s="291"/>
      <c r="C317" s="292"/>
      <c r="D317" s="293"/>
      <c r="E317" s="294"/>
      <c r="F317" s="295"/>
      <c r="G317" s="299"/>
      <c r="H317" s="294"/>
      <c r="I317" s="299"/>
    </row>
    <row r="318" spans="1:9" s="298" customFormat="1">
      <c r="A318" s="290"/>
      <c r="B318" s="291"/>
      <c r="C318" s="292"/>
      <c r="D318" s="293"/>
      <c r="E318" s="294"/>
      <c r="F318" s="295"/>
      <c r="G318" s="299"/>
      <c r="H318" s="294"/>
      <c r="I318" s="299"/>
    </row>
    <row r="319" spans="1:9" s="298" customFormat="1">
      <c r="A319" s="290"/>
      <c r="B319" s="291"/>
      <c r="C319" s="292"/>
      <c r="D319" s="293"/>
      <c r="E319" s="294"/>
      <c r="F319" s="295"/>
      <c r="G319" s="299"/>
      <c r="H319" s="294"/>
      <c r="I319" s="299"/>
    </row>
    <row r="320" spans="1:9" s="298" customFormat="1">
      <c r="A320" s="290"/>
      <c r="B320" s="291"/>
      <c r="C320" s="292"/>
      <c r="D320" s="293"/>
      <c r="E320" s="294"/>
      <c r="F320" s="295"/>
      <c r="G320" s="299"/>
      <c r="H320" s="294"/>
      <c r="I320" s="299"/>
    </row>
    <row r="321" spans="1:9" s="298" customFormat="1">
      <c r="A321" s="290"/>
      <c r="B321" s="291"/>
      <c r="C321" s="292"/>
      <c r="D321" s="293"/>
      <c r="E321" s="294"/>
      <c r="F321" s="295"/>
      <c r="G321" s="299"/>
      <c r="H321" s="294"/>
      <c r="I321" s="299"/>
    </row>
    <row r="322" spans="1:9" s="298" customFormat="1">
      <c r="A322" s="290"/>
      <c r="B322" s="291"/>
      <c r="C322" s="292"/>
      <c r="D322" s="293"/>
      <c r="E322" s="294"/>
      <c r="F322" s="295"/>
      <c r="G322" s="299"/>
      <c r="H322" s="294"/>
      <c r="I322" s="299"/>
    </row>
    <row r="323" spans="1:9" s="298" customFormat="1">
      <c r="A323" s="290"/>
      <c r="B323" s="291"/>
      <c r="C323" s="292"/>
      <c r="D323" s="293"/>
      <c r="E323" s="294"/>
      <c r="F323" s="295"/>
      <c r="G323" s="299"/>
      <c r="H323" s="294"/>
      <c r="I323" s="299"/>
    </row>
    <row r="324" spans="1:9" s="298" customFormat="1">
      <c r="A324" s="290"/>
      <c r="B324" s="291"/>
      <c r="C324" s="292"/>
      <c r="D324" s="293"/>
      <c r="E324" s="294"/>
      <c r="F324" s="295"/>
      <c r="G324" s="299"/>
      <c r="H324" s="294"/>
      <c r="I324" s="299"/>
    </row>
    <row r="325" spans="1:9" s="298" customFormat="1">
      <c r="A325" s="290"/>
      <c r="B325" s="291"/>
      <c r="C325" s="292"/>
      <c r="D325" s="293"/>
      <c r="E325" s="294"/>
      <c r="F325" s="295"/>
      <c r="G325" s="299"/>
      <c r="H325" s="294"/>
      <c r="I325" s="299"/>
    </row>
    <row r="326" spans="1:9" s="298" customFormat="1">
      <c r="A326" s="290"/>
      <c r="B326" s="291"/>
      <c r="C326" s="292"/>
      <c r="D326" s="293"/>
      <c r="E326" s="294"/>
      <c r="F326" s="295"/>
      <c r="G326" s="299"/>
      <c r="H326" s="294"/>
      <c r="I326" s="299"/>
    </row>
    <row r="327" spans="1:9" s="298" customFormat="1">
      <c r="A327" s="290"/>
      <c r="B327" s="291"/>
      <c r="C327" s="292"/>
      <c r="D327" s="293"/>
      <c r="E327" s="294"/>
      <c r="F327" s="295"/>
      <c r="G327" s="299"/>
      <c r="H327" s="294"/>
      <c r="I327" s="299"/>
    </row>
    <row r="328" spans="1:9" s="298" customFormat="1">
      <c r="A328" s="290"/>
      <c r="B328" s="291"/>
      <c r="C328" s="292"/>
      <c r="D328" s="293"/>
      <c r="E328" s="294"/>
      <c r="F328" s="295"/>
      <c r="G328" s="299"/>
      <c r="H328" s="294"/>
      <c r="I328" s="299"/>
    </row>
    <row r="329" spans="1:9" s="298" customFormat="1">
      <c r="A329" s="290"/>
      <c r="B329" s="291"/>
      <c r="C329" s="292"/>
      <c r="D329" s="293"/>
      <c r="E329" s="294"/>
      <c r="F329" s="295"/>
      <c r="G329" s="299"/>
      <c r="H329" s="294"/>
      <c r="I329" s="299"/>
    </row>
    <row r="330" spans="1:9" s="298" customFormat="1">
      <c r="A330" s="290"/>
      <c r="B330" s="291"/>
      <c r="C330" s="292"/>
      <c r="D330" s="293"/>
      <c r="E330" s="294"/>
      <c r="F330" s="295"/>
      <c r="G330" s="299"/>
      <c r="H330" s="294"/>
      <c r="I330" s="299"/>
    </row>
    <row r="331" spans="1:9" s="298" customFormat="1">
      <c r="A331" s="290"/>
      <c r="B331" s="291"/>
      <c r="C331" s="292"/>
      <c r="D331" s="293"/>
      <c r="E331" s="294"/>
      <c r="F331" s="295"/>
      <c r="G331" s="299"/>
      <c r="H331" s="294"/>
      <c r="I331" s="299"/>
    </row>
    <row r="332" spans="1:9" s="298" customFormat="1">
      <c r="A332" s="290"/>
      <c r="B332" s="291"/>
      <c r="C332" s="292"/>
      <c r="D332" s="293"/>
      <c r="E332" s="294"/>
      <c r="F332" s="295"/>
      <c r="G332" s="299"/>
      <c r="H332" s="294"/>
      <c r="I332" s="299"/>
    </row>
    <row r="333" spans="1:9" s="298" customFormat="1">
      <c r="A333" s="290"/>
      <c r="B333" s="291"/>
      <c r="C333" s="292"/>
      <c r="D333" s="293"/>
      <c r="E333" s="294"/>
      <c r="F333" s="295"/>
      <c r="G333" s="299"/>
      <c r="H333" s="294"/>
      <c r="I333" s="299"/>
    </row>
    <row r="334" spans="1:9" s="298" customFormat="1">
      <c r="A334" s="290"/>
      <c r="B334" s="291"/>
      <c r="C334" s="292"/>
      <c r="D334" s="293"/>
      <c r="E334" s="294"/>
      <c r="F334" s="295"/>
      <c r="G334" s="299"/>
      <c r="H334" s="294"/>
      <c r="I334" s="299"/>
    </row>
    <row r="335" spans="1:9" s="298" customFormat="1">
      <c r="A335" s="290"/>
      <c r="B335" s="291"/>
      <c r="C335" s="292"/>
      <c r="D335" s="293"/>
      <c r="E335" s="294"/>
      <c r="F335" s="295"/>
      <c r="G335" s="299"/>
      <c r="H335" s="294"/>
      <c r="I335" s="299"/>
    </row>
    <row r="336" spans="1:9" s="298" customFormat="1">
      <c r="A336" s="290"/>
      <c r="B336" s="291"/>
      <c r="C336" s="292"/>
      <c r="D336" s="293"/>
      <c r="E336" s="294"/>
      <c r="F336" s="295"/>
      <c r="G336" s="299"/>
      <c r="H336" s="294"/>
      <c r="I336" s="299"/>
    </row>
    <row r="337" spans="1:9" s="298" customFormat="1">
      <c r="A337" s="290"/>
      <c r="B337" s="291"/>
      <c r="C337" s="292"/>
      <c r="D337" s="293"/>
      <c r="E337" s="294"/>
      <c r="F337" s="295"/>
      <c r="G337" s="299"/>
      <c r="H337" s="294"/>
      <c r="I337" s="299"/>
    </row>
    <row r="338" spans="1:9" s="298" customFormat="1">
      <c r="A338" s="290"/>
      <c r="B338" s="291"/>
      <c r="C338" s="292"/>
      <c r="D338" s="293"/>
      <c r="E338" s="294"/>
      <c r="F338" s="295"/>
      <c r="G338" s="299"/>
      <c r="H338" s="294"/>
      <c r="I338" s="299"/>
    </row>
    <row r="339" spans="1:9" s="298" customFormat="1">
      <c r="A339" s="290"/>
      <c r="B339" s="291"/>
      <c r="C339" s="292"/>
      <c r="D339" s="293"/>
      <c r="E339" s="294"/>
      <c r="F339" s="295"/>
      <c r="G339" s="299"/>
      <c r="H339" s="294"/>
      <c r="I339" s="299"/>
    </row>
    <row r="340" spans="1:9" s="298" customFormat="1">
      <c r="A340" s="290"/>
      <c r="B340" s="291"/>
      <c r="C340" s="292"/>
      <c r="D340" s="293"/>
      <c r="E340" s="294"/>
      <c r="F340" s="295"/>
      <c r="G340" s="299"/>
      <c r="H340" s="294"/>
      <c r="I340" s="299"/>
    </row>
    <row r="341" spans="1:9" s="298" customFormat="1">
      <c r="A341" s="290"/>
      <c r="B341" s="291"/>
      <c r="C341" s="292"/>
      <c r="D341" s="293"/>
      <c r="E341" s="294"/>
      <c r="F341" s="295"/>
      <c r="G341" s="299"/>
      <c r="H341" s="294"/>
      <c r="I341" s="299"/>
    </row>
    <row r="342" spans="1:9" s="298" customFormat="1">
      <c r="A342" s="290"/>
      <c r="B342" s="291"/>
      <c r="C342" s="292"/>
      <c r="D342" s="293"/>
      <c r="E342" s="294"/>
      <c r="F342" s="295"/>
      <c r="G342" s="299"/>
      <c r="H342" s="294"/>
      <c r="I342" s="299"/>
    </row>
    <row r="343" spans="1:9" s="298" customFormat="1">
      <c r="A343" s="290"/>
      <c r="B343" s="291"/>
      <c r="C343" s="292"/>
      <c r="D343" s="293"/>
      <c r="E343" s="294"/>
      <c r="F343" s="295"/>
      <c r="G343" s="299"/>
      <c r="H343" s="294"/>
      <c r="I343" s="299"/>
    </row>
    <row r="344" spans="1:9" s="298" customFormat="1">
      <c r="A344" s="290"/>
      <c r="B344" s="291"/>
      <c r="C344" s="292"/>
      <c r="D344" s="293"/>
      <c r="E344" s="294"/>
      <c r="F344" s="295"/>
      <c r="G344" s="299"/>
      <c r="H344" s="294"/>
      <c r="I344" s="299"/>
    </row>
    <row r="345" spans="1:9" s="298" customFormat="1">
      <c r="A345" s="290"/>
      <c r="B345" s="291"/>
      <c r="C345" s="292"/>
      <c r="D345" s="293"/>
      <c r="E345" s="294"/>
      <c r="F345" s="295"/>
      <c r="G345" s="299"/>
      <c r="H345" s="294"/>
      <c r="I345" s="299"/>
    </row>
    <row r="346" spans="1:9" s="298" customFormat="1">
      <c r="A346" s="290"/>
      <c r="B346" s="291"/>
      <c r="C346" s="292"/>
      <c r="D346" s="293"/>
      <c r="E346" s="294"/>
      <c r="F346" s="295"/>
      <c r="G346" s="299"/>
      <c r="H346" s="294"/>
      <c r="I346" s="299"/>
    </row>
    <row r="347" spans="1:9" s="298" customFormat="1">
      <c r="A347" s="290"/>
      <c r="B347" s="291"/>
      <c r="C347" s="292"/>
      <c r="D347" s="293"/>
      <c r="E347" s="294"/>
      <c r="F347" s="295"/>
      <c r="G347" s="299"/>
      <c r="H347" s="294"/>
      <c r="I347" s="299"/>
    </row>
    <row r="348" spans="1:9" s="298" customFormat="1">
      <c r="A348" s="290"/>
      <c r="B348" s="291"/>
      <c r="C348" s="292"/>
      <c r="D348" s="293"/>
      <c r="E348" s="294"/>
      <c r="F348" s="295"/>
      <c r="G348" s="299"/>
      <c r="H348" s="294"/>
      <c r="I348" s="299"/>
    </row>
    <row r="349" spans="1:9" s="298" customFormat="1">
      <c r="A349" s="290"/>
      <c r="B349" s="291"/>
      <c r="C349" s="292"/>
      <c r="D349" s="293"/>
      <c r="E349" s="294"/>
      <c r="F349" s="295"/>
      <c r="G349" s="299"/>
      <c r="H349" s="294"/>
      <c r="I349" s="299"/>
    </row>
    <row r="350" spans="1:9" s="298" customFormat="1">
      <c r="A350" s="290"/>
      <c r="B350" s="291"/>
      <c r="C350" s="292"/>
      <c r="D350" s="293"/>
      <c r="E350" s="294"/>
      <c r="F350" s="295"/>
      <c r="G350" s="299"/>
      <c r="H350" s="294"/>
      <c r="I350" s="299"/>
    </row>
    <row r="351" spans="1:9" s="298" customFormat="1">
      <c r="A351" s="290"/>
      <c r="B351" s="291"/>
      <c r="C351" s="292"/>
      <c r="D351" s="293"/>
      <c r="E351" s="294"/>
      <c r="F351" s="295"/>
      <c r="G351" s="299"/>
      <c r="H351" s="294"/>
      <c r="I351" s="299"/>
    </row>
    <row r="352" spans="1:9" s="298" customFormat="1">
      <c r="A352" s="290"/>
      <c r="B352" s="291"/>
      <c r="C352" s="292"/>
      <c r="D352" s="293"/>
      <c r="E352" s="294"/>
      <c r="F352" s="295"/>
      <c r="G352" s="299"/>
      <c r="H352" s="294"/>
      <c r="I352" s="299"/>
    </row>
    <row r="353" spans="1:9" s="298" customFormat="1">
      <c r="A353" s="290"/>
      <c r="B353" s="291"/>
      <c r="C353" s="292"/>
      <c r="D353" s="293"/>
      <c r="E353" s="294"/>
      <c r="F353" s="295"/>
      <c r="G353" s="299"/>
      <c r="H353" s="294"/>
      <c r="I353" s="299"/>
    </row>
    <row r="354" spans="1:9" s="298" customFormat="1" ht="15.75">
      <c r="A354" s="67"/>
      <c r="B354" s="291"/>
      <c r="C354" s="292"/>
      <c r="D354" s="68"/>
      <c r="E354" s="67"/>
      <c r="F354" s="311"/>
      <c r="G354" s="67"/>
      <c r="H354" s="294"/>
      <c r="I354" s="299"/>
    </row>
    <row r="355" spans="1:9" s="298" customFormat="1">
      <c r="A355" s="332"/>
      <c r="B355" s="328"/>
      <c r="C355" s="329"/>
      <c r="D355" s="328"/>
      <c r="F355" s="485"/>
      <c r="G355" s="485"/>
      <c r="H355" s="333"/>
      <c r="I355" s="299"/>
    </row>
    <row r="356" spans="1:9" s="298" customFormat="1">
      <c r="A356" s="332"/>
      <c r="B356" s="328"/>
      <c r="C356" s="329"/>
      <c r="D356" s="328"/>
      <c r="F356" s="334"/>
      <c r="G356" s="334"/>
      <c r="H356" s="333"/>
      <c r="I356" s="299"/>
    </row>
    <row r="357" spans="1:9" s="298" customFormat="1">
      <c r="A357" s="332"/>
      <c r="B357" s="328"/>
      <c r="C357" s="329"/>
      <c r="D357" s="328"/>
      <c r="F357" s="334"/>
      <c r="G357" s="334"/>
      <c r="H357" s="333"/>
      <c r="I357" s="299"/>
    </row>
    <row r="358" spans="1:9" s="298" customFormat="1">
      <c r="A358" s="332"/>
      <c r="B358" s="328"/>
      <c r="C358" s="329"/>
      <c r="D358" s="328"/>
      <c r="F358" s="334"/>
      <c r="G358" s="334"/>
      <c r="H358" s="333"/>
      <c r="I358" s="299"/>
    </row>
    <row r="359" spans="1:9" s="298" customFormat="1">
      <c r="A359" s="289"/>
      <c r="B359" s="328"/>
      <c r="C359" s="329"/>
      <c r="D359" s="328"/>
      <c r="F359" s="299"/>
      <c r="G359" s="289"/>
      <c r="H359" s="299"/>
      <c r="I359" s="299"/>
    </row>
    <row r="360" spans="1:9" s="298" customFormat="1">
      <c r="A360" s="290"/>
      <c r="B360" s="328"/>
      <c r="C360" s="329"/>
      <c r="D360" s="328"/>
      <c r="F360" s="328"/>
      <c r="H360" s="299"/>
      <c r="I360" s="299"/>
    </row>
    <row r="361" spans="1:9" s="298" customFormat="1" ht="15.75">
      <c r="A361" s="486"/>
      <c r="B361" s="486"/>
      <c r="C361" s="486"/>
      <c r="D361" s="486"/>
      <c r="E361" s="486"/>
      <c r="F361" s="486"/>
      <c r="G361" s="486"/>
      <c r="H361" s="486"/>
      <c r="I361" s="299"/>
    </row>
    <row r="362" spans="1:9" s="298" customFormat="1" ht="15.75">
      <c r="A362" s="487"/>
      <c r="B362" s="487"/>
      <c r="C362" s="487"/>
      <c r="D362" s="487"/>
      <c r="E362" s="487"/>
      <c r="F362" s="487"/>
      <c r="G362" s="487"/>
      <c r="H362" s="487"/>
      <c r="I362" s="299"/>
    </row>
    <row r="363" spans="1:9" s="298" customFormat="1" ht="15.75">
      <c r="A363" s="27"/>
      <c r="B363" s="28"/>
      <c r="C363" s="44"/>
      <c r="D363" s="314"/>
      <c r="E363" s="315"/>
      <c r="F363" s="312"/>
      <c r="G363" s="315"/>
      <c r="H363" s="312"/>
      <c r="I363" s="299"/>
    </row>
    <row r="364" spans="1:9" s="298" customFormat="1" ht="15.75">
      <c r="A364" s="335"/>
      <c r="B364" s="314"/>
      <c r="C364" s="313"/>
      <c r="D364" s="314"/>
      <c r="E364" s="312"/>
      <c r="F364" s="312"/>
      <c r="G364" s="312"/>
      <c r="H364" s="312"/>
      <c r="I364" s="299"/>
    </row>
    <row r="365" spans="1:9" s="298" customFormat="1" ht="15.75">
      <c r="A365" s="203"/>
      <c r="B365" s="60"/>
      <c r="C365" s="61"/>
      <c r="D365" s="60"/>
      <c r="E365" s="203"/>
      <c r="F365" s="60"/>
      <c r="G365" s="203"/>
      <c r="H365" s="203"/>
      <c r="I365" s="299"/>
    </row>
    <row r="366" spans="1:9" s="298" customFormat="1" ht="15.75">
      <c r="A366" s="488"/>
      <c r="B366" s="488"/>
      <c r="C366" s="488"/>
      <c r="D366" s="488"/>
      <c r="E366" s="488"/>
      <c r="F366" s="488"/>
      <c r="G366" s="488"/>
      <c r="H366" s="488"/>
      <c r="I366" s="299"/>
    </row>
    <row r="367" spans="1:9" s="298" customFormat="1">
      <c r="A367" s="290"/>
      <c r="B367" s="293"/>
      <c r="C367" s="336"/>
      <c r="D367" s="293"/>
      <c r="E367" s="294"/>
      <c r="F367" s="293"/>
      <c r="G367" s="294"/>
      <c r="H367" s="294"/>
      <c r="I367" s="299"/>
    </row>
    <row r="368" spans="1:9" s="298" customFormat="1">
      <c r="A368" s="290"/>
      <c r="B368" s="293"/>
      <c r="C368" s="336"/>
      <c r="D368" s="293"/>
      <c r="E368" s="294"/>
      <c r="F368" s="293"/>
      <c r="G368" s="294"/>
      <c r="H368" s="294"/>
      <c r="I368" s="299"/>
    </row>
    <row r="369" spans="1:9" s="298" customFormat="1">
      <c r="A369" s="290"/>
      <c r="B369" s="293"/>
      <c r="C369" s="336"/>
      <c r="D369" s="293"/>
      <c r="E369" s="294"/>
      <c r="F369" s="293"/>
      <c r="G369" s="294"/>
      <c r="H369" s="294"/>
      <c r="I369" s="299"/>
    </row>
    <row r="370" spans="1:9" s="298" customFormat="1">
      <c r="A370" s="290"/>
      <c r="B370" s="293"/>
      <c r="C370" s="336"/>
      <c r="D370" s="293"/>
      <c r="E370" s="294"/>
      <c r="F370" s="293"/>
      <c r="G370" s="294"/>
      <c r="H370" s="294"/>
      <c r="I370" s="299"/>
    </row>
    <row r="371" spans="1:9" s="298" customFormat="1">
      <c r="A371" s="290"/>
      <c r="B371" s="293"/>
      <c r="C371" s="336"/>
      <c r="D371" s="293"/>
      <c r="E371" s="294"/>
      <c r="F371" s="293"/>
      <c r="G371" s="294"/>
      <c r="H371" s="294"/>
      <c r="I371" s="299"/>
    </row>
    <row r="372" spans="1:9" s="298" customFormat="1">
      <c r="A372" s="290"/>
      <c r="B372" s="293"/>
      <c r="C372" s="336"/>
      <c r="D372" s="293"/>
      <c r="E372" s="294"/>
      <c r="F372" s="293"/>
      <c r="G372" s="294"/>
      <c r="H372" s="294"/>
      <c r="I372" s="299"/>
    </row>
    <row r="373" spans="1:9" s="298" customFormat="1">
      <c r="A373" s="290"/>
      <c r="B373" s="293"/>
      <c r="C373" s="336"/>
      <c r="D373" s="293"/>
      <c r="E373" s="294"/>
      <c r="F373" s="293"/>
      <c r="G373" s="294"/>
      <c r="H373" s="294"/>
      <c r="I373" s="299"/>
    </row>
    <row r="374" spans="1:9" s="298" customFormat="1">
      <c r="A374" s="290"/>
      <c r="B374" s="293"/>
      <c r="C374" s="336"/>
      <c r="D374" s="293"/>
      <c r="E374" s="294"/>
      <c r="F374" s="293"/>
      <c r="G374" s="294"/>
      <c r="H374" s="294"/>
      <c r="I374" s="299"/>
    </row>
    <row r="375" spans="1:9" s="298" customFormat="1">
      <c r="A375" s="290"/>
      <c r="B375" s="293"/>
      <c r="C375" s="336"/>
      <c r="D375" s="293"/>
      <c r="E375" s="294"/>
      <c r="F375" s="293"/>
      <c r="G375" s="294"/>
      <c r="H375" s="294"/>
      <c r="I375" s="299"/>
    </row>
    <row r="376" spans="1:9" s="298" customFormat="1">
      <c r="A376" s="290"/>
      <c r="B376" s="293"/>
      <c r="C376" s="336"/>
      <c r="D376" s="293"/>
      <c r="E376" s="294"/>
      <c r="F376" s="293"/>
      <c r="G376" s="294"/>
      <c r="H376" s="294"/>
      <c r="I376" s="299"/>
    </row>
    <row r="377" spans="1:9" s="298" customFormat="1">
      <c r="A377" s="290"/>
      <c r="B377" s="293"/>
      <c r="C377" s="336"/>
      <c r="D377" s="293"/>
      <c r="E377" s="294"/>
      <c r="F377" s="293"/>
      <c r="G377" s="294"/>
      <c r="H377" s="294"/>
      <c r="I377" s="299"/>
    </row>
    <row r="378" spans="1:9" s="298" customFormat="1">
      <c r="A378" s="290"/>
      <c r="B378" s="293"/>
      <c r="C378" s="336"/>
      <c r="D378" s="293"/>
      <c r="E378" s="294"/>
      <c r="F378" s="293"/>
      <c r="G378" s="294"/>
      <c r="H378" s="294"/>
      <c r="I378" s="299"/>
    </row>
    <row r="379" spans="1:9" s="298" customFormat="1">
      <c r="A379" s="290"/>
      <c r="B379" s="293"/>
      <c r="C379" s="336"/>
      <c r="D379" s="293"/>
      <c r="E379" s="294"/>
      <c r="F379" s="293"/>
      <c r="G379" s="294"/>
      <c r="H379" s="294"/>
      <c r="I379" s="299"/>
    </row>
    <row r="380" spans="1:9" s="298" customFormat="1">
      <c r="A380" s="290"/>
      <c r="B380" s="293"/>
      <c r="C380" s="336"/>
      <c r="D380" s="293"/>
      <c r="E380" s="294"/>
      <c r="F380" s="293"/>
      <c r="G380" s="294"/>
      <c r="H380" s="294"/>
      <c r="I380" s="299"/>
    </row>
    <row r="381" spans="1:9" s="298" customFormat="1">
      <c r="A381" s="290"/>
      <c r="B381" s="293"/>
      <c r="C381" s="336"/>
      <c r="D381" s="293"/>
      <c r="E381" s="294"/>
      <c r="F381" s="293"/>
      <c r="G381" s="294"/>
      <c r="H381" s="294"/>
      <c r="I381" s="299"/>
    </row>
    <row r="382" spans="1:9" s="298" customFormat="1">
      <c r="A382" s="290"/>
      <c r="B382" s="293"/>
      <c r="C382" s="336"/>
      <c r="D382" s="293"/>
      <c r="E382" s="294"/>
      <c r="F382" s="293"/>
      <c r="G382" s="294"/>
      <c r="H382" s="294"/>
      <c r="I382" s="299"/>
    </row>
    <row r="383" spans="1:9" s="298" customFormat="1">
      <c r="A383" s="290"/>
      <c r="B383" s="293"/>
      <c r="C383" s="336"/>
      <c r="D383" s="293"/>
      <c r="E383" s="294"/>
      <c r="F383" s="293"/>
      <c r="G383" s="294"/>
      <c r="H383" s="294"/>
      <c r="I383" s="299"/>
    </row>
    <row r="384" spans="1:9" s="298" customFormat="1">
      <c r="A384" s="290"/>
      <c r="B384" s="293"/>
      <c r="C384" s="336"/>
      <c r="D384" s="293"/>
      <c r="E384" s="294"/>
      <c r="F384" s="293"/>
      <c r="G384" s="294"/>
      <c r="H384" s="294"/>
      <c r="I384" s="299"/>
    </row>
    <row r="385" spans="1:9" s="298" customFormat="1">
      <c r="A385" s="290"/>
      <c r="B385" s="293"/>
      <c r="C385" s="336"/>
      <c r="D385" s="293"/>
      <c r="E385" s="294"/>
      <c r="F385" s="293"/>
      <c r="G385" s="294"/>
      <c r="H385" s="294"/>
      <c r="I385" s="299"/>
    </row>
    <row r="386" spans="1:9" s="298" customFormat="1">
      <c r="A386" s="290"/>
      <c r="B386" s="293"/>
      <c r="C386" s="336"/>
      <c r="D386" s="293"/>
      <c r="E386" s="294"/>
      <c r="F386" s="293"/>
      <c r="G386" s="294"/>
      <c r="H386" s="294"/>
      <c r="I386" s="299"/>
    </row>
    <row r="387" spans="1:9" s="298" customFormat="1">
      <c r="A387" s="290"/>
      <c r="B387" s="293"/>
      <c r="C387" s="336"/>
      <c r="D387" s="293"/>
      <c r="E387" s="294"/>
      <c r="F387" s="293"/>
      <c r="G387" s="294"/>
      <c r="H387" s="294"/>
      <c r="I387" s="299"/>
    </row>
    <row r="388" spans="1:9" s="298" customFormat="1">
      <c r="A388" s="330"/>
      <c r="B388" s="293"/>
      <c r="C388" s="336"/>
      <c r="D388" s="293"/>
      <c r="E388" s="294"/>
      <c r="F388" s="293"/>
      <c r="G388" s="294"/>
      <c r="H388" s="294"/>
      <c r="I388" s="299"/>
    </row>
    <row r="389" spans="1:9" s="298" customFormat="1">
      <c r="A389" s="290"/>
      <c r="B389" s="293"/>
      <c r="C389" s="336"/>
      <c r="D389" s="293"/>
      <c r="E389" s="294"/>
      <c r="F389" s="293"/>
      <c r="G389" s="294"/>
      <c r="H389" s="294"/>
      <c r="I389" s="299"/>
    </row>
    <row r="390" spans="1:9" s="298" customFormat="1">
      <c r="A390" s="290"/>
      <c r="B390" s="293"/>
      <c r="C390" s="336"/>
      <c r="D390" s="293"/>
      <c r="E390" s="294"/>
      <c r="F390" s="293"/>
      <c r="G390" s="294"/>
      <c r="H390" s="294"/>
      <c r="I390" s="299"/>
    </row>
    <row r="391" spans="1:9" s="298" customFormat="1">
      <c r="A391" s="290"/>
      <c r="B391" s="293"/>
      <c r="C391" s="336"/>
      <c r="D391" s="293"/>
      <c r="E391" s="294"/>
      <c r="F391" s="293"/>
      <c r="G391" s="294"/>
      <c r="H391" s="294"/>
      <c r="I391" s="299"/>
    </row>
    <row r="392" spans="1:9" s="298" customFormat="1">
      <c r="A392" s="290"/>
      <c r="B392" s="293"/>
      <c r="C392" s="336"/>
      <c r="D392" s="293"/>
      <c r="E392" s="294"/>
      <c r="F392" s="293"/>
      <c r="G392" s="294"/>
      <c r="H392" s="294"/>
      <c r="I392" s="299"/>
    </row>
    <row r="393" spans="1:9" s="298" customFormat="1">
      <c r="A393" s="290"/>
      <c r="B393" s="293"/>
      <c r="C393" s="336"/>
      <c r="D393" s="293"/>
      <c r="E393" s="294"/>
      <c r="F393" s="293"/>
      <c r="G393" s="294"/>
      <c r="H393" s="294"/>
      <c r="I393" s="299"/>
    </row>
    <row r="394" spans="1:9" s="298" customFormat="1">
      <c r="A394" s="290"/>
      <c r="B394" s="293"/>
      <c r="C394" s="336"/>
      <c r="D394" s="293"/>
      <c r="E394" s="294"/>
      <c r="F394" s="293"/>
      <c r="G394" s="294"/>
      <c r="H394" s="294"/>
      <c r="I394" s="299"/>
    </row>
    <row r="395" spans="1:9" s="298" customFormat="1">
      <c r="A395" s="290"/>
      <c r="B395" s="293"/>
      <c r="C395" s="336"/>
      <c r="D395" s="293"/>
      <c r="E395" s="294"/>
      <c r="F395" s="293"/>
      <c r="G395" s="294"/>
      <c r="H395" s="294"/>
      <c r="I395" s="299"/>
    </row>
    <row r="396" spans="1:9" s="298" customFormat="1">
      <c r="A396" s="290"/>
      <c r="B396" s="293"/>
      <c r="C396" s="336"/>
      <c r="D396" s="293"/>
      <c r="E396" s="294"/>
      <c r="F396" s="293"/>
      <c r="G396" s="294"/>
      <c r="H396" s="294"/>
      <c r="I396" s="299"/>
    </row>
    <row r="397" spans="1:9" s="298" customFormat="1">
      <c r="A397" s="290"/>
      <c r="B397" s="293"/>
      <c r="C397" s="336"/>
      <c r="D397" s="293"/>
      <c r="E397" s="294"/>
      <c r="F397" s="293"/>
      <c r="G397" s="294"/>
      <c r="H397" s="294"/>
      <c r="I397" s="299"/>
    </row>
    <row r="398" spans="1:9" s="298" customFormat="1">
      <c r="A398" s="290"/>
      <c r="B398" s="293"/>
      <c r="C398" s="336"/>
      <c r="D398" s="293"/>
      <c r="E398" s="294"/>
      <c r="F398" s="293"/>
      <c r="G398" s="294"/>
      <c r="H398" s="294"/>
      <c r="I398" s="299"/>
    </row>
    <row r="399" spans="1:9" s="298" customFormat="1">
      <c r="A399" s="290"/>
      <c r="B399" s="293"/>
      <c r="C399" s="336"/>
      <c r="D399" s="293"/>
      <c r="E399" s="294"/>
      <c r="F399" s="293"/>
      <c r="G399" s="294"/>
      <c r="H399" s="294"/>
      <c r="I399" s="299"/>
    </row>
    <row r="400" spans="1:9" s="298" customFormat="1">
      <c r="A400" s="290"/>
      <c r="B400" s="293"/>
      <c r="C400" s="336"/>
      <c r="D400" s="293"/>
      <c r="E400" s="294"/>
      <c r="F400" s="293"/>
      <c r="G400" s="294"/>
      <c r="H400" s="294"/>
      <c r="I400" s="299"/>
    </row>
    <row r="401" spans="1:9" s="298" customFormat="1">
      <c r="A401" s="290"/>
      <c r="B401" s="293"/>
      <c r="C401" s="336"/>
      <c r="D401" s="293"/>
      <c r="E401" s="294"/>
      <c r="F401" s="293"/>
      <c r="G401" s="294"/>
      <c r="H401" s="294"/>
      <c r="I401" s="299"/>
    </row>
    <row r="402" spans="1:9" s="298" customFormat="1">
      <c r="A402" s="290"/>
      <c r="B402" s="293"/>
      <c r="C402" s="336"/>
      <c r="D402" s="293"/>
      <c r="E402" s="294"/>
      <c r="F402" s="293"/>
      <c r="G402" s="294"/>
      <c r="H402" s="294"/>
      <c r="I402" s="299"/>
    </row>
    <row r="403" spans="1:9" s="298" customFormat="1">
      <c r="A403" s="290"/>
      <c r="B403" s="293"/>
      <c r="C403" s="336"/>
      <c r="D403" s="293"/>
      <c r="E403" s="294"/>
      <c r="F403" s="293"/>
      <c r="G403" s="294"/>
      <c r="H403" s="294"/>
      <c r="I403" s="299"/>
    </row>
    <row r="404" spans="1:9" s="298" customFormat="1">
      <c r="A404" s="290"/>
      <c r="B404" s="293"/>
      <c r="C404" s="336"/>
      <c r="D404" s="293"/>
      <c r="E404" s="294"/>
      <c r="F404" s="293"/>
      <c r="G404" s="294"/>
      <c r="H404" s="294"/>
      <c r="I404" s="299"/>
    </row>
    <row r="405" spans="1:9" s="298" customFormat="1">
      <c r="A405" s="290"/>
      <c r="B405" s="293"/>
      <c r="C405" s="336"/>
      <c r="D405" s="293"/>
      <c r="E405" s="294"/>
      <c r="F405" s="293"/>
      <c r="G405" s="294"/>
      <c r="H405" s="294"/>
      <c r="I405" s="299"/>
    </row>
    <row r="406" spans="1:9" s="298" customFormat="1">
      <c r="A406" s="290"/>
      <c r="B406" s="293"/>
      <c r="C406" s="336"/>
      <c r="D406" s="293"/>
      <c r="E406" s="294"/>
      <c r="F406" s="293"/>
      <c r="G406" s="294"/>
      <c r="H406" s="294"/>
      <c r="I406" s="299"/>
    </row>
    <row r="407" spans="1:9" s="298" customFormat="1">
      <c r="A407" s="290"/>
      <c r="B407" s="293"/>
      <c r="C407" s="336"/>
      <c r="D407" s="293"/>
      <c r="E407" s="294"/>
      <c r="F407" s="293"/>
      <c r="G407" s="294"/>
      <c r="H407" s="294"/>
      <c r="I407" s="299"/>
    </row>
    <row r="408" spans="1:9" s="298" customFormat="1">
      <c r="A408" s="290"/>
      <c r="B408" s="293"/>
      <c r="C408" s="336"/>
      <c r="D408" s="293"/>
      <c r="E408" s="294"/>
      <c r="F408" s="293"/>
      <c r="G408" s="294"/>
      <c r="H408" s="294"/>
      <c r="I408" s="299"/>
    </row>
    <row r="409" spans="1:9" s="298" customFormat="1">
      <c r="A409" s="290"/>
      <c r="B409" s="293"/>
      <c r="C409" s="336"/>
      <c r="D409" s="293"/>
      <c r="E409" s="294"/>
      <c r="F409" s="293"/>
      <c r="G409" s="294"/>
      <c r="H409" s="294"/>
      <c r="I409" s="299"/>
    </row>
    <row r="410" spans="1:9" s="298" customFormat="1">
      <c r="A410" s="290"/>
      <c r="B410" s="293"/>
      <c r="C410" s="336"/>
      <c r="D410" s="293"/>
      <c r="E410" s="294"/>
      <c r="F410" s="293"/>
      <c r="G410" s="294"/>
      <c r="H410" s="294"/>
      <c r="I410" s="299"/>
    </row>
    <row r="411" spans="1:9" s="298" customFormat="1">
      <c r="A411" s="290"/>
      <c r="B411" s="293"/>
      <c r="C411" s="336"/>
      <c r="D411" s="293"/>
      <c r="E411" s="294"/>
      <c r="F411" s="293"/>
      <c r="G411" s="294"/>
      <c r="H411" s="294"/>
      <c r="I411" s="299"/>
    </row>
    <row r="412" spans="1:9" s="298" customFormat="1">
      <c r="A412" s="290"/>
      <c r="B412" s="293"/>
      <c r="C412" s="336"/>
      <c r="D412" s="293"/>
      <c r="E412" s="294"/>
      <c r="F412" s="293"/>
      <c r="G412" s="294"/>
      <c r="H412" s="294"/>
      <c r="I412" s="299"/>
    </row>
    <row r="413" spans="1:9" s="298" customFormat="1">
      <c r="A413" s="290"/>
      <c r="B413" s="293"/>
      <c r="C413" s="336"/>
      <c r="D413" s="293"/>
      <c r="E413" s="294"/>
      <c r="F413" s="293"/>
      <c r="G413" s="294"/>
      <c r="H413" s="294"/>
      <c r="I413" s="299"/>
    </row>
    <row r="414" spans="1:9" s="298" customFormat="1">
      <c r="A414" s="290"/>
      <c r="B414" s="293"/>
      <c r="C414" s="336"/>
      <c r="D414" s="293"/>
      <c r="E414" s="294"/>
      <c r="F414" s="293"/>
      <c r="G414" s="294"/>
      <c r="H414" s="294"/>
      <c r="I414" s="299"/>
    </row>
    <row r="415" spans="1:9" s="298" customFormat="1">
      <c r="A415" s="290"/>
      <c r="B415" s="293"/>
      <c r="C415" s="336"/>
      <c r="D415" s="293"/>
      <c r="E415" s="294"/>
      <c r="F415" s="293"/>
      <c r="G415" s="294"/>
      <c r="H415" s="294"/>
      <c r="I415" s="299"/>
    </row>
    <row r="416" spans="1:9" s="298" customFormat="1">
      <c r="A416" s="290"/>
      <c r="B416" s="293"/>
      <c r="C416" s="336"/>
      <c r="D416" s="293"/>
      <c r="E416" s="294"/>
      <c r="F416" s="293"/>
      <c r="G416" s="294"/>
      <c r="H416" s="294"/>
      <c r="I416" s="299"/>
    </row>
    <row r="417" spans="1:9" s="298" customFormat="1">
      <c r="A417" s="290"/>
      <c r="B417" s="293"/>
      <c r="C417" s="336"/>
      <c r="D417" s="293"/>
      <c r="E417" s="294"/>
      <c r="F417" s="293"/>
      <c r="G417" s="294"/>
      <c r="H417" s="294"/>
      <c r="I417" s="299"/>
    </row>
    <row r="418" spans="1:9" s="298" customFormat="1">
      <c r="A418" s="290"/>
      <c r="B418" s="293"/>
      <c r="C418" s="336"/>
      <c r="D418" s="293"/>
      <c r="E418" s="294"/>
      <c r="F418" s="293"/>
      <c r="G418" s="294"/>
      <c r="H418" s="294"/>
      <c r="I418" s="299"/>
    </row>
    <row r="419" spans="1:9" s="298" customFormat="1">
      <c r="A419" s="290"/>
      <c r="B419" s="293"/>
      <c r="C419" s="336"/>
      <c r="D419" s="293"/>
      <c r="E419" s="294"/>
      <c r="F419" s="293"/>
      <c r="G419" s="294"/>
      <c r="H419" s="294"/>
      <c r="I419" s="299"/>
    </row>
    <row r="420" spans="1:9" s="298" customFormat="1">
      <c r="A420" s="290"/>
      <c r="B420" s="293"/>
      <c r="C420" s="336"/>
      <c r="D420" s="293"/>
      <c r="E420" s="294"/>
      <c r="F420" s="293"/>
      <c r="G420" s="294"/>
      <c r="H420" s="294"/>
      <c r="I420" s="299"/>
    </row>
    <row r="421" spans="1:9" s="298" customFormat="1">
      <c r="A421" s="290"/>
      <c r="B421" s="293"/>
      <c r="C421" s="336"/>
      <c r="D421" s="293"/>
      <c r="E421" s="294"/>
      <c r="F421" s="293"/>
      <c r="G421" s="294"/>
      <c r="H421" s="294"/>
      <c r="I421" s="299"/>
    </row>
    <row r="422" spans="1:9" s="298" customFormat="1">
      <c r="A422" s="290"/>
      <c r="B422" s="293"/>
      <c r="C422" s="336"/>
      <c r="D422" s="293"/>
      <c r="E422" s="294"/>
      <c r="F422" s="293"/>
      <c r="G422" s="294"/>
      <c r="H422" s="294"/>
      <c r="I422" s="299"/>
    </row>
    <row r="423" spans="1:9" s="298" customFormat="1">
      <c r="A423" s="290"/>
      <c r="B423" s="293"/>
      <c r="C423" s="336"/>
      <c r="D423" s="293"/>
      <c r="E423" s="294"/>
      <c r="F423" s="293"/>
      <c r="G423" s="294"/>
      <c r="H423" s="294"/>
      <c r="I423" s="299"/>
    </row>
    <row r="424" spans="1:9" s="298" customFormat="1">
      <c r="A424" s="290"/>
      <c r="B424" s="293"/>
      <c r="C424" s="336"/>
      <c r="D424" s="293"/>
      <c r="E424" s="294"/>
      <c r="F424" s="293"/>
      <c r="G424" s="294"/>
      <c r="H424" s="294"/>
      <c r="I424" s="299"/>
    </row>
    <row r="425" spans="1:9" s="298" customFormat="1">
      <c r="A425" s="290"/>
      <c r="B425" s="293"/>
      <c r="C425" s="336"/>
      <c r="D425" s="293"/>
      <c r="E425" s="294"/>
      <c r="F425" s="293"/>
      <c r="G425" s="299"/>
      <c r="H425" s="294"/>
      <c r="I425" s="299"/>
    </row>
    <row r="426" spans="1:9" s="298" customFormat="1">
      <c r="A426" s="290"/>
      <c r="B426" s="293"/>
      <c r="C426" s="336"/>
      <c r="D426" s="293"/>
      <c r="E426" s="294"/>
      <c r="F426" s="293"/>
      <c r="G426" s="299"/>
      <c r="H426" s="294"/>
      <c r="I426" s="299"/>
    </row>
    <row r="427" spans="1:9" s="298" customFormat="1">
      <c r="A427" s="290"/>
      <c r="B427" s="293"/>
      <c r="C427" s="336"/>
      <c r="D427" s="293"/>
      <c r="E427" s="294"/>
      <c r="F427" s="293"/>
      <c r="G427" s="299"/>
      <c r="H427" s="294"/>
      <c r="I427" s="299"/>
    </row>
    <row r="428" spans="1:9" s="298" customFormat="1">
      <c r="A428" s="290"/>
      <c r="B428" s="293"/>
      <c r="C428" s="336"/>
      <c r="D428" s="293"/>
      <c r="E428" s="294"/>
      <c r="F428" s="293"/>
      <c r="G428" s="299"/>
      <c r="H428" s="294"/>
      <c r="I428" s="299"/>
    </row>
    <row r="429" spans="1:9" s="298" customFormat="1">
      <c r="A429" s="290"/>
      <c r="B429" s="293"/>
      <c r="C429" s="336"/>
      <c r="D429" s="293"/>
      <c r="E429" s="294"/>
      <c r="F429" s="293"/>
      <c r="G429" s="299"/>
      <c r="H429" s="294"/>
      <c r="I429" s="299"/>
    </row>
    <row r="430" spans="1:9" s="298" customFormat="1">
      <c r="A430" s="290"/>
      <c r="B430" s="337"/>
      <c r="C430" s="336"/>
      <c r="D430" s="293"/>
      <c r="E430" s="294"/>
      <c r="F430" s="293"/>
      <c r="G430" s="299"/>
      <c r="H430" s="294"/>
      <c r="I430" s="299"/>
    </row>
    <row r="431" spans="1:9" s="298" customFormat="1">
      <c r="A431" s="290"/>
      <c r="B431" s="293"/>
      <c r="C431" s="336"/>
      <c r="D431" s="293"/>
      <c r="E431" s="294"/>
      <c r="F431" s="293"/>
      <c r="G431" s="299"/>
      <c r="H431" s="294"/>
      <c r="I431" s="299"/>
    </row>
    <row r="432" spans="1:9" s="298" customFormat="1">
      <c r="A432" s="290"/>
      <c r="B432" s="293"/>
      <c r="C432" s="336"/>
      <c r="D432" s="293"/>
      <c r="E432" s="294"/>
      <c r="F432" s="293"/>
      <c r="G432" s="299"/>
      <c r="H432" s="294"/>
      <c r="I432" s="299"/>
    </row>
    <row r="433" spans="1:9" s="298" customFormat="1">
      <c r="A433" s="290"/>
      <c r="B433" s="293"/>
      <c r="C433" s="336"/>
      <c r="D433" s="293"/>
      <c r="E433" s="294"/>
      <c r="F433" s="293"/>
      <c r="G433" s="299"/>
      <c r="H433" s="294"/>
      <c r="I433" s="299"/>
    </row>
    <row r="434" spans="1:9" s="298" customFormat="1">
      <c r="A434" s="290"/>
      <c r="B434" s="293"/>
      <c r="C434" s="336"/>
      <c r="D434" s="293"/>
      <c r="E434" s="294"/>
      <c r="F434" s="293"/>
      <c r="G434" s="299"/>
      <c r="H434" s="294"/>
      <c r="I434" s="299"/>
    </row>
    <row r="435" spans="1:9" s="298" customFormat="1">
      <c r="A435" s="290"/>
      <c r="B435" s="293"/>
      <c r="C435" s="336"/>
      <c r="D435" s="293"/>
      <c r="E435" s="294"/>
      <c r="F435" s="293"/>
      <c r="G435" s="299"/>
      <c r="H435" s="294"/>
      <c r="I435" s="299"/>
    </row>
    <row r="436" spans="1:9" s="298" customFormat="1">
      <c r="A436" s="290"/>
      <c r="B436" s="293"/>
      <c r="C436" s="336"/>
      <c r="D436" s="293"/>
      <c r="E436" s="294"/>
      <c r="F436" s="293"/>
      <c r="G436" s="299"/>
      <c r="H436" s="294"/>
      <c r="I436" s="299"/>
    </row>
    <row r="437" spans="1:9" s="298" customFormat="1">
      <c r="A437" s="290"/>
      <c r="B437" s="293"/>
      <c r="C437" s="336"/>
      <c r="D437" s="293"/>
      <c r="E437" s="294"/>
      <c r="F437" s="293"/>
      <c r="G437" s="299"/>
      <c r="H437" s="294"/>
      <c r="I437" s="299"/>
    </row>
    <row r="438" spans="1:9" s="298" customFormat="1">
      <c r="A438" s="290"/>
      <c r="B438" s="293"/>
      <c r="C438" s="336"/>
      <c r="D438" s="293"/>
      <c r="E438" s="294"/>
      <c r="F438" s="293"/>
      <c r="G438" s="299"/>
      <c r="H438" s="294"/>
      <c r="I438" s="299"/>
    </row>
    <row r="439" spans="1:9" s="298" customFormat="1">
      <c r="A439" s="290"/>
      <c r="B439" s="293"/>
      <c r="C439" s="336"/>
      <c r="D439" s="293"/>
      <c r="E439" s="294"/>
      <c r="F439" s="293"/>
      <c r="G439" s="299"/>
      <c r="H439" s="294"/>
      <c r="I439" s="299"/>
    </row>
    <row r="440" spans="1:9" s="298" customFormat="1">
      <c r="A440" s="290"/>
      <c r="B440" s="293"/>
      <c r="C440" s="336"/>
      <c r="D440" s="293"/>
      <c r="E440" s="294"/>
      <c r="F440" s="293"/>
      <c r="G440" s="299"/>
      <c r="H440" s="294"/>
      <c r="I440" s="299"/>
    </row>
    <row r="441" spans="1:9" s="298" customFormat="1">
      <c r="A441" s="290"/>
      <c r="B441" s="293"/>
      <c r="C441" s="336"/>
      <c r="D441" s="293"/>
      <c r="E441" s="294"/>
      <c r="F441" s="293"/>
      <c r="G441" s="299"/>
      <c r="H441" s="294"/>
      <c r="I441" s="299"/>
    </row>
    <row r="442" spans="1:9" s="298" customFormat="1">
      <c r="A442" s="290"/>
      <c r="B442" s="293"/>
      <c r="C442" s="336"/>
      <c r="D442" s="293"/>
      <c r="E442" s="294"/>
      <c r="F442" s="293"/>
      <c r="G442" s="299"/>
      <c r="H442" s="294"/>
      <c r="I442" s="299"/>
    </row>
    <row r="443" spans="1:9" s="298" customFormat="1">
      <c r="A443" s="290"/>
      <c r="B443" s="293"/>
      <c r="C443" s="336"/>
      <c r="D443" s="293"/>
      <c r="E443" s="294"/>
      <c r="F443" s="293"/>
      <c r="G443" s="299"/>
      <c r="H443" s="294"/>
      <c r="I443" s="299"/>
    </row>
    <row r="444" spans="1:9" s="298" customFormat="1">
      <c r="A444" s="290"/>
      <c r="B444" s="293"/>
      <c r="C444" s="336"/>
      <c r="D444" s="293"/>
      <c r="E444" s="294"/>
      <c r="F444" s="293"/>
      <c r="G444" s="299"/>
      <c r="H444" s="294"/>
      <c r="I444" s="299"/>
    </row>
    <row r="445" spans="1:9" s="298" customFormat="1">
      <c r="A445" s="290"/>
      <c r="B445" s="293"/>
      <c r="C445" s="336"/>
      <c r="D445" s="293"/>
      <c r="E445" s="294"/>
      <c r="F445" s="293"/>
      <c r="G445" s="299"/>
      <c r="H445" s="294"/>
      <c r="I445" s="299"/>
    </row>
    <row r="446" spans="1:9" s="298" customFormat="1">
      <c r="A446" s="290"/>
      <c r="B446" s="293"/>
      <c r="C446" s="336"/>
      <c r="D446" s="293"/>
      <c r="E446" s="294"/>
      <c r="F446" s="293"/>
      <c r="G446" s="299"/>
      <c r="H446" s="294"/>
      <c r="I446" s="299"/>
    </row>
    <row r="447" spans="1:9" s="298" customFormat="1">
      <c r="A447" s="290"/>
      <c r="B447" s="293"/>
      <c r="C447" s="336"/>
      <c r="D447" s="293"/>
      <c r="E447" s="294"/>
      <c r="F447" s="293"/>
      <c r="G447" s="299"/>
      <c r="H447" s="294"/>
      <c r="I447" s="299"/>
    </row>
    <row r="448" spans="1:9" s="298" customFormat="1">
      <c r="A448" s="290"/>
      <c r="B448" s="293"/>
      <c r="C448" s="336"/>
      <c r="D448" s="293"/>
      <c r="E448" s="294"/>
      <c r="F448" s="293"/>
      <c r="G448" s="299"/>
      <c r="H448" s="294"/>
      <c r="I448" s="299"/>
    </row>
    <row r="449" spans="1:9" s="298" customFormat="1">
      <c r="A449" s="290"/>
      <c r="B449" s="293"/>
      <c r="C449" s="336"/>
      <c r="D449" s="293"/>
      <c r="E449" s="294"/>
      <c r="F449" s="293"/>
      <c r="G449" s="299"/>
      <c r="H449" s="294"/>
      <c r="I449" s="299"/>
    </row>
    <row r="450" spans="1:9" s="298" customFormat="1">
      <c r="A450" s="290"/>
      <c r="B450" s="293"/>
      <c r="C450" s="336"/>
      <c r="D450" s="293"/>
      <c r="E450" s="294"/>
      <c r="F450" s="293"/>
      <c r="G450" s="299"/>
      <c r="H450" s="294"/>
      <c r="I450" s="299"/>
    </row>
    <row r="451" spans="1:9" s="298" customFormat="1">
      <c r="A451" s="290"/>
      <c r="B451" s="293"/>
      <c r="C451" s="336"/>
      <c r="D451" s="293"/>
      <c r="E451" s="294"/>
      <c r="F451" s="293"/>
      <c r="G451" s="299"/>
      <c r="H451" s="294"/>
      <c r="I451" s="299"/>
    </row>
    <row r="452" spans="1:9" s="298" customFormat="1">
      <c r="A452" s="290"/>
      <c r="B452" s="293"/>
      <c r="C452" s="336"/>
      <c r="D452" s="293"/>
      <c r="E452" s="294"/>
      <c r="F452" s="293"/>
      <c r="G452" s="299"/>
      <c r="H452" s="294"/>
      <c r="I452" s="299"/>
    </row>
    <row r="453" spans="1:9" s="298" customFormat="1">
      <c r="A453" s="290"/>
      <c r="B453" s="293"/>
      <c r="C453" s="336"/>
      <c r="D453" s="293"/>
      <c r="E453" s="294"/>
      <c r="F453" s="293"/>
      <c r="G453" s="299"/>
      <c r="H453" s="294"/>
      <c r="I453" s="299"/>
    </row>
    <row r="454" spans="1:9" s="298" customFormat="1">
      <c r="A454" s="290"/>
      <c r="B454" s="293"/>
      <c r="C454" s="336"/>
      <c r="D454" s="293"/>
      <c r="E454" s="294"/>
      <c r="F454" s="293"/>
      <c r="G454" s="299"/>
      <c r="H454" s="294"/>
      <c r="I454" s="299"/>
    </row>
    <row r="455" spans="1:9" s="298" customFormat="1" ht="15.75">
      <c r="A455" s="67"/>
      <c r="B455" s="69"/>
      <c r="C455" s="70"/>
      <c r="D455" s="68"/>
      <c r="E455" s="67"/>
      <c r="F455" s="69"/>
      <c r="G455" s="67"/>
      <c r="H455" s="67"/>
      <c r="I455" s="299"/>
    </row>
    <row r="456" spans="1:9" s="298" customFormat="1">
      <c r="A456" s="332"/>
      <c r="B456" s="328"/>
      <c r="C456" s="329"/>
      <c r="D456" s="328"/>
      <c r="F456" s="328"/>
      <c r="H456" s="299"/>
      <c r="I456" s="299"/>
    </row>
    <row r="457" spans="1:9" s="298" customFormat="1">
      <c r="A457" s="338"/>
      <c r="B457" s="328"/>
      <c r="C457" s="329"/>
      <c r="D457" s="328"/>
      <c r="E457" s="338"/>
      <c r="F457" s="328"/>
      <c r="H457" s="299"/>
      <c r="I457" s="299"/>
    </row>
    <row r="458" spans="1:9" s="298" customFormat="1">
      <c r="A458" s="289"/>
      <c r="B458" s="328"/>
      <c r="C458" s="329"/>
      <c r="D458" s="328"/>
      <c r="E458" s="289"/>
      <c r="F458" s="328"/>
      <c r="H458" s="299"/>
      <c r="I458" s="299"/>
    </row>
    <row r="459" spans="1:9" s="298" customFormat="1">
      <c r="A459" s="289"/>
      <c r="B459" s="328"/>
      <c r="C459" s="329"/>
      <c r="D459" s="328"/>
      <c r="E459" s="289"/>
      <c r="F459" s="328"/>
      <c r="H459" s="299"/>
      <c r="I459" s="299"/>
    </row>
    <row r="460" spans="1:9" s="298" customFormat="1">
      <c r="A460" s="332"/>
      <c r="B460" s="328"/>
      <c r="C460" s="329"/>
      <c r="D460" s="328"/>
      <c r="F460" s="328"/>
      <c r="H460" s="299"/>
      <c r="I460" s="299"/>
    </row>
  </sheetData>
  <mergeCells count="24">
    <mergeCell ref="B5:C5"/>
    <mergeCell ref="D5:G5"/>
    <mergeCell ref="A1:I2"/>
    <mergeCell ref="B3:C3"/>
    <mergeCell ref="D3:G3"/>
    <mergeCell ref="B4:C4"/>
    <mergeCell ref="D4:G4"/>
    <mergeCell ref="B6:C6"/>
    <mergeCell ref="D6:G6"/>
    <mergeCell ref="B7:C7"/>
    <mergeCell ref="D7:G7"/>
    <mergeCell ref="B8:C8"/>
    <mergeCell ref="D8:G8"/>
    <mergeCell ref="B9:C9"/>
    <mergeCell ref="D9:G9"/>
    <mergeCell ref="B10:C10"/>
    <mergeCell ref="D10:G10"/>
    <mergeCell ref="B11:C11"/>
    <mergeCell ref="D11:G11"/>
    <mergeCell ref="F355:G355"/>
    <mergeCell ref="A361:H361"/>
    <mergeCell ref="A362:H362"/>
    <mergeCell ref="A366:H366"/>
    <mergeCell ref="A229:B229"/>
  </mergeCells>
  <printOptions horizontalCentered="1"/>
  <pageMargins left="0.7" right="0.7" top="0.75" bottom="0.75" header="0.3" footer="0.3"/>
  <pageSetup paperSize="5" scale="70" orientation="portrait" verticalDpi="0" r:id="rId1"/>
  <rowBreaks count="3" manualBreakCount="3">
    <brk id="68" max="16383" man="1"/>
    <brk id="138" max="16383" man="1"/>
    <brk id="202" max="16383" man="1"/>
  </rowBreaks>
</worksheet>
</file>

<file path=xl/worksheets/sheet5.xml><?xml version="1.0" encoding="utf-8"?>
<worksheet xmlns="http://schemas.openxmlformats.org/spreadsheetml/2006/main" xmlns:r="http://schemas.openxmlformats.org/officeDocument/2006/relationships">
  <dimension ref="A1:L463"/>
  <sheetViews>
    <sheetView topLeftCell="A216" workbookViewId="0">
      <selection activeCell="F233" sqref="F233"/>
    </sheetView>
  </sheetViews>
  <sheetFormatPr defaultColWidth="10.5703125" defaultRowHeight="16.5"/>
  <cols>
    <col min="1" max="1" width="11.140625" style="145" customWidth="1"/>
    <col min="2" max="2" width="13" style="146" customWidth="1"/>
    <col min="3" max="3" width="14.42578125" style="147" customWidth="1"/>
    <col min="4" max="4" width="10.28515625" style="146" customWidth="1"/>
    <col min="5" max="5" width="10.7109375" style="148" customWidth="1"/>
    <col min="6" max="6" width="13.28515625" style="379" customWidth="1"/>
    <col min="7" max="7" width="12" style="148" customWidth="1"/>
    <col min="8" max="8" width="21" style="383" customWidth="1"/>
    <col min="9" max="9" width="15.140625" style="383" customWidth="1"/>
    <col min="10" max="16384" width="10.5703125" style="148"/>
  </cols>
  <sheetData>
    <row r="1" spans="1:9" s="71" customFormat="1">
      <c r="A1" s="494" t="s">
        <v>44</v>
      </c>
      <c r="B1" s="494"/>
      <c r="C1" s="494"/>
      <c r="D1" s="494"/>
      <c r="E1" s="494"/>
      <c r="F1" s="494"/>
      <c r="G1" s="494"/>
      <c r="H1" s="494"/>
      <c r="I1" s="494"/>
    </row>
    <row r="2" spans="1:9" s="71" customFormat="1">
      <c r="A2" s="494"/>
      <c r="B2" s="494"/>
      <c r="C2" s="494"/>
      <c r="D2" s="494"/>
      <c r="E2" s="494"/>
      <c r="F2" s="494"/>
      <c r="G2" s="494"/>
      <c r="H2" s="494"/>
      <c r="I2" s="494"/>
    </row>
    <row r="3" spans="1:9" s="71" customFormat="1" ht="23.25" customHeight="1">
      <c r="A3" s="237"/>
      <c r="B3" s="497" t="s">
        <v>1</v>
      </c>
      <c r="C3" s="497"/>
      <c r="D3" s="498" t="s">
        <v>45</v>
      </c>
      <c r="E3" s="499"/>
      <c r="F3" s="499"/>
      <c r="G3" s="500"/>
      <c r="H3" s="52"/>
      <c r="I3" s="390"/>
    </row>
    <row r="4" spans="1:9" s="71" customFormat="1" ht="33" customHeight="1">
      <c r="A4" s="237"/>
      <c r="B4" s="462" t="s">
        <v>25</v>
      </c>
      <c r="C4" s="463"/>
      <c r="D4" s="464">
        <v>38538</v>
      </c>
      <c r="E4" s="465"/>
      <c r="F4" s="465"/>
      <c r="G4" s="466"/>
      <c r="H4" s="52"/>
      <c r="I4" s="390"/>
    </row>
    <row r="5" spans="1:9" s="71" customFormat="1">
      <c r="A5" s="237"/>
      <c r="B5" s="454" t="s">
        <v>26</v>
      </c>
      <c r="C5" s="454"/>
      <c r="D5" s="455">
        <v>525</v>
      </c>
      <c r="E5" s="456"/>
      <c r="F5" s="456"/>
      <c r="G5" s="457"/>
      <c r="H5" s="52"/>
      <c r="I5" s="390"/>
    </row>
    <row r="6" spans="1:9" s="71" customFormat="1">
      <c r="A6" s="237"/>
      <c r="B6" s="454" t="s">
        <v>2</v>
      </c>
      <c r="C6" s="454"/>
      <c r="D6" s="455" t="s">
        <v>3</v>
      </c>
      <c r="E6" s="456"/>
      <c r="F6" s="456"/>
      <c r="G6" s="457"/>
      <c r="H6" s="52"/>
      <c r="I6" s="390"/>
    </row>
    <row r="7" spans="1:9" s="71" customFormat="1" ht="31.5" customHeight="1">
      <c r="A7" s="237"/>
      <c r="B7" s="454" t="s">
        <v>0</v>
      </c>
      <c r="C7" s="454"/>
      <c r="D7" s="467" t="s">
        <v>9</v>
      </c>
      <c r="E7" s="468"/>
      <c r="F7" s="468"/>
      <c r="G7" s="469"/>
      <c r="H7" s="52"/>
      <c r="I7" s="390"/>
    </row>
    <row r="8" spans="1:9" s="71" customFormat="1" ht="39.75" customHeight="1">
      <c r="A8" s="237"/>
      <c r="B8" s="470" t="s">
        <v>4</v>
      </c>
      <c r="C8" s="470"/>
      <c r="D8" s="471" t="s">
        <v>27</v>
      </c>
      <c r="E8" s="472"/>
      <c r="F8" s="472"/>
      <c r="G8" s="473"/>
      <c r="H8" s="52"/>
      <c r="I8" s="390"/>
    </row>
    <row r="9" spans="1:9" s="71" customFormat="1" ht="31.5" customHeight="1">
      <c r="A9" s="237"/>
      <c r="B9" s="470" t="s">
        <v>10</v>
      </c>
      <c r="C9" s="470"/>
      <c r="D9" s="474">
        <v>0.05</v>
      </c>
      <c r="E9" s="475"/>
      <c r="F9" s="475"/>
      <c r="G9" s="476"/>
      <c r="H9" s="52"/>
      <c r="I9" s="390"/>
    </row>
    <row r="10" spans="1:9" s="71" customFormat="1">
      <c r="A10" s="237"/>
      <c r="B10" s="454" t="s">
        <v>8</v>
      </c>
      <c r="C10" s="454"/>
      <c r="D10" s="455">
        <v>500</v>
      </c>
      <c r="E10" s="456"/>
      <c r="F10" s="456"/>
      <c r="G10" s="457"/>
      <c r="H10" s="52"/>
      <c r="I10" s="390"/>
    </row>
    <row r="11" spans="1:9" s="71" customFormat="1">
      <c r="A11" s="237"/>
      <c r="B11" s="454" t="s">
        <v>6</v>
      </c>
      <c r="C11" s="454"/>
      <c r="D11" s="459" t="s">
        <v>7</v>
      </c>
      <c r="E11" s="460"/>
      <c r="F11" s="460"/>
      <c r="G11" s="461"/>
      <c r="H11" s="52"/>
      <c r="I11" s="390"/>
    </row>
    <row r="12" spans="1:9" s="71" customFormat="1" ht="17.25" thickBot="1">
      <c r="A12" s="55"/>
      <c r="B12" s="56"/>
      <c r="C12" s="239"/>
      <c r="D12" s="240"/>
      <c r="E12" s="241"/>
      <c r="F12" s="391"/>
      <c r="G12" s="241"/>
      <c r="H12" s="391"/>
      <c r="I12" s="390"/>
    </row>
    <row r="13" spans="1:9" s="51" customFormat="1" ht="31.5">
      <c r="A13" s="243" t="s">
        <v>13</v>
      </c>
      <c r="B13" s="6" t="s">
        <v>14</v>
      </c>
      <c r="C13" s="244" t="s">
        <v>15</v>
      </c>
      <c r="D13" s="244" t="s">
        <v>16</v>
      </c>
      <c r="E13" s="245" t="s">
        <v>17</v>
      </c>
      <c r="F13" s="365" t="s">
        <v>19</v>
      </c>
      <c r="G13" s="245" t="s">
        <v>11</v>
      </c>
      <c r="H13" s="367" t="s">
        <v>18</v>
      </c>
      <c r="I13" s="368" t="s">
        <v>24</v>
      </c>
    </row>
    <row r="14" spans="1:9" s="2" customFormat="1" ht="15.95" customHeight="1">
      <c r="A14" s="248">
        <v>38534</v>
      </c>
      <c r="B14" s="249">
        <v>500</v>
      </c>
      <c r="C14" s="250">
        <v>500</v>
      </c>
      <c r="D14" s="251">
        <f>B14-C14</f>
        <v>0</v>
      </c>
      <c r="E14" s="252">
        <f>G202</f>
        <v>5137</v>
      </c>
      <c r="F14" s="253">
        <f>(D14*E14*H14)</f>
        <v>0</v>
      </c>
      <c r="G14" s="250">
        <v>0</v>
      </c>
      <c r="H14" s="254">
        <f>0.24/365</f>
        <v>6.5753424657534248E-4</v>
      </c>
      <c r="I14" s="392" t="s">
        <v>46</v>
      </c>
    </row>
    <row r="15" spans="1:9" s="2" customFormat="1" ht="15.95" customHeight="1">
      <c r="A15" s="256">
        <v>38565</v>
      </c>
      <c r="B15" s="249">
        <v>500</v>
      </c>
      <c r="C15" s="250">
        <v>500</v>
      </c>
      <c r="D15" s="251">
        <f t="shared" ref="D15:D78" si="0">B15-C15</f>
        <v>0</v>
      </c>
      <c r="E15" s="252">
        <f>E14-G14</f>
        <v>5137</v>
      </c>
      <c r="F15" s="253">
        <f t="shared" ref="F15:F79" si="1">(D15*E15*H15)</f>
        <v>0</v>
      </c>
      <c r="G15" s="250">
        <v>0</v>
      </c>
      <c r="H15" s="254">
        <f>0.24/365</f>
        <v>6.5753424657534248E-4</v>
      </c>
      <c r="I15" s="392" t="s">
        <v>47</v>
      </c>
    </row>
    <row r="16" spans="1:9" s="2" customFormat="1" ht="15.95" customHeight="1">
      <c r="A16" s="256">
        <v>38596</v>
      </c>
      <c r="B16" s="249">
        <v>500</v>
      </c>
      <c r="C16" s="250">
        <v>500</v>
      </c>
      <c r="D16" s="251">
        <f t="shared" si="0"/>
        <v>0</v>
      </c>
      <c r="E16" s="252">
        <f t="shared" ref="E16:E79" si="2">E15-G15</f>
        <v>5137</v>
      </c>
      <c r="F16" s="253">
        <f>(D16*E16*H16)</f>
        <v>0</v>
      </c>
      <c r="G16" s="250">
        <v>0</v>
      </c>
      <c r="H16" s="254">
        <f t="shared" ref="H16:H79" si="3">0.24/365</f>
        <v>6.5753424657534248E-4</v>
      </c>
      <c r="I16" s="392" t="s">
        <v>48</v>
      </c>
    </row>
    <row r="17" spans="1:9" s="2" customFormat="1" ht="15.95" customHeight="1">
      <c r="A17" s="256">
        <v>38626</v>
      </c>
      <c r="B17" s="249">
        <v>500</v>
      </c>
      <c r="C17" s="250">
        <v>500</v>
      </c>
      <c r="D17" s="251">
        <f t="shared" si="0"/>
        <v>0</v>
      </c>
      <c r="E17" s="252">
        <f t="shared" si="2"/>
        <v>5137</v>
      </c>
      <c r="F17" s="253">
        <f t="shared" si="1"/>
        <v>0</v>
      </c>
      <c r="G17" s="250">
        <v>0</v>
      </c>
      <c r="H17" s="254">
        <f t="shared" si="3"/>
        <v>6.5753424657534248E-4</v>
      </c>
      <c r="I17" s="392" t="s">
        <v>49</v>
      </c>
    </row>
    <row r="18" spans="1:9" s="2" customFormat="1" ht="15.95" customHeight="1">
      <c r="A18" s="256">
        <v>38657</v>
      </c>
      <c r="B18" s="249">
        <v>500</v>
      </c>
      <c r="C18" s="250">
        <v>0</v>
      </c>
      <c r="D18" s="251">
        <f t="shared" si="0"/>
        <v>500</v>
      </c>
      <c r="E18" s="252">
        <f t="shared" si="2"/>
        <v>5137</v>
      </c>
      <c r="F18" s="253">
        <f t="shared" si="1"/>
        <v>1688.8767123287671</v>
      </c>
      <c r="G18" s="250">
        <v>30</v>
      </c>
      <c r="H18" s="254">
        <f t="shared" si="3"/>
        <v>6.5753424657534248E-4</v>
      </c>
      <c r="I18" s="392"/>
    </row>
    <row r="19" spans="1:9" s="2" customFormat="1" ht="15.95" customHeight="1">
      <c r="A19" s="256">
        <v>38687</v>
      </c>
      <c r="B19" s="249">
        <v>500</v>
      </c>
      <c r="C19" s="250">
        <v>0</v>
      </c>
      <c r="D19" s="251">
        <f t="shared" si="0"/>
        <v>500</v>
      </c>
      <c r="E19" s="252">
        <f t="shared" si="2"/>
        <v>5107</v>
      </c>
      <c r="F19" s="253">
        <f t="shared" si="1"/>
        <v>1679.013698630137</v>
      </c>
      <c r="G19" s="250">
        <v>31</v>
      </c>
      <c r="H19" s="254">
        <f t="shared" si="3"/>
        <v>6.5753424657534248E-4</v>
      </c>
      <c r="I19" s="392"/>
    </row>
    <row r="20" spans="1:9" s="92" customFormat="1" ht="15.95" customHeight="1">
      <c r="A20" s="258">
        <v>38718</v>
      </c>
      <c r="B20" s="249">
        <v>500</v>
      </c>
      <c r="C20" s="280">
        <v>1500</v>
      </c>
      <c r="D20" s="251">
        <f t="shared" si="0"/>
        <v>-1000</v>
      </c>
      <c r="E20" s="252">
        <f t="shared" si="2"/>
        <v>5076</v>
      </c>
      <c r="F20" s="253"/>
      <c r="G20" s="280">
        <v>25</v>
      </c>
      <c r="H20" s="254">
        <f t="shared" si="3"/>
        <v>6.5753424657534248E-4</v>
      </c>
      <c r="I20" s="345" t="s">
        <v>75</v>
      </c>
    </row>
    <row r="21" spans="1:9" s="2" customFormat="1" ht="15.95" customHeight="1">
      <c r="A21" s="256">
        <v>38749</v>
      </c>
      <c r="B21" s="249">
        <v>500</v>
      </c>
      <c r="C21" s="250">
        <v>0</v>
      </c>
      <c r="D21" s="251">
        <f t="shared" si="0"/>
        <v>500</v>
      </c>
      <c r="E21" s="252">
        <f t="shared" si="2"/>
        <v>5051</v>
      </c>
      <c r="F21" s="253">
        <f t="shared" si="1"/>
        <v>1660.6027397260275</v>
      </c>
      <c r="G21" s="250">
        <v>28</v>
      </c>
      <c r="H21" s="254">
        <f t="shared" si="3"/>
        <v>6.5753424657534248E-4</v>
      </c>
      <c r="I21" s="392"/>
    </row>
    <row r="22" spans="1:9" s="2" customFormat="1" ht="15.95" customHeight="1">
      <c r="A22" s="256">
        <v>38777</v>
      </c>
      <c r="B22" s="249">
        <v>500</v>
      </c>
      <c r="C22" s="250">
        <v>0</v>
      </c>
      <c r="D22" s="251">
        <f t="shared" si="0"/>
        <v>500</v>
      </c>
      <c r="E22" s="252">
        <f t="shared" si="2"/>
        <v>5023</v>
      </c>
      <c r="F22" s="253">
        <f t="shared" si="1"/>
        <v>1651.3972602739727</v>
      </c>
      <c r="G22" s="250">
        <v>31</v>
      </c>
      <c r="H22" s="254">
        <f t="shared" si="3"/>
        <v>6.5753424657534248E-4</v>
      </c>
      <c r="I22" s="392"/>
    </row>
    <row r="23" spans="1:9" s="2" customFormat="1" ht="15.95" customHeight="1">
      <c r="A23" s="256">
        <v>38808</v>
      </c>
      <c r="B23" s="249">
        <v>500</v>
      </c>
      <c r="C23" s="250">
        <v>0</v>
      </c>
      <c r="D23" s="251">
        <f t="shared" si="0"/>
        <v>500</v>
      </c>
      <c r="E23" s="252">
        <f t="shared" si="2"/>
        <v>4992</v>
      </c>
      <c r="F23" s="253">
        <f t="shared" si="1"/>
        <v>1641.2054794520548</v>
      </c>
      <c r="G23" s="250">
        <v>30</v>
      </c>
      <c r="H23" s="254">
        <f t="shared" si="3"/>
        <v>6.5753424657534248E-4</v>
      </c>
      <c r="I23" s="392"/>
    </row>
    <row r="24" spans="1:9" s="2" customFormat="1" ht="15.95" customHeight="1">
      <c r="A24" s="256">
        <v>38838</v>
      </c>
      <c r="B24" s="249">
        <v>500</v>
      </c>
      <c r="C24" s="250">
        <v>0</v>
      </c>
      <c r="D24" s="251">
        <f t="shared" si="0"/>
        <v>500</v>
      </c>
      <c r="E24" s="252">
        <f t="shared" si="2"/>
        <v>4962</v>
      </c>
      <c r="F24" s="253">
        <f t="shared" si="1"/>
        <v>1631.3424657534247</v>
      </c>
      <c r="G24" s="250">
        <v>31</v>
      </c>
      <c r="H24" s="254">
        <f t="shared" si="3"/>
        <v>6.5753424657534248E-4</v>
      </c>
      <c r="I24" s="392"/>
    </row>
    <row r="25" spans="1:9" s="2" customFormat="1" ht="15.95" customHeight="1">
      <c r="A25" s="256">
        <v>38869</v>
      </c>
      <c r="B25" s="249">
        <v>500</v>
      </c>
      <c r="C25" s="250">
        <v>2500</v>
      </c>
      <c r="D25" s="251">
        <f t="shared" si="0"/>
        <v>-2000</v>
      </c>
      <c r="E25" s="252">
        <f t="shared" si="2"/>
        <v>4931</v>
      </c>
      <c r="F25" s="253"/>
      <c r="G25" s="250">
        <v>0</v>
      </c>
      <c r="H25" s="254">
        <f t="shared" si="3"/>
        <v>6.5753424657534248E-4</v>
      </c>
      <c r="I25" s="392" t="s">
        <v>150</v>
      </c>
    </row>
    <row r="26" spans="1:9" s="2" customFormat="1" ht="15.95" customHeight="1">
      <c r="A26" s="256">
        <v>38899</v>
      </c>
      <c r="B26" s="249">
        <v>525</v>
      </c>
      <c r="C26" s="250">
        <v>525</v>
      </c>
      <c r="D26" s="251">
        <f t="shared" si="0"/>
        <v>0</v>
      </c>
      <c r="E26" s="252">
        <f t="shared" si="2"/>
        <v>4931</v>
      </c>
      <c r="F26" s="253">
        <f t="shared" si="1"/>
        <v>0</v>
      </c>
      <c r="G26" s="250">
        <v>0</v>
      </c>
      <c r="H26" s="254">
        <f t="shared" si="3"/>
        <v>6.5753424657534248E-4</v>
      </c>
      <c r="I26" s="392" t="s">
        <v>151</v>
      </c>
    </row>
    <row r="27" spans="1:9" s="95" customFormat="1" ht="15.95" customHeight="1">
      <c r="A27" s="359">
        <v>38930</v>
      </c>
      <c r="B27" s="249">
        <v>525</v>
      </c>
      <c r="C27" s="280">
        <v>525</v>
      </c>
      <c r="D27" s="251">
        <f t="shared" si="0"/>
        <v>0</v>
      </c>
      <c r="E27" s="252">
        <f t="shared" si="2"/>
        <v>4931</v>
      </c>
      <c r="F27" s="253">
        <f t="shared" si="1"/>
        <v>0</v>
      </c>
      <c r="G27" s="360">
        <v>0</v>
      </c>
      <c r="H27" s="254">
        <f t="shared" si="3"/>
        <v>6.5753424657534248E-4</v>
      </c>
      <c r="I27" s="345" t="s">
        <v>153</v>
      </c>
    </row>
    <row r="28" spans="1:9" s="2" customFormat="1" ht="15.95" customHeight="1">
      <c r="A28" s="256">
        <v>38961</v>
      </c>
      <c r="B28" s="249">
        <v>525</v>
      </c>
      <c r="C28" s="250">
        <v>525</v>
      </c>
      <c r="D28" s="251">
        <f t="shared" si="0"/>
        <v>0</v>
      </c>
      <c r="E28" s="252">
        <f t="shared" si="2"/>
        <v>4931</v>
      </c>
      <c r="F28" s="253">
        <f t="shared" si="1"/>
        <v>0</v>
      </c>
      <c r="G28" s="250">
        <v>0</v>
      </c>
      <c r="H28" s="254">
        <f t="shared" si="3"/>
        <v>6.5753424657534248E-4</v>
      </c>
      <c r="I28" s="392" t="s">
        <v>152</v>
      </c>
    </row>
    <row r="29" spans="1:9" s="2" customFormat="1" ht="15.95" customHeight="1">
      <c r="A29" s="256">
        <v>38991</v>
      </c>
      <c r="B29" s="249">
        <v>525</v>
      </c>
      <c r="C29" s="250">
        <v>0</v>
      </c>
      <c r="D29" s="251">
        <f t="shared" si="0"/>
        <v>525</v>
      </c>
      <c r="E29" s="252">
        <f t="shared" si="2"/>
        <v>4931</v>
      </c>
      <c r="F29" s="253">
        <f t="shared" si="1"/>
        <v>1702.2082191780823</v>
      </c>
      <c r="G29" s="250">
        <v>31</v>
      </c>
      <c r="H29" s="254">
        <f t="shared" si="3"/>
        <v>6.5753424657534248E-4</v>
      </c>
      <c r="I29" s="361"/>
    </row>
    <row r="30" spans="1:9" s="2" customFormat="1" ht="15.95" customHeight="1">
      <c r="A30" s="256">
        <v>39022</v>
      </c>
      <c r="B30" s="249">
        <v>525</v>
      </c>
      <c r="C30" s="250">
        <v>0</v>
      </c>
      <c r="D30" s="251">
        <f t="shared" si="0"/>
        <v>525</v>
      </c>
      <c r="E30" s="252">
        <f t="shared" si="2"/>
        <v>4900</v>
      </c>
      <c r="F30" s="253">
        <f t="shared" si="1"/>
        <v>1691.5068493150686</v>
      </c>
      <c r="G30" s="250">
        <v>30</v>
      </c>
      <c r="H30" s="254">
        <f t="shared" si="3"/>
        <v>6.5753424657534248E-4</v>
      </c>
      <c r="I30" s="361"/>
    </row>
    <row r="31" spans="1:9" s="2" customFormat="1" ht="15.95" customHeight="1">
      <c r="A31" s="256">
        <v>39052</v>
      </c>
      <c r="B31" s="249">
        <v>525</v>
      </c>
      <c r="C31" s="250">
        <v>0</v>
      </c>
      <c r="D31" s="251">
        <f t="shared" si="0"/>
        <v>525</v>
      </c>
      <c r="E31" s="252">
        <f t="shared" si="2"/>
        <v>4870</v>
      </c>
      <c r="F31" s="253">
        <f t="shared" si="1"/>
        <v>1681.1506849315069</v>
      </c>
      <c r="G31" s="250">
        <v>31</v>
      </c>
      <c r="H31" s="254">
        <f t="shared" si="3"/>
        <v>6.5753424657534248E-4</v>
      </c>
      <c r="I31" s="361"/>
    </row>
    <row r="32" spans="1:9" s="2" customFormat="1" ht="15.95" customHeight="1">
      <c r="A32" s="256">
        <v>39083</v>
      </c>
      <c r="B32" s="249">
        <v>525</v>
      </c>
      <c r="C32" s="250">
        <v>0</v>
      </c>
      <c r="D32" s="251">
        <f t="shared" si="0"/>
        <v>525</v>
      </c>
      <c r="E32" s="252">
        <f t="shared" si="2"/>
        <v>4839</v>
      </c>
      <c r="F32" s="253">
        <f t="shared" si="1"/>
        <v>1670.4493150684932</v>
      </c>
      <c r="G32" s="250">
        <v>31</v>
      </c>
      <c r="H32" s="254">
        <f t="shared" si="3"/>
        <v>6.5753424657534248E-4</v>
      </c>
      <c r="I32" s="361"/>
    </row>
    <row r="33" spans="1:9" s="2" customFormat="1" ht="15.95" customHeight="1">
      <c r="A33" s="256">
        <v>39114</v>
      </c>
      <c r="B33" s="249">
        <v>525</v>
      </c>
      <c r="C33" s="250">
        <v>0</v>
      </c>
      <c r="D33" s="251">
        <f t="shared" si="0"/>
        <v>525</v>
      </c>
      <c r="E33" s="252">
        <f t="shared" si="2"/>
        <v>4808</v>
      </c>
      <c r="F33" s="253">
        <f t="shared" si="1"/>
        <v>1659.7479452054795</v>
      </c>
      <c r="G33" s="250">
        <v>28</v>
      </c>
      <c r="H33" s="254">
        <f t="shared" si="3"/>
        <v>6.5753424657534248E-4</v>
      </c>
      <c r="I33" s="361"/>
    </row>
    <row r="34" spans="1:9" s="2" customFormat="1" ht="15.95" customHeight="1">
      <c r="A34" s="256">
        <v>39142</v>
      </c>
      <c r="B34" s="249">
        <v>525</v>
      </c>
      <c r="C34" s="250">
        <v>0</v>
      </c>
      <c r="D34" s="251">
        <f t="shared" si="0"/>
        <v>525</v>
      </c>
      <c r="E34" s="252">
        <f t="shared" si="2"/>
        <v>4780</v>
      </c>
      <c r="F34" s="253">
        <f t="shared" si="1"/>
        <v>1650.0821917808219</v>
      </c>
      <c r="G34" s="250">
        <v>31</v>
      </c>
      <c r="H34" s="254">
        <f t="shared" si="3"/>
        <v>6.5753424657534248E-4</v>
      </c>
      <c r="I34" s="361"/>
    </row>
    <row r="35" spans="1:9" s="2" customFormat="1" ht="15.95" customHeight="1">
      <c r="A35" s="256">
        <v>39173</v>
      </c>
      <c r="B35" s="249">
        <v>525</v>
      </c>
      <c r="C35" s="250">
        <v>0</v>
      </c>
      <c r="D35" s="251">
        <f t="shared" si="0"/>
        <v>525</v>
      </c>
      <c r="E35" s="252">
        <f t="shared" si="2"/>
        <v>4749</v>
      </c>
      <c r="F35" s="253">
        <f t="shared" si="1"/>
        <v>1639.3808219178084</v>
      </c>
      <c r="G35" s="250">
        <v>30</v>
      </c>
      <c r="H35" s="254">
        <f t="shared" si="3"/>
        <v>6.5753424657534248E-4</v>
      </c>
      <c r="I35" s="361"/>
    </row>
    <row r="36" spans="1:9" s="2" customFormat="1" ht="15.95" customHeight="1">
      <c r="A36" s="256">
        <v>39203</v>
      </c>
      <c r="B36" s="249">
        <v>525</v>
      </c>
      <c r="C36" s="250">
        <v>0</v>
      </c>
      <c r="D36" s="251">
        <f>B36-C36</f>
        <v>525</v>
      </c>
      <c r="E36" s="252">
        <f t="shared" si="2"/>
        <v>4719</v>
      </c>
      <c r="F36" s="253">
        <f t="shared" si="1"/>
        <v>1629.0246575342467</v>
      </c>
      <c r="G36" s="250">
        <v>31</v>
      </c>
      <c r="H36" s="254">
        <f t="shared" si="3"/>
        <v>6.5753424657534248E-4</v>
      </c>
      <c r="I36" s="361"/>
    </row>
    <row r="37" spans="1:9" s="2" customFormat="1" ht="15.95" customHeight="1">
      <c r="A37" s="256">
        <v>39234</v>
      </c>
      <c r="B37" s="249">
        <v>525</v>
      </c>
      <c r="C37" s="250">
        <v>0</v>
      </c>
      <c r="D37" s="251">
        <f t="shared" si="0"/>
        <v>525</v>
      </c>
      <c r="E37" s="252">
        <f t="shared" si="2"/>
        <v>4688</v>
      </c>
      <c r="F37" s="253">
        <f t="shared" si="1"/>
        <v>1618.3232876712329</v>
      </c>
      <c r="G37" s="250">
        <v>30</v>
      </c>
      <c r="H37" s="254">
        <f t="shared" si="3"/>
        <v>6.5753424657534248E-4</v>
      </c>
      <c r="I37" s="361"/>
    </row>
    <row r="38" spans="1:9" s="2" customFormat="1" ht="15.95" customHeight="1">
      <c r="A38" s="256">
        <v>39264</v>
      </c>
      <c r="B38" s="249">
        <v>551.25</v>
      </c>
      <c r="C38" s="250">
        <v>0</v>
      </c>
      <c r="D38" s="251">
        <f t="shared" si="0"/>
        <v>551.25</v>
      </c>
      <c r="E38" s="252">
        <f t="shared" si="2"/>
        <v>4658</v>
      </c>
      <c r="F38" s="253">
        <f t="shared" si="1"/>
        <v>1688.3654794520548</v>
      </c>
      <c r="G38" s="250">
        <v>31</v>
      </c>
      <c r="H38" s="254">
        <f t="shared" si="3"/>
        <v>6.5753424657534248E-4</v>
      </c>
      <c r="I38" s="361"/>
    </row>
    <row r="39" spans="1:9" s="2" customFormat="1" ht="15.95" customHeight="1">
      <c r="A39" s="256">
        <v>39295</v>
      </c>
      <c r="B39" s="249">
        <v>551.25</v>
      </c>
      <c r="C39" s="250">
        <v>0</v>
      </c>
      <c r="D39" s="251">
        <f t="shared" si="0"/>
        <v>551.25</v>
      </c>
      <c r="E39" s="252">
        <f t="shared" si="2"/>
        <v>4627</v>
      </c>
      <c r="F39" s="253">
        <f t="shared" si="1"/>
        <v>1677.1290410958904</v>
      </c>
      <c r="G39" s="250">
        <v>31</v>
      </c>
      <c r="H39" s="254">
        <f t="shared" si="3"/>
        <v>6.5753424657534248E-4</v>
      </c>
      <c r="I39" s="361"/>
    </row>
    <row r="40" spans="1:9" s="2" customFormat="1" ht="15.95" customHeight="1">
      <c r="A40" s="256">
        <v>39326</v>
      </c>
      <c r="B40" s="249">
        <v>551.25</v>
      </c>
      <c r="C40" s="250">
        <v>0</v>
      </c>
      <c r="D40" s="251">
        <f t="shared" si="0"/>
        <v>551.25</v>
      </c>
      <c r="E40" s="252">
        <f t="shared" si="2"/>
        <v>4596</v>
      </c>
      <c r="F40" s="253">
        <f t="shared" si="1"/>
        <v>1665.892602739726</v>
      </c>
      <c r="G40" s="250">
        <v>30</v>
      </c>
      <c r="H40" s="254">
        <f t="shared" si="3"/>
        <v>6.5753424657534248E-4</v>
      </c>
      <c r="I40" s="361"/>
    </row>
    <row r="41" spans="1:9" s="2" customFormat="1" ht="15.95" customHeight="1">
      <c r="A41" s="256">
        <v>39356</v>
      </c>
      <c r="B41" s="249">
        <v>551.25</v>
      </c>
      <c r="C41" s="250">
        <v>0</v>
      </c>
      <c r="D41" s="251">
        <f t="shared" si="0"/>
        <v>551.25</v>
      </c>
      <c r="E41" s="252">
        <f t="shared" si="2"/>
        <v>4566</v>
      </c>
      <c r="F41" s="253">
        <f t="shared" si="1"/>
        <v>1655.0186301369863</v>
      </c>
      <c r="G41" s="250">
        <v>31</v>
      </c>
      <c r="H41" s="254">
        <f t="shared" si="3"/>
        <v>6.5753424657534248E-4</v>
      </c>
      <c r="I41" s="361"/>
    </row>
    <row r="42" spans="1:9" s="2" customFormat="1" ht="15.95" customHeight="1">
      <c r="A42" s="256">
        <v>39387</v>
      </c>
      <c r="B42" s="249">
        <v>551.25</v>
      </c>
      <c r="C42" s="250">
        <v>0</v>
      </c>
      <c r="D42" s="251">
        <f t="shared" si="0"/>
        <v>551.25</v>
      </c>
      <c r="E42" s="252">
        <f t="shared" si="2"/>
        <v>4535</v>
      </c>
      <c r="F42" s="253">
        <f t="shared" si="1"/>
        <v>1643.7821917808219</v>
      </c>
      <c r="G42" s="250">
        <v>30</v>
      </c>
      <c r="H42" s="254">
        <f t="shared" si="3"/>
        <v>6.5753424657534248E-4</v>
      </c>
      <c r="I42" s="361"/>
    </row>
    <row r="43" spans="1:9" s="2" customFormat="1" ht="15.95" customHeight="1">
      <c r="A43" s="256">
        <v>39417</v>
      </c>
      <c r="B43" s="249">
        <v>551.25</v>
      </c>
      <c r="C43" s="250">
        <v>0</v>
      </c>
      <c r="D43" s="251">
        <f t="shared" si="0"/>
        <v>551.25</v>
      </c>
      <c r="E43" s="252">
        <f t="shared" si="2"/>
        <v>4505</v>
      </c>
      <c r="F43" s="253">
        <f t="shared" si="1"/>
        <v>1632.9082191780822</v>
      </c>
      <c r="G43" s="250">
        <v>31</v>
      </c>
      <c r="H43" s="254">
        <f t="shared" si="3"/>
        <v>6.5753424657534248E-4</v>
      </c>
      <c r="I43" s="361"/>
    </row>
    <row r="44" spans="1:9" s="2" customFormat="1" ht="15.95" customHeight="1">
      <c r="A44" s="256">
        <v>39448</v>
      </c>
      <c r="B44" s="249">
        <v>551.25</v>
      </c>
      <c r="C44" s="250">
        <v>0</v>
      </c>
      <c r="D44" s="251">
        <f t="shared" si="0"/>
        <v>551.25</v>
      </c>
      <c r="E44" s="252">
        <f t="shared" si="2"/>
        <v>4474</v>
      </c>
      <c r="F44" s="253">
        <f t="shared" si="1"/>
        <v>1621.6717808219178</v>
      </c>
      <c r="G44" s="250">
        <v>31</v>
      </c>
      <c r="H44" s="254">
        <f t="shared" si="3"/>
        <v>6.5753424657534248E-4</v>
      </c>
      <c r="I44" s="361"/>
    </row>
    <row r="45" spans="1:9" s="2" customFormat="1" ht="15.95" customHeight="1">
      <c r="A45" s="256">
        <v>39479</v>
      </c>
      <c r="B45" s="249">
        <v>551.25</v>
      </c>
      <c r="C45" s="250">
        <v>0</v>
      </c>
      <c r="D45" s="251">
        <f t="shared" si="0"/>
        <v>551.25</v>
      </c>
      <c r="E45" s="252">
        <f t="shared" si="2"/>
        <v>4443</v>
      </c>
      <c r="F45" s="253">
        <f t="shared" si="1"/>
        <v>1610.4353424657534</v>
      </c>
      <c r="G45" s="250">
        <v>29</v>
      </c>
      <c r="H45" s="254">
        <f t="shared" si="3"/>
        <v>6.5753424657534248E-4</v>
      </c>
      <c r="I45" s="361"/>
    </row>
    <row r="46" spans="1:9" s="2" customFormat="1" ht="15.95" customHeight="1">
      <c r="A46" s="256">
        <v>39508</v>
      </c>
      <c r="B46" s="249">
        <v>551.25</v>
      </c>
      <c r="C46" s="250">
        <v>0</v>
      </c>
      <c r="D46" s="251">
        <f t="shared" si="0"/>
        <v>551.25</v>
      </c>
      <c r="E46" s="252">
        <f t="shared" si="2"/>
        <v>4414</v>
      </c>
      <c r="F46" s="253">
        <f t="shared" si="1"/>
        <v>1599.9238356164385</v>
      </c>
      <c r="G46" s="250">
        <v>31</v>
      </c>
      <c r="H46" s="254">
        <f t="shared" si="3"/>
        <v>6.5753424657534248E-4</v>
      </c>
      <c r="I46" s="361"/>
    </row>
    <row r="47" spans="1:9" s="2" customFormat="1" ht="15.95" customHeight="1">
      <c r="A47" s="256">
        <v>39539</v>
      </c>
      <c r="B47" s="249">
        <v>551.25</v>
      </c>
      <c r="C47" s="250">
        <v>0</v>
      </c>
      <c r="D47" s="251">
        <f t="shared" si="0"/>
        <v>551.25</v>
      </c>
      <c r="E47" s="252">
        <f t="shared" si="2"/>
        <v>4383</v>
      </c>
      <c r="F47" s="253">
        <f t="shared" si="1"/>
        <v>1588.6873972602741</v>
      </c>
      <c r="G47" s="250">
        <v>30</v>
      </c>
      <c r="H47" s="254">
        <f t="shared" si="3"/>
        <v>6.5753424657534248E-4</v>
      </c>
      <c r="I47" s="361"/>
    </row>
    <row r="48" spans="1:9" s="2" customFormat="1" ht="15.95" customHeight="1">
      <c r="A48" s="256">
        <v>39569</v>
      </c>
      <c r="B48" s="249">
        <v>551.25</v>
      </c>
      <c r="C48" s="250">
        <v>0</v>
      </c>
      <c r="D48" s="251">
        <f t="shared" si="0"/>
        <v>551.25</v>
      </c>
      <c r="E48" s="252">
        <f t="shared" si="2"/>
        <v>4353</v>
      </c>
      <c r="F48" s="253">
        <f t="shared" si="1"/>
        <v>1577.8134246575344</v>
      </c>
      <c r="G48" s="250">
        <v>31</v>
      </c>
      <c r="H48" s="254">
        <f t="shared" si="3"/>
        <v>6.5753424657534248E-4</v>
      </c>
      <c r="I48" s="361"/>
    </row>
    <row r="49" spans="1:10" s="2" customFormat="1" ht="15.95" customHeight="1">
      <c r="A49" s="256">
        <v>39600</v>
      </c>
      <c r="B49" s="249">
        <v>551.25</v>
      </c>
      <c r="C49" s="250">
        <v>0</v>
      </c>
      <c r="D49" s="251">
        <f t="shared" si="0"/>
        <v>551.25</v>
      </c>
      <c r="E49" s="252">
        <f t="shared" si="2"/>
        <v>4322</v>
      </c>
      <c r="F49" s="253">
        <f t="shared" si="1"/>
        <v>1566.57698630137</v>
      </c>
      <c r="G49" s="250">
        <v>30</v>
      </c>
      <c r="H49" s="254">
        <f t="shared" si="3"/>
        <v>6.5753424657534248E-4</v>
      </c>
      <c r="I49" s="361"/>
    </row>
    <row r="50" spans="1:10" s="2" customFormat="1" ht="15.95" customHeight="1">
      <c r="A50" s="256">
        <v>39630</v>
      </c>
      <c r="B50" s="249">
        <v>578.8125</v>
      </c>
      <c r="C50" s="250">
        <v>0</v>
      </c>
      <c r="D50" s="251">
        <f t="shared" si="0"/>
        <v>578.8125</v>
      </c>
      <c r="E50" s="252">
        <f t="shared" si="2"/>
        <v>4292</v>
      </c>
      <c r="F50" s="253">
        <f t="shared" si="1"/>
        <v>1633.4881643835618</v>
      </c>
      <c r="G50" s="250">
        <v>31</v>
      </c>
      <c r="H50" s="254">
        <f t="shared" si="3"/>
        <v>6.5753424657534248E-4</v>
      </c>
      <c r="I50" s="361"/>
    </row>
    <row r="51" spans="1:10" s="2" customFormat="1" ht="15.95" customHeight="1">
      <c r="A51" s="256">
        <v>39661</v>
      </c>
      <c r="B51" s="249">
        <v>578.8125</v>
      </c>
      <c r="C51" s="250">
        <v>0</v>
      </c>
      <c r="D51" s="251">
        <f t="shared" si="0"/>
        <v>578.8125</v>
      </c>
      <c r="E51" s="252">
        <f t="shared" si="2"/>
        <v>4261</v>
      </c>
      <c r="F51" s="253">
        <f t="shared" si="1"/>
        <v>1621.6899041095892</v>
      </c>
      <c r="G51" s="250">
        <v>31</v>
      </c>
      <c r="H51" s="254">
        <f t="shared" si="3"/>
        <v>6.5753424657534248E-4</v>
      </c>
      <c r="I51" s="361"/>
    </row>
    <row r="52" spans="1:10" s="2" customFormat="1" ht="15.95" customHeight="1">
      <c r="A52" s="256">
        <v>39692</v>
      </c>
      <c r="B52" s="249">
        <v>578.8125</v>
      </c>
      <c r="C52" s="250">
        <v>0</v>
      </c>
      <c r="D52" s="251">
        <f t="shared" si="0"/>
        <v>578.8125</v>
      </c>
      <c r="E52" s="252">
        <f t="shared" si="2"/>
        <v>4230</v>
      </c>
      <c r="F52" s="253">
        <f t="shared" si="1"/>
        <v>1609.8916438356164</v>
      </c>
      <c r="G52" s="250">
        <v>30</v>
      </c>
      <c r="H52" s="254">
        <f t="shared" si="3"/>
        <v>6.5753424657534248E-4</v>
      </c>
      <c r="I52" s="361"/>
    </row>
    <row r="53" spans="1:10" s="2" customFormat="1" ht="15.95" customHeight="1">
      <c r="A53" s="256">
        <v>39722</v>
      </c>
      <c r="B53" s="249">
        <v>578.8125</v>
      </c>
      <c r="C53" s="250">
        <v>0</v>
      </c>
      <c r="D53" s="251">
        <f t="shared" si="0"/>
        <v>578.8125</v>
      </c>
      <c r="E53" s="252">
        <f t="shared" si="2"/>
        <v>4200</v>
      </c>
      <c r="F53" s="253">
        <f t="shared" si="1"/>
        <v>1598.4739726027399</v>
      </c>
      <c r="G53" s="250">
        <v>31</v>
      </c>
      <c r="H53" s="254">
        <f t="shared" si="3"/>
        <v>6.5753424657534248E-4</v>
      </c>
      <c r="I53" s="361"/>
    </row>
    <row r="54" spans="1:10" s="2" customFormat="1" ht="15.95" customHeight="1">
      <c r="A54" s="256">
        <v>39753</v>
      </c>
      <c r="B54" s="249">
        <v>578.8125</v>
      </c>
      <c r="C54" s="250">
        <v>0</v>
      </c>
      <c r="D54" s="251">
        <f t="shared" si="0"/>
        <v>578.8125</v>
      </c>
      <c r="E54" s="252">
        <f t="shared" si="2"/>
        <v>4169</v>
      </c>
      <c r="F54" s="253">
        <f t="shared" si="1"/>
        <v>1586.6757123287671</v>
      </c>
      <c r="G54" s="250">
        <v>30</v>
      </c>
      <c r="H54" s="254">
        <f t="shared" si="3"/>
        <v>6.5753424657534248E-4</v>
      </c>
      <c r="I54" s="361"/>
    </row>
    <row r="55" spans="1:10" s="2" customFormat="1" ht="15.95" customHeight="1">
      <c r="A55" s="256">
        <v>39783</v>
      </c>
      <c r="B55" s="249">
        <v>578.8125</v>
      </c>
      <c r="C55" s="250">
        <v>0</v>
      </c>
      <c r="D55" s="251">
        <f t="shared" si="0"/>
        <v>578.8125</v>
      </c>
      <c r="E55" s="252">
        <f t="shared" si="2"/>
        <v>4139</v>
      </c>
      <c r="F55" s="253">
        <f t="shared" si="1"/>
        <v>1575.2580410958903</v>
      </c>
      <c r="G55" s="250">
        <v>31</v>
      </c>
      <c r="H55" s="254">
        <f t="shared" si="3"/>
        <v>6.5753424657534248E-4</v>
      </c>
      <c r="I55" s="361"/>
    </row>
    <row r="56" spans="1:10" s="2" customFormat="1" ht="15.95" customHeight="1">
      <c r="A56" s="256">
        <v>39814</v>
      </c>
      <c r="B56" s="249">
        <v>578.8125</v>
      </c>
      <c r="C56" s="250">
        <v>0</v>
      </c>
      <c r="D56" s="251">
        <f t="shared" si="0"/>
        <v>578.8125</v>
      </c>
      <c r="E56" s="252">
        <f t="shared" si="2"/>
        <v>4108</v>
      </c>
      <c r="F56" s="253">
        <f t="shared" si="1"/>
        <v>1563.4597808219178</v>
      </c>
      <c r="G56" s="250">
        <v>31</v>
      </c>
      <c r="H56" s="254">
        <f t="shared" si="3"/>
        <v>6.5753424657534248E-4</v>
      </c>
      <c r="I56" s="361"/>
    </row>
    <row r="57" spans="1:10" s="2" customFormat="1" ht="15.95" customHeight="1">
      <c r="A57" s="248">
        <v>39845</v>
      </c>
      <c r="B57" s="249">
        <v>578.8125</v>
      </c>
      <c r="C57" s="250">
        <v>0</v>
      </c>
      <c r="D57" s="251">
        <f t="shared" si="0"/>
        <v>578.8125</v>
      </c>
      <c r="E57" s="252">
        <f t="shared" si="2"/>
        <v>4077</v>
      </c>
      <c r="F57" s="253">
        <f t="shared" si="1"/>
        <v>1551.6615205479452</v>
      </c>
      <c r="G57" s="252">
        <v>28</v>
      </c>
      <c r="H57" s="254">
        <f t="shared" si="3"/>
        <v>6.5753424657534248E-4</v>
      </c>
      <c r="I57" s="361"/>
    </row>
    <row r="58" spans="1:10" s="2" customFormat="1" ht="15.95" customHeight="1">
      <c r="A58" s="248">
        <v>39873</v>
      </c>
      <c r="B58" s="249">
        <v>578.8125</v>
      </c>
      <c r="C58" s="250">
        <v>0</v>
      </c>
      <c r="D58" s="251">
        <f t="shared" si="0"/>
        <v>578.8125</v>
      </c>
      <c r="E58" s="252">
        <f t="shared" si="2"/>
        <v>4049</v>
      </c>
      <c r="F58" s="253">
        <f t="shared" si="1"/>
        <v>1541.0050273972604</v>
      </c>
      <c r="G58" s="268">
        <v>31</v>
      </c>
      <c r="H58" s="254">
        <f t="shared" si="3"/>
        <v>6.5753424657534248E-4</v>
      </c>
      <c r="I58" s="361"/>
      <c r="J58" s="99"/>
    </row>
    <row r="59" spans="1:10" s="2" customFormat="1" ht="15.95" customHeight="1">
      <c r="A59" s="248">
        <v>39904</v>
      </c>
      <c r="B59" s="249">
        <v>578.8125</v>
      </c>
      <c r="C59" s="250">
        <v>0</v>
      </c>
      <c r="D59" s="251">
        <f t="shared" si="0"/>
        <v>578.8125</v>
      </c>
      <c r="E59" s="252">
        <f t="shared" si="2"/>
        <v>4018</v>
      </c>
      <c r="F59" s="253">
        <f t="shared" si="1"/>
        <v>1529.2067671232878</v>
      </c>
      <c r="G59" s="268">
        <v>30</v>
      </c>
      <c r="H59" s="254">
        <f t="shared" si="3"/>
        <v>6.5753424657534248E-4</v>
      </c>
      <c r="I59" s="361"/>
    </row>
    <row r="60" spans="1:10" s="2" customFormat="1" ht="15.95" customHeight="1">
      <c r="A60" s="248">
        <v>39934</v>
      </c>
      <c r="B60" s="249">
        <v>578.8125</v>
      </c>
      <c r="C60" s="250">
        <v>0</v>
      </c>
      <c r="D60" s="251">
        <f t="shared" si="0"/>
        <v>578.8125</v>
      </c>
      <c r="E60" s="252">
        <f t="shared" si="2"/>
        <v>3988</v>
      </c>
      <c r="F60" s="253">
        <f t="shared" si="1"/>
        <v>1517.7890958904111</v>
      </c>
      <c r="G60" s="268">
        <v>31</v>
      </c>
      <c r="H60" s="254">
        <f t="shared" si="3"/>
        <v>6.5753424657534248E-4</v>
      </c>
      <c r="I60" s="361"/>
    </row>
    <row r="61" spans="1:10" s="2" customFormat="1" ht="15.95" customHeight="1">
      <c r="A61" s="248">
        <v>39965</v>
      </c>
      <c r="B61" s="249">
        <v>578.8125</v>
      </c>
      <c r="C61" s="250">
        <v>0</v>
      </c>
      <c r="D61" s="251">
        <f t="shared" si="0"/>
        <v>578.8125</v>
      </c>
      <c r="E61" s="252">
        <f t="shared" si="2"/>
        <v>3957</v>
      </c>
      <c r="F61" s="253">
        <f t="shared" si="1"/>
        <v>1505.9908356164383</v>
      </c>
      <c r="G61" s="268">
        <v>30</v>
      </c>
      <c r="H61" s="254">
        <f t="shared" si="3"/>
        <v>6.5753424657534248E-4</v>
      </c>
      <c r="I61" s="361"/>
    </row>
    <row r="62" spans="1:10" s="2" customFormat="1" ht="15.95" customHeight="1">
      <c r="A62" s="248">
        <v>39995</v>
      </c>
      <c r="B62" s="249">
        <v>607.75312499999995</v>
      </c>
      <c r="C62" s="250">
        <v>0</v>
      </c>
      <c r="D62" s="251">
        <f t="shared" si="0"/>
        <v>607.75312499999995</v>
      </c>
      <c r="E62" s="252">
        <f t="shared" si="2"/>
        <v>3927</v>
      </c>
      <c r="F62" s="253">
        <f t="shared" si="1"/>
        <v>1569.3018226027395</v>
      </c>
      <c r="G62" s="268">
        <v>31</v>
      </c>
      <c r="H62" s="254">
        <f t="shared" si="3"/>
        <v>6.5753424657534248E-4</v>
      </c>
      <c r="I62" s="361"/>
    </row>
    <row r="63" spans="1:10" s="2" customFormat="1" ht="15.95" customHeight="1">
      <c r="A63" s="248">
        <v>40026</v>
      </c>
      <c r="B63" s="249">
        <v>607.75312499999995</v>
      </c>
      <c r="C63" s="250">
        <v>0</v>
      </c>
      <c r="D63" s="251">
        <f t="shared" si="0"/>
        <v>607.75312499999995</v>
      </c>
      <c r="E63" s="252">
        <f t="shared" si="2"/>
        <v>3896</v>
      </c>
      <c r="F63" s="253">
        <f t="shared" si="1"/>
        <v>1556.9136493150684</v>
      </c>
      <c r="G63" s="268">
        <v>31</v>
      </c>
      <c r="H63" s="254">
        <f t="shared" si="3"/>
        <v>6.5753424657534248E-4</v>
      </c>
      <c r="I63" s="361"/>
    </row>
    <row r="64" spans="1:10" s="2" customFormat="1" ht="15.95" customHeight="1">
      <c r="A64" s="270">
        <v>40057</v>
      </c>
      <c r="B64" s="249">
        <v>607.75312499999995</v>
      </c>
      <c r="C64" s="250">
        <v>0</v>
      </c>
      <c r="D64" s="251">
        <f t="shared" si="0"/>
        <v>607.75312499999995</v>
      </c>
      <c r="E64" s="252">
        <f t="shared" si="2"/>
        <v>3865</v>
      </c>
      <c r="F64" s="253">
        <f t="shared" si="1"/>
        <v>1544.5254760273972</v>
      </c>
      <c r="G64" s="268">
        <v>30</v>
      </c>
      <c r="H64" s="254">
        <f t="shared" si="3"/>
        <v>6.5753424657534248E-4</v>
      </c>
      <c r="I64" s="361"/>
    </row>
    <row r="65" spans="1:12" s="2" customFormat="1" ht="15.95" customHeight="1">
      <c r="A65" s="271">
        <v>40087</v>
      </c>
      <c r="B65" s="272">
        <v>607.75312499999995</v>
      </c>
      <c r="C65" s="250">
        <v>0</v>
      </c>
      <c r="D65" s="251">
        <f t="shared" si="0"/>
        <v>607.75312499999995</v>
      </c>
      <c r="E65" s="252">
        <f t="shared" si="2"/>
        <v>3835</v>
      </c>
      <c r="F65" s="253">
        <f t="shared" si="1"/>
        <v>1532.5369212328767</v>
      </c>
      <c r="G65" s="268">
        <v>31</v>
      </c>
      <c r="H65" s="254">
        <f t="shared" si="3"/>
        <v>6.5753424657534248E-4</v>
      </c>
      <c r="I65" s="361"/>
    </row>
    <row r="66" spans="1:12" s="2" customFormat="1" ht="15.95" customHeight="1">
      <c r="A66" s="273">
        <v>40118</v>
      </c>
      <c r="B66" s="249">
        <v>607.75312499999995</v>
      </c>
      <c r="C66" s="250">
        <v>0</v>
      </c>
      <c r="D66" s="251">
        <f t="shared" si="0"/>
        <v>607.75312499999995</v>
      </c>
      <c r="E66" s="252">
        <f t="shared" si="2"/>
        <v>3804</v>
      </c>
      <c r="F66" s="253">
        <f t="shared" si="1"/>
        <v>1520.1487479452053</v>
      </c>
      <c r="G66" s="268">
        <v>30</v>
      </c>
      <c r="H66" s="254">
        <f t="shared" si="3"/>
        <v>6.5753424657534248E-4</v>
      </c>
      <c r="I66" s="361"/>
    </row>
    <row r="67" spans="1:12" s="2" customFormat="1" ht="15.95" customHeight="1">
      <c r="A67" s="248">
        <v>40148</v>
      </c>
      <c r="B67" s="249">
        <v>607.75312499999995</v>
      </c>
      <c r="C67" s="250">
        <v>0</v>
      </c>
      <c r="D67" s="251">
        <f t="shared" si="0"/>
        <v>607.75312499999995</v>
      </c>
      <c r="E67" s="252">
        <f t="shared" si="2"/>
        <v>3774</v>
      </c>
      <c r="F67" s="253">
        <f t="shared" si="1"/>
        <v>1508.1601931506848</v>
      </c>
      <c r="G67" s="268">
        <v>31</v>
      </c>
      <c r="H67" s="254">
        <f t="shared" si="3"/>
        <v>6.5753424657534248E-4</v>
      </c>
      <c r="I67" s="361"/>
    </row>
    <row r="68" spans="1:12" s="2" customFormat="1" ht="15.95" customHeight="1" thickBot="1">
      <c r="A68" s="248">
        <v>40179</v>
      </c>
      <c r="B68" s="249">
        <v>607.75312499999995</v>
      </c>
      <c r="C68" s="250">
        <v>0</v>
      </c>
      <c r="D68" s="251">
        <f t="shared" si="0"/>
        <v>607.75312499999995</v>
      </c>
      <c r="E68" s="252">
        <f t="shared" si="2"/>
        <v>3743</v>
      </c>
      <c r="F68" s="253">
        <f t="shared" si="1"/>
        <v>1495.7720198630136</v>
      </c>
      <c r="G68" s="268">
        <v>31</v>
      </c>
      <c r="H68" s="254">
        <f t="shared" si="3"/>
        <v>6.5753424657534248E-4</v>
      </c>
      <c r="I68" s="361"/>
    </row>
    <row r="69" spans="1:12" s="92" customFormat="1" ht="31.5">
      <c r="A69" s="244" t="s">
        <v>13</v>
      </c>
      <c r="B69" s="244" t="s">
        <v>14</v>
      </c>
      <c r="C69" s="244" t="s">
        <v>15</v>
      </c>
      <c r="D69" s="244" t="s">
        <v>16</v>
      </c>
      <c r="E69" s="245" t="s">
        <v>17</v>
      </c>
      <c r="F69" s="365" t="s">
        <v>19</v>
      </c>
      <c r="G69" s="245" t="s">
        <v>11</v>
      </c>
      <c r="H69" s="367" t="s">
        <v>18</v>
      </c>
      <c r="I69" s="368" t="s">
        <v>24</v>
      </c>
    </row>
    <row r="70" spans="1:12" s="2" customFormat="1" ht="17.100000000000001" customHeight="1">
      <c r="A70" s="248">
        <v>40210</v>
      </c>
      <c r="B70" s="249">
        <v>607.75312499999995</v>
      </c>
      <c r="C70" s="250">
        <v>0</v>
      </c>
      <c r="D70" s="251">
        <f t="shared" si="0"/>
        <v>607.75312499999995</v>
      </c>
      <c r="E70" s="252">
        <f>E68-G68</f>
        <v>3712</v>
      </c>
      <c r="F70" s="253">
        <f t="shared" si="1"/>
        <v>1483.3838465753422</v>
      </c>
      <c r="G70" s="268">
        <v>28</v>
      </c>
      <c r="H70" s="254">
        <f t="shared" si="3"/>
        <v>6.5753424657534248E-4</v>
      </c>
      <c r="I70" s="361"/>
    </row>
    <row r="71" spans="1:12" s="2" customFormat="1" ht="17.100000000000001" customHeight="1">
      <c r="A71" s="248">
        <v>40238</v>
      </c>
      <c r="B71" s="249">
        <v>607.75312499999995</v>
      </c>
      <c r="C71" s="250">
        <v>0</v>
      </c>
      <c r="D71" s="251">
        <f t="shared" si="0"/>
        <v>607.75312499999995</v>
      </c>
      <c r="E71" s="252">
        <f t="shared" si="2"/>
        <v>3684</v>
      </c>
      <c r="F71" s="253">
        <f t="shared" si="1"/>
        <v>1472.1945287671231</v>
      </c>
      <c r="G71" s="268">
        <v>31</v>
      </c>
      <c r="H71" s="254">
        <f t="shared" si="3"/>
        <v>6.5753424657534248E-4</v>
      </c>
      <c r="I71" s="361"/>
    </row>
    <row r="72" spans="1:12" s="2" customFormat="1" ht="17.100000000000001" customHeight="1">
      <c r="A72" s="248">
        <v>40269</v>
      </c>
      <c r="B72" s="249">
        <v>607.75312499999995</v>
      </c>
      <c r="C72" s="250">
        <v>0</v>
      </c>
      <c r="D72" s="251">
        <f t="shared" si="0"/>
        <v>607.75312499999995</v>
      </c>
      <c r="E72" s="252">
        <f>E71-G71</f>
        <v>3653</v>
      </c>
      <c r="F72" s="253">
        <f t="shared" si="1"/>
        <v>1459.8063554794521</v>
      </c>
      <c r="G72" s="268">
        <v>30</v>
      </c>
      <c r="H72" s="254">
        <f t="shared" si="3"/>
        <v>6.5753424657534248E-4</v>
      </c>
      <c r="I72" s="361"/>
    </row>
    <row r="73" spans="1:12" s="2" customFormat="1" ht="17.100000000000001" customHeight="1">
      <c r="A73" s="248">
        <v>40299</v>
      </c>
      <c r="B73" s="249">
        <v>607.75312499999995</v>
      </c>
      <c r="C73" s="250">
        <v>0</v>
      </c>
      <c r="D73" s="251">
        <f t="shared" si="0"/>
        <v>607.75312499999995</v>
      </c>
      <c r="E73" s="252">
        <f t="shared" si="2"/>
        <v>3623</v>
      </c>
      <c r="F73" s="253">
        <f t="shared" si="1"/>
        <v>1447.8178006849314</v>
      </c>
      <c r="G73" s="268">
        <v>31</v>
      </c>
      <c r="H73" s="254">
        <f t="shared" si="3"/>
        <v>6.5753424657534248E-4</v>
      </c>
      <c r="I73" s="361"/>
    </row>
    <row r="74" spans="1:12" s="2" customFormat="1" ht="17.100000000000001" customHeight="1">
      <c r="A74" s="248">
        <v>40330</v>
      </c>
      <c r="B74" s="249">
        <v>607.75312499999995</v>
      </c>
      <c r="C74" s="250">
        <v>0</v>
      </c>
      <c r="D74" s="251">
        <f t="shared" si="0"/>
        <v>607.75312499999995</v>
      </c>
      <c r="E74" s="252">
        <f>E73-G73</f>
        <v>3592</v>
      </c>
      <c r="F74" s="253">
        <f t="shared" si="1"/>
        <v>1435.42962739726</v>
      </c>
      <c r="G74" s="268">
        <v>30</v>
      </c>
      <c r="H74" s="254">
        <f t="shared" si="3"/>
        <v>6.5753424657534248E-4</v>
      </c>
      <c r="I74" s="361"/>
    </row>
    <row r="75" spans="1:12" s="2" customFormat="1" ht="17.100000000000001" customHeight="1">
      <c r="A75" s="248">
        <v>40360</v>
      </c>
      <c r="B75" s="249">
        <v>638.14078124999992</v>
      </c>
      <c r="C75" s="250">
        <v>0</v>
      </c>
      <c r="D75" s="251">
        <f t="shared" si="0"/>
        <v>638.14078124999992</v>
      </c>
      <c r="E75" s="252">
        <f t="shared" si="2"/>
        <v>3562</v>
      </c>
      <c r="F75" s="253">
        <f t="shared" si="1"/>
        <v>1494.6131262328765</v>
      </c>
      <c r="G75" s="268">
        <v>31</v>
      </c>
      <c r="H75" s="254">
        <f t="shared" si="3"/>
        <v>6.5753424657534248E-4</v>
      </c>
      <c r="I75" s="361"/>
      <c r="L75" s="107"/>
    </row>
    <row r="76" spans="1:12" s="2" customFormat="1" ht="17.100000000000001" customHeight="1">
      <c r="A76" s="248">
        <v>40391</v>
      </c>
      <c r="B76" s="249">
        <v>638.14078124999992</v>
      </c>
      <c r="C76" s="250">
        <v>0</v>
      </c>
      <c r="D76" s="251">
        <f t="shared" si="0"/>
        <v>638.14078124999992</v>
      </c>
      <c r="E76" s="252">
        <f t="shared" si="2"/>
        <v>3531</v>
      </c>
      <c r="F76" s="253">
        <f t="shared" si="1"/>
        <v>1481.6055442808217</v>
      </c>
      <c r="G76" s="268">
        <v>31</v>
      </c>
      <c r="H76" s="254">
        <f t="shared" si="3"/>
        <v>6.5753424657534248E-4</v>
      </c>
      <c r="I76" s="361"/>
    </row>
    <row r="77" spans="1:12" s="2" customFormat="1" ht="17.100000000000001" customHeight="1">
      <c r="A77" s="248">
        <v>40422</v>
      </c>
      <c r="B77" s="249">
        <v>638.14078124999992</v>
      </c>
      <c r="C77" s="250">
        <v>0</v>
      </c>
      <c r="D77" s="251">
        <f t="shared" si="0"/>
        <v>638.14078124999992</v>
      </c>
      <c r="E77" s="252">
        <f t="shared" si="2"/>
        <v>3500</v>
      </c>
      <c r="F77" s="253">
        <f t="shared" si="1"/>
        <v>1468.5979623287669</v>
      </c>
      <c r="G77" s="268">
        <v>30</v>
      </c>
      <c r="H77" s="254">
        <f t="shared" si="3"/>
        <v>6.5753424657534248E-4</v>
      </c>
      <c r="I77" s="361"/>
    </row>
    <row r="78" spans="1:12" s="2" customFormat="1" ht="17.100000000000001" customHeight="1">
      <c r="A78" s="274">
        <v>40452</v>
      </c>
      <c r="B78" s="249">
        <v>638.14078124999992</v>
      </c>
      <c r="C78" s="250">
        <v>0</v>
      </c>
      <c r="D78" s="251">
        <f t="shared" si="0"/>
        <v>638.14078124999992</v>
      </c>
      <c r="E78" s="252">
        <f t="shared" si="2"/>
        <v>3470</v>
      </c>
      <c r="F78" s="253">
        <f t="shared" si="1"/>
        <v>1456.0099797945204</v>
      </c>
      <c r="G78" s="262">
        <v>31</v>
      </c>
      <c r="H78" s="254">
        <f t="shared" si="3"/>
        <v>6.5753424657534248E-4</v>
      </c>
      <c r="I78" s="361"/>
    </row>
    <row r="79" spans="1:12" s="2" customFormat="1" ht="17.100000000000001" customHeight="1">
      <c r="A79" s="248">
        <v>40483</v>
      </c>
      <c r="B79" s="249">
        <v>638.14078124999992</v>
      </c>
      <c r="C79" s="250">
        <v>0</v>
      </c>
      <c r="D79" s="251">
        <f t="shared" ref="D79:D143" si="4">B79-C79</f>
        <v>638.14078124999992</v>
      </c>
      <c r="E79" s="252">
        <f t="shared" si="2"/>
        <v>3439</v>
      </c>
      <c r="F79" s="253">
        <f t="shared" si="1"/>
        <v>1443.0023978424656</v>
      </c>
      <c r="G79" s="268">
        <v>30</v>
      </c>
      <c r="H79" s="254">
        <f t="shared" si="3"/>
        <v>6.5753424657534248E-4</v>
      </c>
      <c r="I79" s="361"/>
    </row>
    <row r="80" spans="1:12" s="2" customFormat="1" ht="17.100000000000001" customHeight="1">
      <c r="A80" s="248">
        <v>40513</v>
      </c>
      <c r="B80" s="249">
        <v>638.14078124999992</v>
      </c>
      <c r="C80" s="250">
        <v>0</v>
      </c>
      <c r="D80" s="251">
        <f t="shared" si="4"/>
        <v>638.14078124999992</v>
      </c>
      <c r="E80" s="252">
        <f t="shared" ref="E80:E142" si="5">E79-G79</f>
        <v>3409</v>
      </c>
      <c r="F80" s="253">
        <f t="shared" ref="F80:F144" si="6">(D80*E80*H80)</f>
        <v>1430.4144153082188</v>
      </c>
      <c r="G80" s="268">
        <v>31</v>
      </c>
      <c r="H80" s="254">
        <f t="shared" ref="H80:H143" si="7">0.24/365</f>
        <v>6.5753424657534248E-4</v>
      </c>
      <c r="I80" s="361"/>
    </row>
    <row r="81" spans="1:9" s="2" customFormat="1" ht="17.100000000000001" customHeight="1">
      <c r="A81" s="248">
        <v>40544</v>
      </c>
      <c r="B81" s="249">
        <v>638.14078124999992</v>
      </c>
      <c r="C81" s="276">
        <v>0</v>
      </c>
      <c r="D81" s="251">
        <f t="shared" si="4"/>
        <v>638.14078124999992</v>
      </c>
      <c r="E81" s="252">
        <f t="shared" si="5"/>
        <v>3378</v>
      </c>
      <c r="F81" s="253">
        <f t="shared" si="6"/>
        <v>1417.406833356164</v>
      </c>
      <c r="G81" s="268">
        <v>31</v>
      </c>
      <c r="H81" s="254">
        <f t="shared" si="7"/>
        <v>6.5753424657534248E-4</v>
      </c>
      <c r="I81" s="361"/>
    </row>
    <row r="82" spans="1:9" s="2" customFormat="1" ht="17.100000000000001" customHeight="1">
      <c r="A82" s="248">
        <v>40575</v>
      </c>
      <c r="B82" s="249">
        <v>638.14078124999992</v>
      </c>
      <c r="C82" s="276">
        <v>0</v>
      </c>
      <c r="D82" s="251">
        <f t="shared" si="4"/>
        <v>638.14078124999992</v>
      </c>
      <c r="E82" s="252">
        <f t="shared" si="5"/>
        <v>3347</v>
      </c>
      <c r="F82" s="253">
        <f t="shared" si="6"/>
        <v>1404.3992514041092</v>
      </c>
      <c r="G82" s="268">
        <v>28</v>
      </c>
      <c r="H82" s="254">
        <f t="shared" si="7"/>
        <v>6.5753424657534248E-4</v>
      </c>
      <c r="I82" s="361"/>
    </row>
    <row r="83" spans="1:9" s="2" customFormat="1" ht="17.100000000000001" customHeight="1">
      <c r="A83" s="248">
        <v>40603</v>
      </c>
      <c r="B83" s="249">
        <v>638.14078124999992</v>
      </c>
      <c r="C83" s="276">
        <v>0</v>
      </c>
      <c r="D83" s="251">
        <f t="shared" si="4"/>
        <v>638.14078124999992</v>
      </c>
      <c r="E83" s="252">
        <f t="shared" si="5"/>
        <v>3319</v>
      </c>
      <c r="F83" s="253">
        <f t="shared" si="6"/>
        <v>1392.6504677054791</v>
      </c>
      <c r="G83" s="268">
        <v>31</v>
      </c>
      <c r="H83" s="254">
        <f t="shared" si="7"/>
        <v>6.5753424657534248E-4</v>
      </c>
      <c r="I83" s="361"/>
    </row>
    <row r="84" spans="1:9" s="2" customFormat="1" ht="17.100000000000001" customHeight="1">
      <c r="A84" s="248">
        <v>40634</v>
      </c>
      <c r="B84" s="249">
        <v>638.14078124999992</v>
      </c>
      <c r="C84" s="276">
        <v>0</v>
      </c>
      <c r="D84" s="251">
        <f t="shared" si="4"/>
        <v>638.14078124999992</v>
      </c>
      <c r="E84" s="252">
        <f t="shared" si="5"/>
        <v>3288</v>
      </c>
      <c r="F84" s="253">
        <f t="shared" si="6"/>
        <v>1379.6428857534247</v>
      </c>
      <c r="G84" s="268">
        <v>30</v>
      </c>
      <c r="H84" s="254">
        <f t="shared" si="7"/>
        <v>6.5753424657534248E-4</v>
      </c>
      <c r="I84" s="361"/>
    </row>
    <row r="85" spans="1:9" s="2" customFormat="1" ht="17.100000000000001" customHeight="1">
      <c r="A85" s="248">
        <v>40664</v>
      </c>
      <c r="B85" s="249">
        <v>638.14078124999992</v>
      </c>
      <c r="C85" s="276">
        <v>0</v>
      </c>
      <c r="D85" s="251">
        <f t="shared" si="4"/>
        <v>638.14078124999992</v>
      </c>
      <c r="E85" s="252">
        <f t="shared" si="5"/>
        <v>3258</v>
      </c>
      <c r="F85" s="253">
        <f t="shared" si="6"/>
        <v>1367.054903219178</v>
      </c>
      <c r="G85" s="268">
        <v>31</v>
      </c>
      <c r="H85" s="254">
        <f t="shared" si="7"/>
        <v>6.5753424657534248E-4</v>
      </c>
      <c r="I85" s="361"/>
    </row>
    <row r="86" spans="1:9" s="2" customFormat="1" ht="17.100000000000001" customHeight="1">
      <c r="A86" s="248">
        <v>40695</v>
      </c>
      <c r="B86" s="249">
        <v>638.14078124999992</v>
      </c>
      <c r="C86" s="276">
        <v>0</v>
      </c>
      <c r="D86" s="251">
        <f t="shared" si="4"/>
        <v>638.14078124999992</v>
      </c>
      <c r="E86" s="252">
        <f>E85-G85</f>
        <v>3227</v>
      </c>
      <c r="F86" s="253">
        <f t="shared" si="6"/>
        <v>1354.0473212671232</v>
      </c>
      <c r="G86" s="268">
        <v>30</v>
      </c>
      <c r="H86" s="254">
        <f t="shared" si="7"/>
        <v>6.5753424657534248E-4</v>
      </c>
      <c r="I86" s="361"/>
    </row>
    <row r="87" spans="1:9" s="2" customFormat="1" ht="17.100000000000001" customHeight="1">
      <c r="A87" s="248">
        <v>40725</v>
      </c>
      <c r="B87" s="249">
        <v>670.04782031249988</v>
      </c>
      <c r="C87" s="276">
        <v>0</v>
      </c>
      <c r="D87" s="251">
        <f t="shared" si="4"/>
        <v>670.04782031249988</v>
      </c>
      <c r="E87" s="252">
        <f t="shared" si="5"/>
        <v>3197</v>
      </c>
      <c r="F87" s="253">
        <f t="shared" si="6"/>
        <v>1408.5323056695204</v>
      </c>
      <c r="G87" s="268">
        <v>31</v>
      </c>
      <c r="H87" s="254">
        <f t="shared" si="7"/>
        <v>6.5753424657534248E-4</v>
      </c>
      <c r="I87" s="361"/>
    </row>
    <row r="88" spans="1:9" s="2" customFormat="1" ht="17.100000000000001" customHeight="1">
      <c r="A88" s="248">
        <v>40756</v>
      </c>
      <c r="B88" s="249">
        <v>670.04782031249988</v>
      </c>
      <c r="C88" s="276">
        <v>0</v>
      </c>
      <c r="D88" s="251">
        <f t="shared" si="4"/>
        <v>670.04782031249988</v>
      </c>
      <c r="E88" s="252">
        <f t="shared" si="5"/>
        <v>3166</v>
      </c>
      <c r="F88" s="253">
        <f t="shared" si="6"/>
        <v>1394.8743446198628</v>
      </c>
      <c r="G88" s="268">
        <v>31</v>
      </c>
      <c r="H88" s="254">
        <f t="shared" si="7"/>
        <v>6.5753424657534248E-4</v>
      </c>
      <c r="I88" s="361"/>
    </row>
    <row r="89" spans="1:9" s="2" customFormat="1" ht="17.100000000000001" customHeight="1">
      <c r="A89" s="248">
        <v>40787</v>
      </c>
      <c r="B89" s="249">
        <v>670.04782031249988</v>
      </c>
      <c r="C89" s="276">
        <v>0</v>
      </c>
      <c r="D89" s="251">
        <f t="shared" si="4"/>
        <v>670.04782031249988</v>
      </c>
      <c r="E89" s="252">
        <f t="shared" si="5"/>
        <v>3135</v>
      </c>
      <c r="F89" s="253">
        <f t="shared" si="6"/>
        <v>1381.2163835702054</v>
      </c>
      <c r="G89" s="268">
        <v>30</v>
      </c>
      <c r="H89" s="254">
        <f t="shared" si="7"/>
        <v>6.5753424657534248E-4</v>
      </c>
      <c r="I89" s="361"/>
    </row>
    <row r="90" spans="1:9" s="2" customFormat="1" ht="17.100000000000001" customHeight="1">
      <c r="A90" s="248">
        <v>40817</v>
      </c>
      <c r="B90" s="249">
        <v>670.04782031249988</v>
      </c>
      <c r="C90" s="276">
        <v>0</v>
      </c>
      <c r="D90" s="251">
        <f t="shared" si="4"/>
        <v>670.04782031249988</v>
      </c>
      <c r="E90" s="252">
        <f t="shared" si="5"/>
        <v>3105</v>
      </c>
      <c r="F90" s="253">
        <f t="shared" si="6"/>
        <v>1367.9990019092463</v>
      </c>
      <c r="G90" s="268">
        <v>31</v>
      </c>
      <c r="H90" s="254">
        <f t="shared" si="7"/>
        <v>6.5753424657534248E-4</v>
      </c>
      <c r="I90" s="361"/>
    </row>
    <row r="91" spans="1:9" s="2" customFormat="1" ht="17.100000000000001" customHeight="1">
      <c r="A91" s="248">
        <v>40848</v>
      </c>
      <c r="B91" s="249">
        <v>670.04782031249988</v>
      </c>
      <c r="C91" s="276">
        <v>0</v>
      </c>
      <c r="D91" s="251">
        <f t="shared" si="4"/>
        <v>670.04782031249988</v>
      </c>
      <c r="E91" s="252">
        <f t="shared" si="5"/>
        <v>3074</v>
      </c>
      <c r="F91" s="253">
        <f t="shared" si="6"/>
        <v>1354.3410408595889</v>
      </c>
      <c r="G91" s="268">
        <v>30</v>
      </c>
      <c r="H91" s="254">
        <f t="shared" si="7"/>
        <v>6.5753424657534248E-4</v>
      </c>
      <c r="I91" s="361"/>
    </row>
    <row r="92" spans="1:9" s="2" customFormat="1" ht="17.100000000000001" customHeight="1">
      <c r="A92" s="248">
        <v>40878</v>
      </c>
      <c r="B92" s="249">
        <v>670.04782031249988</v>
      </c>
      <c r="C92" s="276">
        <v>0</v>
      </c>
      <c r="D92" s="251">
        <f t="shared" si="4"/>
        <v>670.04782031249988</v>
      </c>
      <c r="E92" s="252">
        <f t="shared" si="5"/>
        <v>3044</v>
      </c>
      <c r="F92" s="253">
        <f t="shared" si="6"/>
        <v>1341.1236591986299</v>
      </c>
      <c r="G92" s="268">
        <v>31</v>
      </c>
      <c r="H92" s="254">
        <f t="shared" si="7"/>
        <v>6.5753424657534248E-4</v>
      </c>
      <c r="I92" s="361"/>
    </row>
    <row r="93" spans="1:9" s="2" customFormat="1" ht="17.100000000000001" customHeight="1">
      <c r="A93" s="248">
        <v>40909</v>
      </c>
      <c r="B93" s="249">
        <v>670.04782031249988</v>
      </c>
      <c r="C93" s="276">
        <v>0</v>
      </c>
      <c r="D93" s="251">
        <f t="shared" si="4"/>
        <v>670.04782031249988</v>
      </c>
      <c r="E93" s="252">
        <f t="shared" si="5"/>
        <v>3013</v>
      </c>
      <c r="F93" s="253">
        <f t="shared" si="6"/>
        <v>1327.4656981489725</v>
      </c>
      <c r="G93" s="268">
        <v>31</v>
      </c>
      <c r="H93" s="254">
        <f t="shared" si="7"/>
        <v>6.5753424657534248E-4</v>
      </c>
      <c r="I93" s="361"/>
    </row>
    <row r="94" spans="1:9" s="2" customFormat="1" ht="17.100000000000001" customHeight="1">
      <c r="A94" s="248">
        <v>40940</v>
      </c>
      <c r="B94" s="249">
        <v>670.04782031249988</v>
      </c>
      <c r="C94" s="276">
        <v>0</v>
      </c>
      <c r="D94" s="251">
        <f t="shared" si="4"/>
        <v>670.04782031249988</v>
      </c>
      <c r="E94" s="252">
        <f t="shared" si="5"/>
        <v>2982</v>
      </c>
      <c r="F94" s="253">
        <f t="shared" si="6"/>
        <v>1313.8077370993149</v>
      </c>
      <c r="G94" s="268">
        <v>29</v>
      </c>
      <c r="H94" s="254">
        <f t="shared" si="7"/>
        <v>6.5753424657534248E-4</v>
      </c>
      <c r="I94" s="361"/>
    </row>
    <row r="95" spans="1:9" s="2" customFormat="1" ht="17.100000000000001" customHeight="1">
      <c r="A95" s="248">
        <v>40969</v>
      </c>
      <c r="B95" s="249">
        <v>670.04782031249988</v>
      </c>
      <c r="C95" s="276">
        <v>0</v>
      </c>
      <c r="D95" s="251">
        <f t="shared" si="4"/>
        <v>670.04782031249988</v>
      </c>
      <c r="E95" s="252">
        <f t="shared" si="5"/>
        <v>2953</v>
      </c>
      <c r="F95" s="253">
        <f t="shared" si="6"/>
        <v>1301.0309348270546</v>
      </c>
      <c r="G95" s="268">
        <v>31</v>
      </c>
      <c r="H95" s="254">
        <f t="shared" si="7"/>
        <v>6.5753424657534248E-4</v>
      </c>
      <c r="I95" s="361"/>
    </row>
    <row r="96" spans="1:9" s="2" customFormat="1" ht="17.100000000000001" customHeight="1">
      <c r="A96" s="248">
        <v>41000</v>
      </c>
      <c r="B96" s="249">
        <v>670.04782031249988</v>
      </c>
      <c r="C96" s="276">
        <v>0</v>
      </c>
      <c r="D96" s="251">
        <f t="shared" si="4"/>
        <v>670.04782031249988</v>
      </c>
      <c r="E96" s="252">
        <f t="shared" si="5"/>
        <v>2922</v>
      </c>
      <c r="F96" s="253">
        <f t="shared" si="6"/>
        <v>1287.372973777397</v>
      </c>
      <c r="G96" s="268">
        <v>30</v>
      </c>
      <c r="H96" s="254">
        <f t="shared" si="7"/>
        <v>6.5753424657534248E-4</v>
      </c>
      <c r="I96" s="361"/>
    </row>
    <row r="97" spans="1:9" s="2" customFormat="1" ht="17.100000000000001" customHeight="1">
      <c r="A97" s="248">
        <v>41030</v>
      </c>
      <c r="B97" s="249">
        <v>670.04782031249988</v>
      </c>
      <c r="C97" s="276">
        <v>0</v>
      </c>
      <c r="D97" s="251">
        <f t="shared" si="4"/>
        <v>670.04782031249988</v>
      </c>
      <c r="E97" s="252">
        <f t="shared" si="5"/>
        <v>2892</v>
      </c>
      <c r="F97" s="253">
        <f t="shared" si="6"/>
        <v>1274.1555921164381</v>
      </c>
      <c r="G97" s="268">
        <v>31</v>
      </c>
      <c r="H97" s="254">
        <f t="shared" si="7"/>
        <v>6.5753424657534248E-4</v>
      </c>
      <c r="I97" s="361"/>
    </row>
    <row r="98" spans="1:9" s="2" customFormat="1" ht="17.100000000000001" customHeight="1">
      <c r="A98" s="248">
        <v>41061</v>
      </c>
      <c r="B98" s="249">
        <v>670.04782031249988</v>
      </c>
      <c r="C98" s="276">
        <v>0</v>
      </c>
      <c r="D98" s="251">
        <f t="shared" si="4"/>
        <v>670.04782031249988</v>
      </c>
      <c r="E98" s="252">
        <f t="shared" si="5"/>
        <v>2861</v>
      </c>
      <c r="F98" s="253">
        <f t="shared" si="6"/>
        <v>1260.4976310667807</v>
      </c>
      <c r="G98" s="268">
        <v>30</v>
      </c>
      <c r="H98" s="254">
        <f t="shared" si="7"/>
        <v>6.5753424657534248E-4</v>
      </c>
      <c r="I98" s="361"/>
    </row>
    <row r="99" spans="1:9" s="2" customFormat="1" ht="17.100000000000001" customHeight="1">
      <c r="A99" s="248">
        <v>41091</v>
      </c>
      <c r="B99" s="249">
        <v>703.55021132812487</v>
      </c>
      <c r="C99" s="276">
        <v>0</v>
      </c>
      <c r="D99" s="251">
        <f t="shared" si="4"/>
        <v>703.55021132812487</v>
      </c>
      <c r="E99" s="252">
        <f t="shared" si="5"/>
        <v>2831</v>
      </c>
      <c r="F99" s="253">
        <f t="shared" si="6"/>
        <v>1309.6442618761128</v>
      </c>
      <c r="G99" s="268">
        <v>31</v>
      </c>
      <c r="H99" s="254">
        <f t="shared" si="7"/>
        <v>6.5753424657534248E-4</v>
      </c>
      <c r="I99" s="361"/>
    </row>
    <row r="100" spans="1:9" s="2" customFormat="1" ht="17.100000000000001" customHeight="1">
      <c r="A100" s="248">
        <v>41122</v>
      </c>
      <c r="B100" s="249">
        <v>703.55021132812487</v>
      </c>
      <c r="C100" s="276">
        <v>0</v>
      </c>
      <c r="D100" s="251">
        <f t="shared" si="4"/>
        <v>703.55021132812487</v>
      </c>
      <c r="E100" s="252">
        <f t="shared" si="5"/>
        <v>2800</v>
      </c>
      <c r="F100" s="253">
        <f t="shared" si="6"/>
        <v>1295.3034027739725</v>
      </c>
      <c r="G100" s="268">
        <v>31</v>
      </c>
      <c r="H100" s="254">
        <f t="shared" si="7"/>
        <v>6.5753424657534248E-4</v>
      </c>
      <c r="I100" s="361"/>
    </row>
    <row r="101" spans="1:9" s="2" customFormat="1" ht="17.100000000000001" customHeight="1">
      <c r="A101" s="248">
        <v>41153</v>
      </c>
      <c r="B101" s="249">
        <v>703.55021132812487</v>
      </c>
      <c r="C101" s="276">
        <v>0</v>
      </c>
      <c r="D101" s="251">
        <f t="shared" si="4"/>
        <v>703.55021132812487</v>
      </c>
      <c r="E101" s="252">
        <f t="shared" si="5"/>
        <v>2769</v>
      </c>
      <c r="F101" s="253">
        <f t="shared" si="6"/>
        <v>1280.962543671832</v>
      </c>
      <c r="G101" s="268">
        <v>30</v>
      </c>
      <c r="H101" s="254">
        <f t="shared" si="7"/>
        <v>6.5753424657534248E-4</v>
      </c>
      <c r="I101" s="361"/>
    </row>
    <row r="102" spans="1:9" s="2" customFormat="1" ht="17.100000000000001" customHeight="1">
      <c r="A102" s="248">
        <v>41183</v>
      </c>
      <c r="B102" s="249">
        <v>703.55021132812487</v>
      </c>
      <c r="C102" s="276">
        <v>0</v>
      </c>
      <c r="D102" s="251">
        <f t="shared" si="4"/>
        <v>703.55021132812487</v>
      </c>
      <c r="E102" s="252">
        <f t="shared" si="5"/>
        <v>2739</v>
      </c>
      <c r="F102" s="253">
        <f t="shared" si="6"/>
        <v>1267.0842929278251</v>
      </c>
      <c r="G102" s="268">
        <v>31</v>
      </c>
      <c r="H102" s="254">
        <f t="shared" si="7"/>
        <v>6.5753424657534248E-4</v>
      </c>
      <c r="I102" s="361"/>
    </row>
    <row r="103" spans="1:9" s="2" customFormat="1" ht="17.100000000000001" customHeight="1">
      <c r="A103" s="248">
        <v>41214</v>
      </c>
      <c r="B103" s="249">
        <v>703.55021132812487</v>
      </c>
      <c r="C103" s="276">
        <v>0</v>
      </c>
      <c r="D103" s="251">
        <f t="shared" si="4"/>
        <v>703.55021132812487</v>
      </c>
      <c r="E103" s="252">
        <f t="shared" si="5"/>
        <v>2708</v>
      </c>
      <c r="F103" s="253">
        <f t="shared" si="6"/>
        <v>1252.7434338256846</v>
      </c>
      <c r="G103" s="268">
        <v>30</v>
      </c>
      <c r="H103" s="254">
        <f t="shared" si="7"/>
        <v>6.5753424657534248E-4</v>
      </c>
      <c r="I103" s="361"/>
    </row>
    <row r="104" spans="1:9" s="2" customFormat="1" ht="17.100000000000001" customHeight="1">
      <c r="A104" s="248">
        <v>41244</v>
      </c>
      <c r="B104" s="249">
        <v>703.55021132812487</v>
      </c>
      <c r="C104" s="276">
        <v>0</v>
      </c>
      <c r="D104" s="251">
        <f t="shared" si="4"/>
        <v>703.55021132812487</v>
      </c>
      <c r="E104" s="252">
        <f t="shared" si="5"/>
        <v>2678</v>
      </c>
      <c r="F104" s="253">
        <f t="shared" si="6"/>
        <v>1238.865183081678</v>
      </c>
      <c r="G104" s="268">
        <v>31</v>
      </c>
      <c r="H104" s="254">
        <f t="shared" si="7"/>
        <v>6.5753424657534248E-4</v>
      </c>
      <c r="I104" s="361"/>
    </row>
    <row r="105" spans="1:9" s="2" customFormat="1" ht="17.100000000000001" customHeight="1">
      <c r="A105" s="270">
        <v>41275</v>
      </c>
      <c r="B105" s="249">
        <v>703.55021132812487</v>
      </c>
      <c r="C105" s="276">
        <v>0</v>
      </c>
      <c r="D105" s="251">
        <f t="shared" si="4"/>
        <v>703.55021132812487</v>
      </c>
      <c r="E105" s="252">
        <f t="shared" si="5"/>
        <v>2647</v>
      </c>
      <c r="F105" s="253">
        <f t="shared" si="6"/>
        <v>1224.5243239795375</v>
      </c>
      <c r="G105" s="268">
        <v>31</v>
      </c>
      <c r="H105" s="254">
        <f t="shared" si="7"/>
        <v>6.5753424657534248E-4</v>
      </c>
      <c r="I105" s="361"/>
    </row>
    <row r="106" spans="1:9" s="2" customFormat="1" ht="17.100000000000001" customHeight="1">
      <c r="A106" s="270">
        <v>41306</v>
      </c>
      <c r="B106" s="249">
        <v>703.55021132812487</v>
      </c>
      <c r="C106" s="276">
        <v>0</v>
      </c>
      <c r="D106" s="251">
        <f t="shared" si="4"/>
        <v>703.55021132812487</v>
      </c>
      <c r="E106" s="252">
        <f t="shared" si="5"/>
        <v>2616</v>
      </c>
      <c r="F106" s="253">
        <f t="shared" si="6"/>
        <v>1210.183464877397</v>
      </c>
      <c r="G106" s="268">
        <v>28</v>
      </c>
      <c r="H106" s="254">
        <f t="shared" si="7"/>
        <v>6.5753424657534248E-4</v>
      </c>
      <c r="I106" s="361"/>
    </row>
    <row r="107" spans="1:9" s="2" customFormat="1" ht="17.100000000000001" customHeight="1">
      <c r="A107" s="270">
        <v>41334</v>
      </c>
      <c r="B107" s="249">
        <v>703.55021132812487</v>
      </c>
      <c r="C107" s="276">
        <v>0</v>
      </c>
      <c r="D107" s="251">
        <f t="shared" si="4"/>
        <v>703.55021132812487</v>
      </c>
      <c r="E107" s="252">
        <f t="shared" si="5"/>
        <v>2588</v>
      </c>
      <c r="F107" s="253">
        <f t="shared" si="6"/>
        <v>1197.2304308496573</v>
      </c>
      <c r="G107" s="268">
        <v>31</v>
      </c>
      <c r="H107" s="254">
        <f t="shared" si="7"/>
        <v>6.5753424657534248E-4</v>
      </c>
      <c r="I107" s="361"/>
    </row>
    <row r="108" spans="1:9" s="2" customFormat="1" ht="17.100000000000001" customHeight="1">
      <c r="A108" s="270">
        <v>41365</v>
      </c>
      <c r="B108" s="249">
        <v>703.55021132812487</v>
      </c>
      <c r="C108" s="276">
        <v>0</v>
      </c>
      <c r="D108" s="251">
        <f t="shared" si="4"/>
        <v>703.55021132812487</v>
      </c>
      <c r="E108" s="252">
        <f t="shared" si="5"/>
        <v>2557</v>
      </c>
      <c r="F108" s="253">
        <f t="shared" si="6"/>
        <v>1182.8895717475168</v>
      </c>
      <c r="G108" s="268">
        <v>30</v>
      </c>
      <c r="H108" s="254">
        <f t="shared" si="7"/>
        <v>6.5753424657534248E-4</v>
      </c>
      <c r="I108" s="361"/>
    </row>
    <row r="109" spans="1:9" s="2" customFormat="1" ht="17.100000000000001" customHeight="1">
      <c r="A109" s="270">
        <v>41395</v>
      </c>
      <c r="B109" s="249">
        <v>703.55021132812487</v>
      </c>
      <c r="C109" s="276">
        <v>0</v>
      </c>
      <c r="D109" s="251">
        <f t="shared" si="4"/>
        <v>703.55021132812487</v>
      </c>
      <c r="E109" s="252">
        <f t="shared" si="5"/>
        <v>2527</v>
      </c>
      <c r="F109" s="253">
        <f t="shared" si="6"/>
        <v>1169.0113210035101</v>
      </c>
      <c r="G109" s="268">
        <v>31</v>
      </c>
      <c r="H109" s="254">
        <f t="shared" si="7"/>
        <v>6.5753424657534248E-4</v>
      </c>
      <c r="I109" s="361"/>
    </row>
    <row r="110" spans="1:9" s="2" customFormat="1" ht="17.100000000000001" customHeight="1">
      <c r="A110" s="270">
        <v>41426</v>
      </c>
      <c r="B110" s="249">
        <v>703.55021132812487</v>
      </c>
      <c r="C110" s="276">
        <v>0</v>
      </c>
      <c r="D110" s="251">
        <f t="shared" si="4"/>
        <v>703.55021132812487</v>
      </c>
      <c r="E110" s="252">
        <f t="shared" si="5"/>
        <v>2496</v>
      </c>
      <c r="F110" s="253">
        <f t="shared" si="6"/>
        <v>1154.6704619013697</v>
      </c>
      <c r="G110" s="268">
        <v>30</v>
      </c>
      <c r="H110" s="254">
        <f t="shared" si="7"/>
        <v>6.5753424657534248E-4</v>
      </c>
      <c r="I110" s="361"/>
    </row>
    <row r="111" spans="1:9" s="2" customFormat="1" ht="17.100000000000001" customHeight="1">
      <c r="A111" s="270">
        <v>41456</v>
      </c>
      <c r="B111" s="249">
        <v>738.7277218945311</v>
      </c>
      <c r="C111" s="276">
        <v>0</v>
      </c>
      <c r="D111" s="251">
        <f t="shared" si="4"/>
        <v>738.7277218945311</v>
      </c>
      <c r="E111" s="252">
        <f t="shared" si="5"/>
        <v>2466</v>
      </c>
      <c r="F111" s="253">
        <f t="shared" si="6"/>
        <v>1197.8318217152309</v>
      </c>
      <c r="G111" s="268">
        <v>31</v>
      </c>
      <c r="H111" s="254">
        <f t="shared" si="7"/>
        <v>6.5753424657534248E-4</v>
      </c>
      <c r="I111" s="361"/>
    </row>
    <row r="112" spans="1:9" s="2" customFormat="1" ht="17.100000000000001" customHeight="1">
      <c r="A112" s="270">
        <v>41487</v>
      </c>
      <c r="B112" s="249">
        <v>738.7277218945311</v>
      </c>
      <c r="C112" s="276">
        <v>0</v>
      </c>
      <c r="D112" s="251">
        <f t="shared" si="4"/>
        <v>738.7277218945311</v>
      </c>
      <c r="E112" s="252">
        <f t="shared" si="5"/>
        <v>2435</v>
      </c>
      <c r="F112" s="253">
        <f t="shared" si="6"/>
        <v>1182.7739196579835</v>
      </c>
      <c r="G112" s="268">
        <v>31</v>
      </c>
      <c r="H112" s="254">
        <f t="shared" si="7"/>
        <v>6.5753424657534248E-4</v>
      </c>
      <c r="I112" s="361"/>
    </row>
    <row r="113" spans="1:9" s="2" customFormat="1" ht="17.100000000000001" customHeight="1">
      <c r="A113" s="270">
        <v>41518</v>
      </c>
      <c r="B113" s="249">
        <v>738.7277218945311</v>
      </c>
      <c r="C113" s="276">
        <v>0</v>
      </c>
      <c r="D113" s="251">
        <f t="shared" si="4"/>
        <v>738.7277218945311</v>
      </c>
      <c r="E113" s="252">
        <f t="shared" si="5"/>
        <v>2404</v>
      </c>
      <c r="F113" s="253">
        <f t="shared" si="6"/>
        <v>1167.7160176007362</v>
      </c>
      <c r="G113" s="268">
        <v>30</v>
      </c>
      <c r="H113" s="254">
        <f t="shared" si="7"/>
        <v>6.5753424657534248E-4</v>
      </c>
      <c r="I113" s="361"/>
    </row>
    <row r="114" spans="1:9" s="2" customFormat="1" ht="17.100000000000001" customHeight="1">
      <c r="A114" s="270">
        <v>41548</v>
      </c>
      <c r="B114" s="249">
        <v>738.7277218945311</v>
      </c>
      <c r="C114" s="276">
        <v>0</v>
      </c>
      <c r="D114" s="251">
        <f t="shared" si="4"/>
        <v>738.7277218945311</v>
      </c>
      <c r="E114" s="252">
        <f t="shared" si="5"/>
        <v>2374</v>
      </c>
      <c r="F114" s="253">
        <f t="shared" si="6"/>
        <v>1153.1438543195291</v>
      </c>
      <c r="G114" s="268">
        <v>31</v>
      </c>
      <c r="H114" s="254">
        <f t="shared" si="7"/>
        <v>6.5753424657534248E-4</v>
      </c>
      <c r="I114" s="361"/>
    </row>
    <row r="115" spans="1:9" s="2" customFormat="1" ht="17.100000000000001" customHeight="1">
      <c r="A115" s="270">
        <v>41579</v>
      </c>
      <c r="B115" s="249">
        <v>738.7277218945311</v>
      </c>
      <c r="C115" s="276">
        <v>0</v>
      </c>
      <c r="D115" s="251">
        <f t="shared" si="4"/>
        <v>738.7277218945311</v>
      </c>
      <c r="E115" s="252">
        <f t="shared" si="5"/>
        <v>2343</v>
      </c>
      <c r="F115" s="253">
        <f t="shared" si="6"/>
        <v>1138.0859522622814</v>
      </c>
      <c r="G115" s="277">
        <v>30</v>
      </c>
      <c r="H115" s="254">
        <f t="shared" si="7"/>
        <v>6.5753424657534248E-4</v>
      </c>
      <c r="I115" s="361"/>
    </row>
    <row r="116" spans="1:9" s="2" customFormat="1" ht="17.100000000000001" customHeight="1">
      <c r="A116" s="270">
        <v>41609</v>
      </c>
      <c r="B116" s="249">
        <v>738.7277218945311</v>
      </c>
      <c r="C116" s="276">
        <v>0</v>
      </c>
      <c r="D116" s="251">
        <f t="shared" si="4"/>
        <v>738.7277218945311</v>
      </c>
      <c r="E116" s="252">
        <f t="shared" si="5"/>
        <v>2313</v>
      </c>
      <c r="F116" s="253">
        <f t="shared" si="6"/>
        <v>1123.5137889810742</v>
      </c>
      <c r="G116" s="268">
        <v>31</v>
      </c>
      <c r="H116" s="254">
        <f t="shared" si="7"/>
        <v>6.5753424657534248E-4</v>
      </c>
      <c r="I116" s="361"/>
    </row>
    <row r="117" spans="1:9" s="2" customFormat="1" ht="17.100000000000001" customHeight="1">
      <c r="A117" s="270">
        <v>41640</v>
      </c>
      <c r="B117" s="249">
        <v>738.7277218945311</v>
      </c>
      <c r="C117" s="276">
        <v>0</v>
      </c>
      <c r="D117" s="251">
        <f t="shared" si="4"/>
        <v>738.7277218945311</v>
      </c>
      <c r="E117" s="252">
        <f t="shared" si="5"/>
        <v>2282</v>
      </c>
      <c r="F117" s="253">
        <f t="shared" si="6"/>
        <v>1108.4558869238269</v>
      </c>
      <c r="G117" s="268">
        <v>31</v>
      </c>
      <c r="H117" s="254">
        <f t="shared" si="7"/>
        <v>6.5753424657534248E-4</v>
      </c>
      <c r="I117" s="361"/>
    </row>
    <row r="118" spans="1:9" s="2" customFormat="1" ht="17.100000000000001" customHeight="1">
      <c r="A118" s="270">
        <v>41671</v>
      </c>
      <c r="B118" s="249">
        <v>738.7277218945311</v>
      </c>
      <c r="C118" s="276">
        <v>0</v>
      </c>
      <c r="D118" s="251">
        <f t="shared" si="4"/>
        <v>738.7277218945311</v>
      </c>
      <c r="E118" s="252">
        <f t="shared" si="5"/>
        <v>2251</v>
      </c>
      <c r="F118" s="253">
        <f t="shared" si="6"/>
        <v>1093.3979848665795</v>
      </c>
      <c r="G118" s="268">
        <v>28</v>
      </c>
      <c r="H118" s="254">
        <f t="shared" si="7"/>
        <v>6.5753424657534248E-4</v>
      </c>
      <c r="I118" s="361"/>
    </row>
    <row r="119" spans="1:9" s="2" customFormat="1" ht="17.100000000000001" customHeight="1">
      <c r="A119" s="270">
        <v>41699</v>
      </c>
      <c r="B119" s="249">
        <v>738.7277218945311</v>
      </c>
      <c r="C119" s="276">
        <v>0</v>
      </c>
      <c r="D119" s="251">
        <f t="shared" si="4"/>
        <v>738.7277218945311</v>
      </c>
      <c r="E119" s="252">
        <f t="shared" si="5"/>
        <v>2223</v>
      </c>
      <c r="F119" s="253">
        <f t="shared" si="6"/>
        <v>1079.7972991374527</v>
      </c>
      <c r="G119" s="268">
        <v>31</v>
      </c>
      <c r="H119" s="254">
        <f t="shared" si="7"/>
        <v>6.5753424657534248E-4</v>
      </c>
      <c r="I119" s="361"/>
    </row>
    <row r="120" spans="1:9" s="2" customFormat="1" ht="17.100000000000001" customHeight="1">
      <c r="A120" s="270">
        <v>41730</v>
      </c>
      <c r="B120" s="249">
        <v>738.7277218945311</v>
      </c>
      <c r="C120" s="276">
        <v>0</v>
      </c>
      <c r="D120" s="251">
        <f t="shared" si="4"/>
        <v>738.7277218945311</v>
      </c>
      <c r="E120" s="252">
        <f t="shared" si="5"/>
        <v>2192</v>
      </c>
      <c r="F120" s="253">
        <f t="shared" si="6"/>
        <v>1064.7393970802054</v>
      </c>
      <c r="G120" s="268">
        <v>30</v>
      </c>
      <c r="H120" s="254">
        <f t="shared" si="7"/>
        <v>6.5753424657534248E-4</v>
      </c>
      <c r="I120" s="361"/>
    </row>
    <row r="121" spans="1:9" s="2" customFormat="1" ht="17.100000000000001" customHeight="1">
      <c r="A121" s="270">
        <v>41760</v>
      </c>
      <c r="B121" s="249">
        <v>738.7277218945311</v>
      </c>
      <c r="C121" s="276">
        <v>0</v>
      </c>
      <c r="D121" s="251">
        <f t="shared" si="4"/>
        <v>738.7277218945311</v>
      </c>
      <c r="E121" s="252">
        <f t="shared" si="5"/>
        <v>2162</v>
      </c>
      <c r="F121" s="253">
        <f t="shared" si="6"/>
        <v>1050.167233798998</v>
      </c>
      <c r="G121" s="268">
        <v>31</v>
      </c>
      <c r="H121" s="254">
        <f t="shared" si="7"/>
        <v>6.5753424657534248E-4</v>
      </c>
      <c r="I121" s="361"/>
    </row>
    <row r="122" spans="1:9" s="2" customFormat="1" ht="17.100000000000001" customHeight="1">
      <c r="A122" s="270">
        <v>41791</v>
      </c>
      <c r="B122" s="249">
        <v>738.7277218945311</v>
      </c>
      <c r="C122" s="276">
        <v>0</v>
      </c>
      <c r="D122" s="251">
        <f t="shared" si="4"/>
        <v>738.7277218945311</v>
      </c>
      <c r="E122" s="252">
        <f t="shared" si="5"/>
        <v>2131</v>
      </c>
      <c r="F122" s="253">
        <f t="shared" si="6"/>
        <v>1035.1093317417506</v>
      </c>
      <c r="G122" s="268">
        <v>30</v>
      </c>
      <c r="H122" s="254">
        <f t="shared" si="7"/>
        <v>6.5753424657534248E-4</v>
      </c>
      <c r="I122" s="361"/>
    </row>
    <row r="123" spans="1:9" s="2" customFormat="1" ht="17.100000000000001" customHeight="1">
      <c r="A123" s="270">
        <v>41821</v>
      </c>
      <c r="B123" s="249">
        <v>775.66410798925767</v>
      </c>
      <c r="C123" s="276">
        <v>0</v>
      </c>
      <c r="D123" s="251">
        <f t="shared" si="4"/>
        <v>775.66410798925767</v>
      </c>
      <c r="E123" s="252">
        <f t="shared" si="5"/>
        <v>2101</v>
      </c>
      <c r="F123" s="253">
        <f t="shared" si="6"/>
        <v>1071.5640268835707</v>
      </c>
      <c r="G123" s="268">
        <v>31</v>
      </c>
      <c r="H123" s="254">
        <f t="shared" si="7"/>
        <v>6.5753424657534248E-4</v>
      </c>
      <c r="I123" s="361"/>
    </row>
    <row r="124" spans="1:9" s="2" customFormat="1" ht="17.100000000000001" customHeight="1">
      <c r="A124" s="270">
        <v>41852</v>
      </c>
      <c r="B124" s="249">
        <v>775.66410798925767</v>
      </c>
      <c r="C124" s="276">
        <v>0</v>
      </c>
      <c r="D124" s="251">
        <f t="shared" si="4"/>
        <v>775.66410798925767</v>
      </c>
      <c r="E124" s="252">
        <f t="shared" si="5"/>
        <v>2070</v>
      </c>
      <c r="F124" s="253">
        <f t="shared" si="6"/>
        <v>1055.7532297234609</v>
      </c>
      <c r="G124" s="268">
        <v>31</v>
      </c>
      <c r="H124" s="254">
        <f t="shared" si="7"/>
        <v>6.5753424657534248E-4</v>
      </c>
      <c r="I124" s="361"/>
    </row>
    <row r="125" spans="1:9" s="2" customFormat="1" ht="17.100000000000001" customHeight="1">
      <c r="A125" s="270">
        <v>41883</v>
      </c>
      <c r="B125" s="249">
        <v>775.66410798925767</v>
      </c>
      <c r="C125" s="276">
        <v>0</v>
      </c>
      <c r="D125" s="251">
        <f t="shared" si="4"/>
        <v>775.66410798925767</v>
      </c>
      <c r="E125" s="252">
        <f t="shared" si="5"/>
        <v>2039</v>
      </c>
      <c r="F125" s="253">
        <f t="shared" si="6"/>
        <v>1039.9424325633511</v>
      </c>
      <c r="G125" s="268">
        <v>30</v>
      </c>
      <c r="H125" s="254">
        <f t="shared" si="7"/>
        <v>6.5753424657534248E-4</v>
      </c>
      <c r="I125" s="361"/>
    </row>
    <row r="126" spans="1:9" s="2" customFormat="1" ht="17.100000000000001" customHeight="1">
      <c r="A126" s="270">
        <v>41913</v>
      </c>
      <c r="B126" s="249">
        <v>775.66410798925767</v>
      </c>
      <c r="C126" s="276">
        <v>0</v>
      </c>
      <c r="D126" s="251">
        <f t="shared" si="4"/>
        <v>775.66410798925767</v>
      </c>
      <c r="E126" s="252">
        <f t="shared" si="5"/>
        <v>2009</v>
      </c>
      <c r="F126" s="253">
        <f t="shared" si="6"/>
        <v>1024.6416611180834</v>
      </c>
      <c r="G126" s="268">
        <v>31</v>
      </c>
      <c r="H126" s="254">
        <f t="shared" si="7"/>
        <v>6.5753424657534248E-4</v>
      </c>
      <c r="I126" s="361"/>
    </row>
    <row r="127" spans="1:9" s="2" customFormat="1" ht="17.100000000000001" customHeight="1">
      <c r="A127" s="270">
        <v>41944</v>
      </c>
      <c r="B127" s="249">
        <v>775.66410798925767</v>
      </c>
      <c r="C127" s="276">
        <v>0</v>
      </c>
      <c r="D127" s="251">
        <f t="shared" si="4"/>
        <v>775.66410798925767</v>
      </c>
      <c r="E127" s="252">
        <f t="shared" si="5"/>
        <v>1978</v>
      </c>
      <c r="F127" s="253">
        <f t="shared" si="6"/>
        <v>1008.8308639579737</v>
      </c>
      <c r="G127" s="268">
        <v>30</v>
      </c>
      <c r="H127" s="254">
        <f t="shared" si="7"/>
        <v>6.5753424657534248E-4</v>
      </c>
      <c r="I127" s="361"/>
    </row>
    <row r="128" spans="1:9" s="2" customFormat="1" ht="17.100000000000001" customHeight="1">
      <c r="A128" s="270">
        <v>41974</v>
      </c>
      <c r="B128" s="249">
        <v>775.66410798925767</v>
      </c>
      <c r="C128" s="276">
        <v>0</v>
      </c>
      <c r="D128" s="251">
        <f t="shared" si="4"/>
        <v>775.66410798925767</v>
      </c>
      <c r="E128" s="252">
        <f t="shared" si="5"/>
        <v>1948</v>
      </c>
      <c r="F128" s="253">
        <f t="shared" si="6"/>
        <v>993.53009251270623</v>
      </c>
      <c r="G128" s="268">
        <v>31</v>
      </c>
      <c r="H128" s="254">
        <f t="shared" si="7"/>
        <v>6.5753424657534248E-4</v>
      </c>
      <c r="I128" s="361"/>
    </row>
    <row r="129" spans="1:9" s="2" customFormat="1" ht="17.100000000000001" customHeight="1">
      <c r="A129" s="270">
        <v>42005</v>
      </c>
      <c r="B129" s="249">
        <v>775.66410798925767</v>
      </c>
      <c r="C129" s="276">
        <v>0</v>
      </c>
      <c r="D129" s="251">
        <f t="shared" si="4"/>
        <v>775.66410798925767</v>
      </c>
      <c r="E129" s="252">
        <f t="shared" si="5"/>
        <v>1917</v>
      </c>
      <c r="F129" s="253">
        <f t="shared" si="6"/>
        <v>977.71929535259642</v>
      </c>
      <c r="G129" s="268">
        <v>31</v>
      </c>
      <c r="H129" s="254">
        <f t="shared" si="7"/>
        <v>6.5753424657534248E-4</v>
      </c>
      <c r="I129" s="361"/>
    </row>
    <row r="130" spans="1:9" s="2" customFormat="1" ht="17.100000000000001" customHeight="1">
      <c r="A130" s="270">
        <v>42036</v>
      </c>
      <c r="B130" s="249">
        <v>775.66410798925767</v>
      </c>
      <c r="C130" s="276">
        <v>0</v>
      </c>
      <c r="D130" s="251">
        <f t="shared" si="4"/>
        <v>775.66410798925767</v>
      </c>
      <c r="E130" s="252">
        <f t="shared" si="5"/>
        <v>1886</v>
      </c>
      <c r="F130" s="253">
        <f t="shared" si="6"/>
        <v>961.90849819248649</v>
      </c>
      <c r="G130" s="268">
        <v>28</v>
      </c>
      <c r="H130" s="254">
        <f t="shared" si="7"/>
        <v>6.5753424657534248E-4</v>
      </c>
      <c r="I130" s="361"/>
    </row>
    <row r="131" spans="1:9" s="2" customFormat="1" ht="17.100000000000001" customHeight="1">
      <c r="A131" s="270">
        <v>42064</v>
      </c>
      <c r="B131" s="249">
        <v>775.66410798925767</v>
      </c>
      <c r="C131" s="276">
        <v>0</v>
      </c>
      <c r="D131" s="251">
        <f t="shared" si="4"/>
        <v>775.66410798925767</v>
      </c>
      <c r="E131" s="252">
        <f t="shared" si="5"/>
        <v>1858</v>
      </c>
      <c r="F131" s="253">
        <f t="shared" si="6"/>
        <v>947.62777817690358</v>
      </c>
      <c r="G131" s="268">
        <v>31</v>
      </c>
      <c r="H131" s="254">
        <f t="shared" si="7"/>
        <v>6.5753424657534248E-4</v>
      </c>
      <c r="I131" s="361"/>
    </row>
    <row r="132" spans="1:9" s="2" customFormat="1" ht="17.100000000000001" customHeight="1">
      <c r="A132" s="270">
        <v>42095</v>
      </c>
      <c r="B132" s="249">
        <v>775.66410798925767</v>
      </c>
      <c r="C132" s="276">
        <v>0</v>
      </c>
      <c r="D132" s="251">
        <f t="shared" si="4"/>
        <v>775.66410798925767</v>
      </c>
      <c r="E132" s="252">
        <f t="shared" si="5"/>
        <v>1827</v>
      </c>
      <c r="F132" s="253">
        <f t="shared" si="6"/>
        <v>931.81698101679376</v>
      </c>
      <c r="G132" s="268">
        <v>30</v>
      </c>
      <c r="H132" s="254">
        <f t="shared" si="7"/>
        <v>6.5753424657534248E-4</v>
      </c>
      <c r="I132" s="361"/>
    </row>
    <row r="133" spans="1:9" s="2" customFormat="1" ht="17.100000000000001" customHeight="1">
      <c r="A133" s="270">
        <v>42125</v>
      </c>
      <c r="B133" s="249">
        <v>775.66410798925767</v>
      </c>
      <c r="C133" s="276">
        <v>0</v>
      </c>
      <c r="D133" s="251">
        <f t="shared" si="4"/>
        <v>775.66410798925767</v>
      </c>
      <c r="E133" s="252">
        <f t="shared" si="5"/>
        <v>1797</v>
      </c>
      <c r="F133" s="253">
        <f t="shared" si="6"/>
        <v>916.51620957152625</v>
      </c>
      <c r="G133" s="268">
        <v>31</v>
      </c>
      <c r="H133" s="254">
        <f t="shared" si="7"/>
        <v>6.5753424657534248E-4</v>
      </c>
      <c r="I133" s="361"/>
    </row>
    <row r="134" spans="1:9" s="2" customFormat="1" ht="17.100000000000001" customHeight="1">
      <c r="A134" s="270">
        <v>42156</v>
      </c>
      <c r="B134" s="249">
        <v>775.66410798925767</v>
      </c>
      <c r="C134" s="276">
        <v>0</v>
      </c>
      <c r="D134" s="251">
        <f t="shared" si="4"/>
        <v>775.66410798925767</v>
      </c>
      <c r="E134" s="252">
        <f t="shared" si="5"/>
        <v>1766</v>
      </c>
      <c r="F134" s="253">
        <f t="shared" si="6"/>
        <v>900.70541241141643</v>
      </c>
      <c r="G134" s="268">
        <v>30</v>
      </c>
      <c r="H134" s="254">
        <f t="shared" si="7"/>
        <v>6.5753424657534248E-4</v>
      </c>
      <c r="I134" s="361"/>
    </row>
    <row r="135" spans="1:9" s="2" customFormat="1" ht="17.100000000000001" customHeight="1">
      <c r="A135" s="270">
        <v>42186</v>
      </c>
      <c r="B135" s="249">
        <v>814.44731338872054</v>
      </c>
      <c r="C135" s="276">
        <v>0</v>
      </c>
      <c r="D135" s="251">
        <f t="shared" si="4"/>
        <v>814.44731338872054</v>
      </c>
      <c r="E135" s="252">
        <f t="shared" si="5"/>
        <v>1736</v>
      </c>
      <c r="F135" s="253">
        <f t="shared" si="6"/>
        <v>929.67487301445624</v>
      </c>
      <c r="G135" s="268">
        <v>31</v>
      </c>
      <c r="H135" s="254">
        <f t="shared" si="7"/>
        <v>6.5753424657534248E-4</v>
      </c>
      <c r="I135" s="361"/>
    </row>
    <row r="136" spans="1:9" s="2" customFormat="1" ht="17.100000000000001" customHeight="1">
      <c r="A136" s="270">
        <v>42217</v>
      </c>
      <c r="B136" s="249">
        <v>814.44731338872054</v>
      </c>
      <c r="C136" s="276">
        <v>0</v>
      </c>
      <c r="D136" s="251">
        <f t="shared" si="4"/>
        <v>814.44731338872054</v>
      </c>
      <c r="E136" s="252">
        <f t="shared" si="5"/>
        <v>1705</v>
      </c>
      <c r="F136" s="253">
        <f t="shared" si="6"/>
        <v>913.07353599634098</v>
      </c>
      <c r="G136" s="268">
        <v>31</v>
      </c>
      <c r="H136" s="254">
        <f t="shared" si="7"/>
        <v>6.5753424657534248E-4</v>
      </c>
      <c r="I136" s="361"/>
    </row>
    <row r="137" spans="1:9" s="2" customFormat="1" ht="17.100000000000001" customHeight="1">
      <c r="A137" s="270">
        <v>42248</v>
      </c>
      <c r="B137" s="249">
        <v>814.44731338872054</v>
      </c>
      <c r="C137" s="276">
        <v>0</v>
      </c>
      <c r="D137" s="251">
        <f t="shared" si="4"/>
        <v>814.44731338872054</v>
      </c>
      <c r="E137" s="252">
        <f t="shared" si="5"/>
        <v>1674</v>
      </c>
      <c r="F137" s="253">
        <f t="shared" si="6"/>
        <v>896.47219897822572</v>
      </c>
      <c r="G137" s="268">
        <v>30</v>
      </c>
      <c r="H137" s="254">
        <f t="shared" si="7"/>
        <v>6.5753424657534248E-4</v>
      </c>
      <c r="I137" s="361"/>
    </row>
    <row r="138" spans="1:9" s="2" customFormat="1" ht="17.100000000000001" customHeight="1" thickBot="1">
      <c r="A138" s="270">
        <v>42278</v>
      </c>
      <c r="B138" s="249">
        <v>814.44731338872054</v>
      </c>
      <c r="C138" s="276">
        <v>0</v>
      </c>
      <c r="D138" s="251">
        <f t="shared" si="4"/>
        <v>814.44731338872054</v>
      </c>
      <c r="E138" s="252">
        <f t="shared" si="5"/>
        <v>1644</v>
      </c>
      <c r="F138" s="253">
        <f t="shared" si="6"/>
        <v>880.4063889606947</v>
      </c>
      <c r="G138" s="268">
        <v>31</v>
      </c>
      <c r="H138" s="254">
        <f t="shared" si="7"/>
        <v>6.5753424657534248E-4</v>
      </c>
      <c r="I138" s="361"/>
    </row>
    <row r="139" spans="1:9" s="2" customFormat="1" ht="31.5">
      <c r="A139" s="244" t="s">
        <v>13</v>
      </c>
      <c r="B139" s="244" t="s">
        <v>14</v>
      </c>
      <c r="C139" s="244" t="s">
        <v>15</v>
      </c>
      <c r="D139" s="244" t="s">
        <v>16</v>
      </c>
      <c r="E139" s="245" t="s">
        <v>17</v>
      </c>
      <c r="F139" s="365" t="s">
        <v>19</v>
      </c>
      <c r="G139" s="245" t="s">
        <v>11</v>
      </c>
      <c r="H139" s="367" t="s">
        <v>18</v>
      </c>
      <c r="I139" s="368" t="s">
        <v>24</v>
      </c>
    </row>
    <row r="140" spans="1:9" s="2" customFormat="1" ht="18" customHeight="1">
      <c r="A140" s="270">
        <v>42309</v>
      </c>
      <c r="B140" s="249">
        <v>814.44731338872054</v>
      </c>
      <c r="C140" s="276">
        <v>0</v>
      </c>
      <c r="D140" s="251">
        <f t="shared" si="4"/>
        <v>814.44731338872054</v>
      </c>
      <c r="E140" s="252">
        <f>E138-G138</f>
        <v>1613</v>
      </c>
      <c r="F140" s="253">
        <f t="shared" si="6"/>
        <v>863.80505194257944</v>
      </c>
      <c r="G140" s="268">
        <v>30</v>
      </c>
      <c r="H140" s="254">
        <f t="shared" si="7"/>
        <v>6.5753424657534248E-4</v>
      </c>
      <c r="I140" s="361"/>
    </row>
    <row r="141" spans="1:9" s="2" customFormat="1" ht="18" customHeight="1">
      <c r="A141" s="270">
        <v>42339</v>
      </c>
      <c r="B141" s="249">
        <v>814.44731338872054</v>
      </c>
      <c r="C141" s="276">
        <v>0</v>
      </c>
      <c r="D141" s="251">
        <f t="shared" si="4"/>
        <v>814.44731338872054</v>
      </c>
      <c r="E141" s="252">
        <f>E140-G140</f>
        <v>1583</v>
      </c>
      <c r="F141" s="253">
        <f t="shared" si="6"/>
        <v>847.73924192504853</v>
      </c>
      <c r="G141" s="268">
        <v>31</v>
      </c>
      <c r="H141" s="254">
        <f t="shared" si="7"/>
        <v>6.5753424657534248E-4</v>
      </c>
      <c r="I141" s="361"/>
    </row>
    <row r="142" spans="1:9" s="2" customFormat="1" ht="18" customHeight="1">
      <c r="A142" s="270">
        <v>42370</v>
      </c>
      <c r="B142" s="249">
        <v>814.44731338872054</v>
      </c>
      <c r="C142" s="276">
        <v>0</v>
      </c>
      <c r="D142" s="251">
        <f t="shared" si="4"/>
        <v>814.44731338872054</v>
      </c>
      <c r="E142" s="252">
        <f t="shared" si="5"/>
        <v>1552</v>
      </c>
      <c r="F142" s="253">
        <f t="shared" si="6"/>
        <v>831.13790490693327</v>
      </c>
      <c r="G142" s="268">
        <v>31</v>
      </c>
      <c r="H142" s="254">
        <f t="shared" si="7"/>
        <v>6.5753424657534248E-4</v>
      </c>
      <c r="I142" s="361"/>
    </row>
    <row r="143" spans="1:9" s="2" customFormat="1" ht="18" customHeight="1">
      <c r="A143" s="270">
        <v>42401</v>
      </c>
      <c r="B143" s="249">
        <v>814.44731338872054</v>
      </c>
      <c r="C143" s="276">
        <v>0</v>
      </c>
      <c r="D143" s="251">
        <f t="shared" si="4"/>
        <v>814.44731338872054</v>
      </c>
      <c r="E143" s="252">
        <f>E142-G142</f>
        <v>1521</v>
      </c>
      <c r="F143" s="253">
        <f t="shared" si="6"/>
        <v>814.5365678888179</v>
      </c>
      <c r="G143" s="268">
        <v>29</v>
      </c>
      <c r="H143" s="254">
        <f t="shared" si="7"/>
        <v>6.5753424657534248E-4</v>
      </c>
      <c r="I143" s="361"/>
    </row>
    <row r="144" spans="1:9" s="2" customFormat="1" ht="18" customHeight="1">
      <c r="A144" s="270">
        <v>42430</v>
      </c>
      <c r="B144" s="249">
        <v>814.44731338872054</v>
      </c>
      <c r="C144" s="276">
        <v>0</v>
      </c>
      <c r="D144" s="251">
        <f t="shared" ref="D144:D159" si="8">B144-C144</f>
        <v>814.44731338872054</v>
      </c>
      <c r="E144" s="252">
        <f t="shared" ref="E144:E201" si="9">E143-G143</f>
        <v>1492</v>
      </c>
      <c r="F144" s="253">
        <f t="shared" si="6"/>
        <v>799.00628487187146</v>
      </c>
      <c r="G144" s="268">
        <v>31</v>
      </c>
      <c r="H144" s="254">
        <f t="shared" ref="H144:H201" si="10">0.24/365</f>
        <v>6.5753424657534248E-4</v>
      </c>
      <c r="I144" s="361"/>
    </row>
    <row r="145" spans="1:9" s="2" customFormat="1" ht="18" customHeight="1">
      <c r="A145" s="270">
        <v>42461</v>
      </c>
      <c r="B145" s="249">
        <v>814.44731338872054</v>
      </c>
      <c r="C145" s="276">
        <v>0</v>
      </c>
      <c r="D145" s="251">
        <f t="shared" si="8"/>
        <v>814.44731338872054</v>
      </c>
      <c r="E145" s="252">
        <f t="shared" si="9"/>
        <v>1461</v>
      </c>
      <c r="F145" s="253">
        <f t="shared" ref="F145:F201" si="11">(D145*E145*H145)</f>
        <v>782.40494785375608</v>
      </c>
      <c r="G145" s="268">
        <v>30</v>
      </c>
      <c r="H145" s="254">
        <f t="shared" si="10"/>
        <v>6.5753424657534248E-4</v>
      </c>
      <c r="I145" s="361"/>
    </row>
    <row r="146" spans="1:9" s="2" customFormat="1" ht="18" customHeight="1">
      <c r="A146" s="270">
        <v>42491</v>
      </c>
      <c r="B146" s="249">
        <v>814.44731338872054</v>
      </c>
      <c r="C146" s="276">
        <v>0</v>
      </c>
      <c r="D146" s="251">
        <f t="shared" si="8"/>
        <v>814.44731338872054</v>
      </c>
      <c r="E146" s="252">
        <f t="shared" si="9"/>
        <v>1431</v>
      </c>
      <c r="F146" s="253">
        <f t="shared" si="11"/>
        <v>766.33913783622518</v>
      </c>
      <c r="G146" s="268">
        <v>31</v>
      </c>
      <c r="H146" s="254">
        <f t="shared" si="10"/>
        <v>6.5753424657534248E-4</v>
      </c>
      <c r="I146" s="361"/>
    </row>
    <row r="147" spans="1:9" s="2" customFormat="1" ht="18" customHeight="1">
      <c r="A147" s="270">
        <v>42522</v>
      </c>
      <c r="B147" s="249">
        <v>814.44731338872054</v>
      </c>
      <c r="C147" s="276">
        <v>0</v>
      </c>
      <c r="D147" s="251">
        <f t="shared" si="8"/>
        <v>814.44731338872054</v>
      </c>
      <c r="E147" s="252">
        <f t="shared" si="9"/>
        <v>1400</v>
      </c>
      <c r="F147" s="253">
        <f t="shared" si="11"/>
        <v>749.73780081810992</v>
      </c>
      <c r="G147" s="268">
        <v>30</v>
      </c>
      <c r="H147" s="254">
        <f t="shared" si="10"/>
        <v>6.5753424657534248E-4</v>
      </c>
      <c r="I147" s="361"/>
    </row>
    <row r="148" spans="1:9" s="2" customFormat="1" ht="18" customHeight="1">
      <c r="A148" s="270">
        <v>42552</v>
      </c>
      <c r="B148" s="249">
        <v>855.16967905815659</v>
      </c>
      <c r="C148" s="276">
        <v>0</v>
      </c>
      <c r="D148" s="251">
        <f t="shared" si="8"/>
        <v>855.16967905815659</v>
      </c>
      <c r="E148" s="252">
        <f>E147-G147</f>
        <v>1370</v>
      </c>
      <c r="F148" s="253">
        <f t="shared" si="11"/>
        <v>770.35559034060793</v>
      </c>
      <c r="G148" s="268">
        <v>31</v>
      </c>
      <c r="H148" s="254">
        <f t="shared" si="10"/>
        <v>6.5753424657534248E-4</v>
      </c>
      <c r="I148" s="361"/>
    </row>
    <row r="149" spans="1:9" s="2" customFormat="1" ht="18" customHeight="1">
      <c r="A149" s="270">
        <v>42583</v>
      </c>
      <c r="B149" s="249">
        <v>855.16967905815659</v>
      </c>
      <c r="C149" s="276">
        <v>0</v>
      </c>
      <c r="D149" s="251">
        <f t="shared" si="8"/>
        <v>855.16967905815659</v>
      </c>
      <c r="E149" s="252">
        <f t="shared" si="9"/>
        <v>1339</v>
      </c>
      <c r="F149" s="253">
        <f t="shared" si="11"/>
        <v>752.92418647158695</v>
      </c>
      <c r="G149" s="268">
        <v>31</v>
      </c>
      <c r="H149" s="254">
        <f t="shared" si="10"/>
        <v>6.5753424657534248E-4</v>
      </c>
      <c r="I149" s="361"/>
    </row>
    <row r="150" spans="1:9" s="2" customFormat="1" ht="18" customHeight="1">
      <c r="A150" s="270">
        <v>42614</v>
      </c>
      <c r="B150" s="249">
        <v>855.16967905815659</v>
      </c>
      <c r="C150" s="276">
        <v>0</v>
      </c>
      <c r="D150" s="251">
        <f t="shared" si="8"/>
        <v>855.16967905815659</v>
      </c>
      <c r="E150" s="252">
        <f t="shared" si="9"/>
        <v>1308</v>
      </c>
      <c r="F150" s="253">
        <f t="shared" si="11"/>
        <v>735.49278260256585</v>
      </c>
      <c r="G150" s="268">
        <v>30</v>
      </c>
      <c r="H150" s="254">
        <f t="shared" si="10"/>
        <v>6.5753424657534248E-4</v>
      </c>
      <c r="I150" s="361"/>
    </row>
    <row r="151" spans="1:9" s="2" customFormat="1" ht="18" customHeight="1">
      <c r="A151" s="270">
        <v>42644</v>
      </c>
      <c r="B151" s="249">
        <v>855.16967905815659</v>
      </c>
      <c r="C151" s="276">
        <v>0</v>
      </c>
      <c r="D151" s="251">
        <f t="shared" si="8"/>
        <v>855.16967905815659</v>
      </c>
      <c r="E151" s="252">
        <f t="shared" si="9"/>
        <v>1278</v>
      </c>
      <c r="F151" s="253">
        <f t="shared" si="11"/>
        <v>718.6236820841583</v>
      </c>
      <c r="G151" s="268">
        <v>31</v>
      </c>
      <c r="H151" s="254">
        <f t="shared" si="10"/>
        <v>6.5753424657534248E-4</v>
      </c>
      <c r="I151" s="361"/>
    </row>
    <row r="152" spans="1:9" s="2" customFormat="1" ht="18" customHeight="1">
      <c r="A152" s="270">
        <v>42675</v>
      </c>
      <c r="B152" s="249">
        <v>855.16967905815659</v>
      </c>
      <c r="C152" s="276">
        <v>0</v>
      </c>
      <c r="D152" s="251">
        <f t="shared" si="8"/>
        <v>855.16967905815659</v>
      </c>
      <c r="E152" s="252">
        <f t="shared" si="9"/>
        <v>1247</v>
      </c>
      <c r="F152" s="253">
        <f t="shared" si="11"/>
        <v>701.19227821513721</v>
      </c>
      <c r="G152" s="268">
        <v>30</v>
      </c>
      <c r="H152" s="254">
        <f t="shared" si="10"/>
        <v>6.5753424657534248E-4</v>
      </c>
      <c r="I152" s="361"/>
    </row>
    <row r="153" spans="1:9" s="2" customFormat="1" ht="18" customHeight="1">
      <c r="A153" s="270">
        <v>42705</v>
      </c>
      <c r="B153" s="249">
        <v>855.16967905815659</v>
      </c>
      <c r="C153" s="276">
        <v>0</v>
      </c>
      <c r="D153" s="278">
        <f t="shared" si="8"/>
        <v>855.16967905815659</v>
      </c>
      <c r="E153" s="252">
        <f t="shared" si="9"/>
        <v>1217</v>
      </c>
      <c r="F153" s="253">
        <f t="shared" si="11"/>
        <v>684.32317769672977</v>
      </c>
      <c r="G153" s="268">
        <v>31</v>
      </c>
      <c r="H153" s="254">
        <f t="shared" si="10"/>
        <v>6.5753424657534248E-4</v>
      </c>
      <c r="I153" s="361"/>
    </row>
    <row r="154" spans="1:9" s="2" customFormat="1" ht="18" customHeight="1">
      <c r="A154" s="270">
        <v>42736</v>
      </c>
      <c r="B154" s="249">
        <v>855.16967905815659</v>
      </c>
      <c r="C154" s="276">
        <v>0</v>
      </c>
      <c r="D154" s="278">
        <f t="shared" si="8"/>
        <v>855.16967905815659</v>
      </c>
      <c r="E154" s="252">
        <f t="shared" si="9"/>
        <v>1186</v>
      </c>
      <c r="F154" s="253">
        <f t="shared" si="11"/>
        <v>666.89177382770879</v>
      </c>
      <c r="G154" s="268">
        <v>31</v>
      </c>
      <c r="H154" s="254">
        <f t="shared" si="10"/>
        <v>6.5753424657534248E-4</v>
      </c>
      <c r="I154" s="361"/>
    </row>
    <row r="155" spans="1:9" s="2" customFormat="1" ht="18" customHeight="1">
      <c r="A155" s="270">
        <v>42767</v>
      </c>
      <c r="B155" s="249">
        <v>855.16967905815659</v>
      </c>
      <c r="C155" s="276">
        <v>0</v>
      </c>
      <c r="D155" s="251">
        <f t="shared" si="8"/>
        <v>855.16967905815659</v>
      </c>
      <c r="E155" s="252">
        <f t="shared" si="9"/>
        <v>1155</v>
      </c>
      <c r="F155" s="253">
        <f t="shared" si="11"/>
        <v>649.46036995868769</v>
      </c>
      <c r="G155" s="268">
        <v>28</v>
      </c>
      <c r="H155" s="254">
        <f t="shared" si="10"/>
        <v>6.5753424657534248E-4</v>
      </c>
      <c r="I155" s="361"/>
    </row>
    <row r="156" spans="1:9" s="2" customFormat="1" ht="18" customHeight="1">
      <c r="A156" s="270">
        <v>42795</v>
      </c>
      <c r="B156" s="249">
        <v>855.16967905815659</v>
      </c>
      <c r="C156" s="276">
        <v>0</v>
      </c>
      <c r="D156" s="251">
        <f t="shared" si="8"/>
        <v>855.16967905815659</v>
      </c>
      <c r="E156" s="252">
        <f t="shared" si="9"/>
        <v>1127</v>
      </c>
      <c r="F156" s="253">
        <f t="shared" si="11"/>
        <v>633.71587614150735</v>
      </c>
      <c r="G156" s="268">
        <v>31</v>
      </c>
      <c r="H156" s="254">
        <f t="shared" si="10"/>
        <v>6.5753424657534248E-4</v>
      </c>
      <c r="I156" s="361"/>
    </row>
    <row r="157" spans="1:9" s="2" customFormat="1" ht="18" customHeight="1">
      <c r="A157" s="270">
        <v>42826</v>
      </c>
      <c r="B157" s="249">
        <v>855.16967905815659</v>
      </c>
      <c r="C157" s="276">
        <v>0</v>
      </c>
      <c r="D157" s="278">
        <f t="shared" si="8"/>
        <v>855.16967905815659</v>
      </c>
      <c r="E157" s="252">
        <f t="shared" si="9"/>
        <v>1096</v>
      </c>
      <c r="F157" s="253">
        <f t="shared" si="11"/>
        <v>616.28447227248637</v>
      </c>
      <c r="G157" s="268">
        <v>30</v>
      </c>
      <c r="H157" s="254">
        <f t="shared" si="10"/>
        <v>6.5753424657534248E-4</v>
      </c>
      <c r="I157" s="361"/>
    </row>
    <row r="158" spans="1:9" s="2" customFormat="1" ht="18" customHeight="1">
      <c r="A158" s="270">
        <v>42856</v>
      </c>
      <c r="B158" s="249">
        <v>855.16967905815659</v>
      </c>
      <c r="C158" s="276">
        <v>0</v>
      </c>
      <c r="D158" s="278">
        <f t="shared" si="8"/>
        <v>855.16967905815659</v>
      </c>
      <c r="E158" s="252">
        <f t="shared" si="9"/>
        <v>1066</v>
      </c>
      <c r="F158" s="253">
        <f t="shared" si="11"/>
        <v>599.41537175407882</v>
      </c>
      <c r="G158" s="268">
        <v>31</v>
      </c>
      <c r="H158" s="254">
        <f t="shared" si="10"/>
        <v>6.5753424657534248E-4</v>
      </c>
      <c r="I158" s="361"/>
    </row>
    <row r="159" spans="1:9" s="2" customFormat="1" ht="18" customHeight="1">
      <c r="A159" s="270">
        <v>42887</v>
      </c>
      <c r="B159" s="249">
        <v>855.16967905815659</v>
      </c>
      <c r="C159" s="276">
        <v>0</v>
      </c>
      <c r="D159" s="278">
        <f t="shared" si="8"/>
        <v>855.16967905815659</v>
      </c>
      <c r="E159" s="252">
        <f t="shared" si="9"/>
        <v>1035</v>
      </c>
      <c r="F159" s="253">
        <f t="shared" si="11"/>
        <v>581.98396788505784</v>
      </c>
      <c r="G159" s="268">
        <v>30</v>
      </c>
      <c r="H159" s="254">
        <f t="shared" si="10"/>
        <v>6.5753424657534248E-4</v>
      </c>
      <c r="I159" s="361"/>
    </row>
    <row r="160" spans="1:9" s="2" customFormat="1" ht="18" customHeight="1">
      <c r="A160" s="270">
        <v>42917</v>
      </c>
      <c r="B160" s="249">
        <v>897.92816301106438</v>
      </c>
      <c r="C160" s="276">
        <v>0</v>
      </c>
      <c r="D160" s="278">
        <f>B160-C160</f>
        <v>897.92816301106438</v>
      </c>
      <c r="E160" s="252">
        <f t="shared" si="9"/>
        <v>1005</v>
      </c>
      <c r="F160" s="253">
        <f t="shared" si="11"/>
        <v>593.37061073498285</v>
      </c>
      <c r="G160" s="268">
        <v>31</v>
      </c>
      <c r="H160" s="254">
        <f t="shared" si="10"/>
        <v>6.5753424657534248E-4</v>
      </c>
      <c r="I160" s="361"/>
    </row>
    <row r="161" spans="1:9" s="2" customFormat="1" ht="18" customHeight="1">
      <c r="A161" s="270">
        <v>42948</v>
      </c>
      <c r="B161" s="249">
        <v>897.92816301106438</v>
      </c>
      <c r="C161" s="276">
        <v>0</v>
      </c>
      <c r="D161" s="278">
        <f>B161-C161</f>
        <v>897.92816301106438</v>
      </c>
      <c r="E161" s="252">
        <f t="shared" si="9"/>
        <v>974</v>
      </c>
      <c r="F161" s="253">
        <f t="shared" si="11"/>
        <v>575.06763667251073</v>
      </c>
      <c r="G161" s="268">
        <v>31</v>
      </c>
      <c r="H161" s="254">
        <f t="shared" si="10"/>
        <v>6.5753424657534248E-4</v>
      </c>
      <c r="I161" s="361"/>
    </row>
    <row r="162" spans="1:9" s="2" customFormat="1" ht="18" customHeight="1">
      <c r="A162" s="270">
        <v>42979</v>
      </c>
      <c r="B162" s="249">
        <v>897.92816301106438</v>
      </c>
      <c r="C162" s="276">
        <v>0</v>
      </c>
      <c r="D162" s="278">
        <f t="shared" ref="D162:D165" si="12">B162-C162</f>
        <v>897.92816301106438</v>
      </c>
      <c r="E162" s="252">
        <f t="shared" si="9"/>
        <v>943</v>
      </c>
      <c r="F162" s="253">
        <f t="shared" si="11"/>
        <v>556.76466261003861</v>
      </c>
      <c r="G162" s="268">
        <v>30</v>
      </c>
      <c r="H162" s="254">
        <f t="shared" si="10"/>
        <v>6.5753424657534248E-4</v>
      </c>
      <c r="I162" s="361"/>
    </row>
    <row r="163" spans="1:9" s="2" customFormat="1" ht="18" customHeight="1">
      <c r="A163" s="270">
        <v>43009</v>
      </c>
      <c r="B163" s="249">
        <v>897.92816301106438</v>
      </c>
      <c r="C163" s="276">
        <v>0</v>
      </c>
      <c r="D163" s="278">
        <f t="shared" si="12"/>
        <v>897.92816301106438</v>
      </c>
      <c r="E163" s="252">
        <f t="shared" si="9"/>
        <v>913</v>
      </c>
      <c r="F163" s="253">
        <f t="shared" si="11"/>
        <v>539.05210706571074</v>
      </c>
      <c r="G163" s="268">
        <v>31</v>
      </c>
      <c r="H163" s="254">
        <f t="shared" si="10"/>
        <v>6.5753424657534248E-4</v>
      </c>
      <c r="I163" s="361"/>
    </row>
    <row r="164" spans="1:9" s="2" customFormat="1" ht="18" customHeight="1">
      <c r="A164" s="270">
        <v>43040</v>
      </c>
      <c r="B164" s="249">
        <v>897.92816301106438</v>
      </c>
      <c r="C164" s="276">
        <v>0</v>
      </c>
      <c r="D164" s="278">
        <f t="shared" si="12"/>
        <v>897.92816301106438</v>
      </c>
      <c r="E164" s="252">
        <f t="shared" si="9"/>
        <v>882</v>
      </c>
      <c r="F164" s="253">
        <f t="shared" si="11"/>
        <v>520.74913300323874</v>
      </c>
      <c r="G164" s="268">
        <v>30</v>
      </c>
      <c r="H164" s="254">
        <f t="shared" si="10"/>
        <v>6.5753424657534248E-4</v>
      </c>
      <c r="I164" s="361"/>
    </row>
    <row r="165" spans="1:9" s="2" customFormat="1" ht="18" customHeight="1">
      <c r="A165" s="270">
        <v>43070</v>
      </c>
      <c r="B165" s="249">
        <v>897.92816301106438</v>
      </c>
      <c r="C165" s="276">
        <v>0</v>
      </c>
      <c r="D165" s="278">
        <f t="shared" si="12"/>
        <v>897.92816301106438</v>
      </c>
      <c r="E165" s="252">
        <f t="shared" si="9"/>
        <v>852</v>
      </c>
      <c r="F165" s="253">
        <f t="shared" si="11"/>
        <v>503.03657745891081</v>
      </c>
      <c r="G165" s="268">
        <v>31</v>
      </c>
      <c r="H165" s="254">
        <f t="shared" si="10"/>
        <v>6.5753424657534248E-4</v>
      </c>
      <c r="I165" s="361"/>
    </row>
    <row r="166" spans="1:9" s="2" customFormat="1" ht="18" customHeight="1">
      <c r="A166" s="270">
        <v>43101</v>
      </c>
      <c r="B166" s="249">
        <v>897.92816301106438</v>
      </c>
      <c r="C166" s="276">
        <v>0</v>
      </c>
      <c r="D166" s="278">
        <f>B166-C166</f>
        <v>897.92816301106438</v>
      </c>
      <c r="E166" s="252">
        <f t="shared" si="9"/>
        <v>821</v>
      </c>
      <c r="F166" s="253">
        <f t="shared" si="11"/>
        <v>484.7336033964387</v>
      </c>
      <c r="G166" s="268">
        <v>31</v>
      </c>
      <c r="H166" s="254">
        <f t="shared" si="10"/>
        <v>6.5753424657534248E-4</v>
      </c>
      <c r="I166" s="361"/>
    </row>
    <row r="167" spans="1:9" s="2" customFormat="1" ht="18" customHeight="1">
      <c r="A167" s="270">
        <v>43132</v>
      </c>
      <c r="B167" s="249">
        <v>897.92816301106438</v>
      </c>
      <c r="C167" s="276">
        <v>0</v>
      </c>
      <c r="D167" s="278">
        <f>B167-C167</f>
        <v>897.92816301106438</v>
      </c>
      <c r="E167" s="252">
        <f t="shared" si="9"/>
        <v>790</v>
      </c>
      <c r="F167" s="253">
        <f t="shared" si="11"/>
        <v>466.43062933396664</v>
      </c>
      <c r="G167" s="268">
        <v>28</v>
      </c>
      <c r="H167" s="254">
        <f t="shared" si="10"/>
        <v>6.5753424657534248E-4</v>
      </c>
      <c r="I167" s="361"/>
    </row>
    <row r="168" spans="1:9" s="2" customFormat="1" ht="18" customHeight="1">
      <c r="A168" s="270">
        <v>43160</v>
      </c>
      <c r="B168" s="249">
        <v>897.92816301106438</v>
      </c>
      <c r="C168" s="276">
        <v>0</v>
      </c>
      <c r="D168" s="278">
        <f t="shared" ref="D168:D196" si="13">B168-C168</f>
        <v>897.92816301106438</v>
      </c>
      <c r="E168" s="252">
        <f t="shared" si="9"/>
        <v>762</v>
      </c>
      <c r="F168" s="253">
        <f t="shared" si="11"/>
        <v>449.89891082592732</v>
      </c>
      <c r="G168" s="268">
        <v>31</v>
      </c>
      <c r="H168" s="254">
        <f t="shared" si="10"/>
        <v>6.5753424657534248E-4</v>
      </c>
      <c r="I168" s="361"/>
    </row>
    <row r="169" spans="1:9" s="2" customFormat="1" ht="18" customHeight="1">
      <c r="A169" s="270">
        <v>43191</v>
      </c>
      <c r="B169" s="249">
        <v>897.92816301106438</v>
      </c>
      <c r="C169" s="276">
        <v>0</v>
      </c>
      <c r="D169" s="278">
        <f t="shared" si="13"/>
        <v>897.92816301106438</v>
      </c>
      <c r="E169" s="252">
        <f t="shared" si="9"/>
        <v>731</v>
      </c>
      <c r="F169" s="253">
        <f t="shared" si="11"/>
        <v>431.59593676345514</v>
      </c>
      <c r="G169" s="268">
        <v>30</v>
      </c>
      <c r="H169" s="254">
        <f t="shared" si="10"/>
        <v>6.5753424657534248E-4</v>
      </c>
      <c r="I169" s="361"/>
    </row>
    <row r="170" spans="1:9" s="2" customFormat="1" ht="18" customHeight="1">
      <c r="A170" s="270">
        <v>43221</v>
      </c>
      <c r="B170" s="249">
        <v>897.92816301106438</v>
      </c>
      <c r="C170" s="279">
        <v>13799</v>
      </c>
      <c r="D170" s="278">
        <f>B170-C170</f>
        <v>-12901.071836988936</v>
      </c>
      <c r="E170" s="252">
        <f t="shared" si="9"/>
        <v>701</v>
      </c>
      <c r="F170" s="253"/>
      <c r="G170" s="280">
        <v>15</v>
      </c>
      <c r="H170" s="254">
        <f t="shared" si="10"/>
        <v>6.5753424657534248E-4</v>
      </c>
      <c r="I170" s="345" t="s">
        <v>154</v>
      </c>
    </row>
    <row r="171" spans="1:9" s="2" customFormat="1" ht="18" customHeight="1">
      <c r="A171" s="270">
        <v>43252</v>
      </c>
      <c r="B171" s="249">
        <v>897.92816301106438</v>
      </c>
      <c r="C171" s="282">
        <v>13799</v>
      </c>
      <c r="D171" s="278">
        <f t="shared" si="13"/>
        <v>-12901.071836988936</v>
      </c>
      <c r="E171" s="252">
        <f t="shared" si="9"/>
        <v>686</v>
      </c>
      <c r="F171" s="253"/>
      <c r="G171" s="250">
        <v>26</v>
      </c>
      <c r="H171" s="254">
        <f t="shared" si="10"/>
        <v>6.5753424657534248E-4</v>
      </c>
      <c r="I171" s="345" t="s">
        <v>158</v>
      </c>
    </row>
    <row r="172" spans="1:9" s="2" customFormat="1" ht="18" customHeight="1">
      <c r="A172" s="270">
        <v>43282</v>
      </c>
      <c r="B172" s="249">
        <v>942.82457116161765</v>
      </c>
      <c r="C172" s="282">
        <v>0</v>
      </c>
      <c r="D172" s="278">
        <f t="shared" si="13"/>
        <v>942.82457116161765</v>
      </c>
      <c r="E172" s="252">
        <f t="shared" si="9"/>
        <v>660</v>
      </c>
      <c r="F172" s="253">
        <f t="shared" si="11"/>
        <v>409.1600330739733</v>
      </c>
      <c r="G172" s="250">
        <v>31</v>
      </c>
      <c r="H172" s="254">
        <f t="shared" si="10"/>
        <v>6.5753424657534248E-4</v>
      </c>
      <c r="I172" s="345"/>
    </row>
    <row r="173" spans="1:9" s="2" customFormat="1" ht="18" customHeight="1">
      <c r="A173" s="270">
        <v>43313</v>
      </c>
      <c r="B173" s="249">
        <v>942.82457116161765</v>
      </c>
      <c r="C173" s="279">
        <f>13799+13799</f>
        <v>27598</v>
      </c>
      <c r="D173" s="278">
        <f t="shared" si="13"/>
        <v>-26655.175428838382</v>
      </c>
      <c r="E173" s="252">
        <f t="shared" si="9"/>
        <v>629</v>
      </c>
      <c r="F173" s="253"/>
      <c r="G173" s="280">
        <v>0</v>
      </c>
      <c r="H173" s="254">
        <f t="shared" si="10"/>
        <v>6.5753424657534248E-4</v>
      </c>
      <c r="I173" s="345" t="s">
        <v>159</v>
      </c>
    </row>
    <row r="174" spans="1:9" s="2" customFormat="1" ht="18" customHeight="1">
      <c r="A174" s="270">
        <v>43344</v>
      </c>
      <c r="B174" s="249">
        <v>942.82457116161765</v>
      </c>
      <c r="C174" s="279">
        <v>13700</v>
      </c>
      <c r="D174" s="278">
        <f t="shared" si="13"/>
        <v>-12757.175428838382</v>
      </c>
      <c r="E174" s="252">
        <f>E173-G173</f>
        <v>629</v>
      </c>
      <c r="F174" s="253"/>
      <c r="G174" s="280">
        <v>16</v>
      </c>
      <c r="H174" s="254">
        <f t="shared" si="10"/>
        <v>6.5753424657534248E-4</v>
      </c>
      <c r="I174" s="345" t="s">
        <v>160</v>
      </c>
    </row>
    <row r="175" spans="1:9" s="2" customFormat="1" ht="18" customHeight="1">
      <c r="A175" s="270">
        <v>43374</v>
      </c>
      <c r="B175" s="249">
        <v>942.82457116161765</v>
      </c>
      <c r="C175" s="282">
        <v>13799</v>
      </c>
      <c r="D175" s="278">
        <f t="shared" si="13"/>
        <v>-12856.175428838382</v>
      </c>
      <c r="E175" s="252">
        <f t="shared" si="9"/>
        <v>613</v>
      </c>
      <c r="F175" s="253"/>
      <c r="G175" s="250">
        <v>17</v>
      </c>
      <c r="H175" s="254">
        <f t="shared" si="10"/>
        <v>6.5753424657534248E-4</v>
      </c>
      <c r="I175" s="392" t="s">
        <v>155</v>
      </c>
    </row>
    <row r="176" spans="1:9" s="2" customFormat="1" ht="18" customHeight="1">
      <c r="A176" s="270">
        <v>43405</v>
      </c>
      <c r="B176" s="249">
        <v>942.82457116161765</v>
      </c>
      <c r="C176" s="282">
        <v>10734</v>
      </c>
      <c r="D176" s="278">
        <f t="shared" si="13"/>
        <v>-9791.1754288383818</v>
      </c>
      <c r="E176" s="252">
        <f t="shared" si="9"/>
        <v>596</v>
      </c>
      <c r="F176" s="253"/>
      <c r="G176" s="250">
        <v>29</v>
      </c>
      <c r="H176" s="254">
        <f t="shared" si="10"/>
        <v>6.5753424657534248E-4</v>
      </c>
      <c r="I176" s="392" t="s">
        <v>156</v>
      </c>
    </row>
    <row r="177" spans="1:9" s="2" customFormat="1" ht="18" customHeight="1">
      <c r="A177" s="270">
        <v>43435</v>
      </c>
      <c r="B177" s="249">
        <v>942.82457116161765</v>
      </c>
      <c r="C177" s="282">
        <v>0</v>
      </c>
      <c r="D177" s="278">
        <f t="shared" si="13"/>
        <v>942.82457116161765</v>
      </c>
      <c r="E177" s="252">
        <f t="shared" si="9"/>
        <v>567</v>
      </c>
      <c r="F177" s="253">
        <f t="shared" si="11"/>
        <v>351.5056647771861</v>
      </c>
      <c r="G177" s="250">
        <v>31</v>
      </c>
      <c r="H177" s="254">
        <f t="shared" si="10"/>
        <v>6.5753424657534248E-4</v>
      </c>
      <c r="I177" s="392"/>
    </row>
    <row r="178" spans="1:9" s="2" customFormat="1" ht="18" customHeight="1">
      <c r="A178" s="270">
        <v>43466</v>
      </c>
      <c r="B178" s="249">
        <v>942.82457116161765</v>
      </c>
      <c r="C178" s="282">
        <v>10784</v>
      </c>
      <c r="D178" s="278">
        <f t="shared" si="13"/>
        <v>-9841.1754288383818</v>
      </c>
      <c r="E178" s="252">
        <f t="shared" si="9"/>
        <v>536</v>
      </c>
      <c r="F178" s="253"/>
      <c r="G178" s="250">
        <v>0</v>
      </c>
      <c r="H178" s="254">
        <f>0.24/365</f>
        <v>6.5753424657534248E-4</v>
      </c>
      <c r="I178" s="392" t="s">
        <v>157</v>
      </c>
    </row>
    <row r="179" spans="1:9" s="2" customFormat="1" ht="18" customHeight="1">
      <c r="A179" s="270">
        <v>43497</v>
      </c>
      <c r="B179" s="249">
        <v>942.82457116161765</v>
      </c>
      <c r="C179" s="282">
        <v>0</v>
      </c>
      <c r="D179" s="278">
        <f t="shared" si="13"/>
        <v>942.82457116161765</v>
      </c>
      <c r="E179" s="252">
        <f t="shared" si="9"/>
        <v>536</v>
      </c>
      <c r="F179" s="253">
        <f t="shared" si="11"/>
        <v>332.2875420115904</v>
      </c>
      <c r="G179" s="250">
        <v>28</v>
      </c>
      <c r="H179" s="254">
        <f t="shared" si="10"/>
        <v>6.5753424657534248E-4</v>
      </c>
      <c r="I179" s="392"/>
    </row>
    <row r="180" spans="1:9" s="2" customFormat="1" ht="18" customHeight="1">
      <c r="A180" s="270">
        <v>43525</v>
      </c>
      <c r="B180" s="249">
        <v>942.82457116161765</v>
      </c>
      <c r="C180" s="282">
        <v>0</v>
      </c>
      <c r="D180" s="278">
        <f t="shared" si="13"/>
        <v>942.82457116161765</v>
      </c>
      <c r="E180" s="252">
        <f t="shared" si="9"/>
        <v>508</v>
      </c>
      <c r="F180" s="253">
        <f t="shared" si="11"/>
        <v>314.92923757814913</v>
      </c>
      <c r="G180" s="250">
        <v>31</v>
      </c>
      <c r="H180" s="254">
        <f t="shared" si="10"/>
        <v>6.5753424657534248E-4</v>
      </c>
      <c r="I180" s="392"/>
    </row>
    <row r="181" spans="1:9" s="2" customFormat="1" ht="18" customHeight="1">
      <c r="A181" s="270">
        <v>43556</v>
      </c>
      <c r="B181" s="249">
        <v>942.82457116161765</v>
      </c>
      <c r="C181" s="282">
        <v>0</v>
      </c>
      <c r="D181" s="278">
        <f t="shared" si="13"/>
        <v>942.82457116161765</v>
      </c>
      <c r="E181" s="252">
        <f t="shared" si="9"/>
        <v>477</v>
      </c>
      <c r="F181" s="253">
        <f t="shared" si="11"/>
        <v>295.71111481255343</v>
      </c>
      <c r="G181" s="250">
        <v>30</v>
      </c>
      <c r="H181" s="254">
        <f t="shared" si="10"/>
        <v>6.5753424657534248E-4</v>
      </c>
      <c r="I181" s="345"/>
    </row>
    <row r="182" spans="1:9" s="2" customFormat="1" ht="18" customHeight="1">
      <c r="A182" s="270">
        <v>43586</v>
      </c>
      <c r="B182" s="249">
        <v>942.82457116161765</v>
      </c>
      <c r="C182" s="282">
        <v>0</v>
      </c>
      <c r="D182" s="278">
        <f t="shared" si="13"/>
        <v>942.82457116161765</v>
      </c>
      <c r="E182" s="252">
        <f t="shared" si="9"/>
        <v>447</v>
      </c>
      <c r="F182" s="253">
        <f t="shared" si="11"/>
        <v>277.11293149100914</v>
      </c>
      <c r="G182" s="250">
        <v>31</v>
      </c>
      <c r="H182" s="254">
        <f t="shared" si="10"/>
        <v>6.5753424657534248E-4</v>
      </c>
      <c r="I182" s="392"/>
    </row>
    <row r="183" spans="1:9" s="2" customFormat="1" ht="18" customHeight="1">
      <c r="A183" s="270">
        <v>43617</v>
      </c>
      <c r="B183" s="249">
        <v>942.82457116161765</v>
      </c>
      <c r="C183" s="282">
        <v>0</v>
      </c>
      <c r="D183" s="278">
        <f t="shared" si="13"/>
        <v>942.82457116161765</v>
      </c>
      <c r="E183" s="252">
        <f t="shared" si="9"/>
        <v>416</v>
      </c>
      <c r="F183" s="253">
        <f t="shared" si="11"/>
        <v>257.89480872541344</v>
      </c>
      <c r="G183" s="250">
        <v>30</v>
      </c>
      <c r="H183" s="254">
        <f t="shared" si="10"/>
        <v>6.5753424657534248E-4</v>
      </c>
      <c r="I183" s="392"/>
    </row>
    <row r="184" spans="1:9" s="2" customFormat="1" ht="18" customHeight="1">
      <c r="A184" s="270">
        <v>43647</v>
      </c>
      <c r="B184" s="249">
        <v>989.96579971969857</v>
      </c>
      <c r="C184" s="282">
        <v>0</v>
      </c>
      <c r="D184" s="278">
        <f t="shared" si="13"/>
        <v>989.96579971969857</v>
      </c>
      <c r="E184" s="252">
        <f t="shared" si="9"/>
        <v>386</v>
      </c>
      <c r="F184" s="253">
        <f t="shared" si="11"/>
        <v>251.26145667406269</v>
      </c>
      <c r="G184" s="250">
        <v>31</v>
      </c>
      <c r="H184" s="254">
        <f t="shared" si="10"/>
        <v>6.5753424657534248E-4</v>
      </c>
      <c r="I184" s="392"/>
    </row>
    <row r="185" spans="1:9" s="2" customFormat="1" ht="18" customHeight="1">
      <c r="A185" s="270">
        <v>43678</v>
      </c>
      <c r="B185" s="249">
        <v>989.96579971969857</v>
      </c>
      <c r="C185" s="282">
        <v>0</v>
      </c>
      <c r="D185" s="278">
        <f t="shared" si="13"/>
        <v>989.96579971969857</v>
      </c>
      <c r="E185" s="252">
        <f t="shared" si="9"/>
        <v>355</v>
      </c>
      <c r="F185" s="253">
        <f t="shared" si="11"/>
        <v>231.08242777018719</v>
      </c>
      <c r="G185" s="250">
        <v>31</v>
      </c>
      <c r="H185" s="254">
        <f t="shared" si="10"/>
        <v>6.5753424657534248E-4</v>
      </c>
      <c r="I185" s="392"/>
    </row>
    <row r="186" spans="1:9" s="2" customFormat="1" ht="18" customHeight="1">
      <c r="A186" s="270">
        <v>43709</v>
      </c>
      <c r="B186" s="249">
        <v>989.96579971969857</v>
      </c>
      <c r="C186" s="282">
        <v>0</v>
      </c>
      <c r="D186" s="278">
        <f t="shared" si="13"/>
        <v>989.96579971969857</v>
      </c>
      <c r="E186" s="252">
        <f t="shared" si="9"/>
        <v>324</v>
      </c>
      <c r="F186" s="253">
        <f t="shared" si="11"/>
        <v>210.90339886631168</v>
      </c>
      <c r="G186" s="250">
        <v>30</v>
      </c>
      <c r="H186" s="254">
        <f t="shared" si="10"/>
        <v>6.5753424657534248E-4</v>
      </c>
      <c r="I186" s="361"/>
    </row>
    <row r="187" spans="1:9" s="2" customFormat="1" ht="18" customHeight="1">
      <c r="A187" s="270">
        <v>43739</v>
      </c>
      <c r="B187" s="249">
        <v>989.96579971969857</v>
      </c>
      <c r="C187" s="282">
        <v>0</v>
      </c>
      <c r="D187" s="278">
        <f t="shared" si="13"/>
        <v>989.96579971969857</v>
      </c>
      <c r="E187" s="252">
        <f t="shared" si="9"/>
        <v>294</v>
      </c>
      <c r="F187" s="253">
        <f t="shared" si="11"/>
        <v>191.37530637869023</v>
      </c>
      <c r="G187" s="250">
        <v>31</v>
      </c>
      <c r="H187" s="254">
        <f t="shared" si="10"/>
        <v>6.5753424657534248E-4</v>
      </c>
      <c r="I187" s="361"/>
    </row>
    <row r="188" spans="1:9" s="2" customFormat="1" ht="18" customHeight="1">
      <c r="A188" s="270">
        <v>43770</v>
      </c>
      <c r="B188" s="249">
        <v>989.96579971969857</v>
      </c>
      <c r="C188" s="282">
        <v>12000</v>
      </c>
      <c r="D188" s="278">
        <f t="shared" si="13"/>
        <v>-11010.034200280301</v>
      </c>
      <c r="E188" s="252">
        <f t="shared" si="9"/>
        <v>263</v>
      </c>
      <c r="F188" s="253"/>
      <c r="G188" s="250">
        <v>19</v>
      </c>
      <c r="H188" s="254">
        <f t="shared" si="10"/>
        <v>6.5753424657534248E-4</v>
      </c>
      <c r="I188" s="267" t="s">
        <v>161</v>
      </c>
    </row>
    <row r="189" spans="1:9" s="2" customFormat="1" ht="18" customHeight="1">
      <c r="A189" s="270">
        <v>43800</v>
      </c>
      <c r="B189" s="249">
        <v>989.96579971969857</v>
      </c>
      <c r="C189" s="282">
        <v>0</v>
      </c>
      <c r="D189" s="278">
        <f t="shared" si="13"/>
        <v>989.96579971969857</v>
      </c>
      <c r="E189" s="252">
        <f t="shared" si="9"/>
        <v>244</v>
      </c>
      <c r="F189" s="253">
        <f t="shared" si="11"/>
        <v>158.82848556598779</v>
      </c>
      <c r="G189" s="250">
        <v>31</v>
      </c>
      <c r="H189" s="254">
        <f t="shared" si="10"/>
        <v>6.5753424657534248E-4</v>
      </c>
      <c r="I189" s="361"/>
    </row>
    <row r="190" spans="1:9" s="2" customFormat="1" ht="18" customHeight="1">
      <c r="A190" s="270">
        <v>43831</v>
      </c>
      <c r="B190" s="249">
        <v>989.96579971969857</v>
      </c>
      <c r="C190" s="282">
        <v>0</v>
      </c>
      <c r="D190" s="278">
        <f t="shared" si="13"/>
        <v>989.96579971969857</v>
      </c>
      <c r="E190" s="252">
        <f t="shared" si="9"/>
        <v>213</v>
      </c>
      <c r="F190" s="253">
        <f t="shared" si="11"/>
        <v>138.64945666211233</v>
      </c>
      <c r="G190" s="268">
        <v>31</v>
      </c>
      <c r="H190" s="254">
        <f t="shared" si="10"/>
        <v>6.5753424657534248E-4</v>
      </c>
      <c r="I190" s="361"/>
    </row>
    <row r="191" spans="1:9" s="2" customFormat="1" ht="18" customHeight="1">
      <c r="A191" s="270">
        <v>43862</v>
      </c>
      <c r="B191" s="249">
        <v>989.96579971969857</v>
      </c>
      <c r="C191" s="282">
        <v>0</v>
      </c>
      <c r="D191" s="278">
        <f t="shared" si="13"/>
        <v>989.96579971969857</v>
      </c>
      <c r="E191" s="252">
        <f t="shared" si="9"/>
        <v>182</v>
      </c>
      <c r="F191" s="253">
        <f t="shared" si="11"/>
        <v>118.47042775823681</v>
      </c>
      <c r="G191" s="268">
        <v>29</v>
      </c>
      <c r="H191" s="254">
        <f t="shared" si="10"/>
        <v>6.5753424657534248E-4</v>
      </c>
      <c r="I191" s="361"/>
    </row>
    <row r="192" spans="1:9" s="2" customFormat="1" ht="18" customHeight="1">
      <c r="A192" s="270">
        <v>43891</v>
      </c>
      <c r="B192" s="249">
        <v>989.96579971969857</v>
      </c>
      <c r="C192" s="282">
        <v>0</v>
      </c>
      <c r="D192" s="278">
        <f t="shared" si="13"/>
        <v>989.96579971969857</v>
      </c>
      <c r="E192" s="252">
        <f t="shared" si="9"/>
        <v>153</v>
      </c>
      <c r="F192" s="253">
        <f t="shared" si="11"/>
        <v>99.593271686869414</v>
      </c>
      <c r="G192" s="268">
        <v>31</v>
      </c>
      <c r="H192" s="254">
        <f t="shared" si="10"/>
        <v>6.5753424657534248E-4</v>
      </c>
      <c r="I192" s="361"/>
    </row>
    <row r="193" spans="1:9" s="2" customFormat="1" ht="18" customHeight="1">
      <c r="A193" s="270">
        <v>43922</v>
      </c>
      <c r="B193" s="249">
        <v>989.96579971969857</v>
      </c>
      <c r="C193" s="282">
        <v>0</v>
      </c>
      <c r="D193" s="278">
        <f t="shared" si="13"/>
        <v>989.96579971969857</v>
      </c>
      <c r="E193" s="252">
        <f t="shared" si="9"/>
        <v>122</v>
      </c>
      <c r="F193" s="253">
        <f t="shared" si="11"/>
        <v>79.414242782993895</v>
      </c>
      <c r="G193" s="268">
        <v>30</v>
      </c>
      <c r="H193" s="254">
        <f t="shared" si="10"/>
        <v>6.5753424657534248E-4</v>
      </c>
      <c r="I193" s="361"/>
    </row>
    <row r="194" spans="1:9" s="2" customFormat="1" ht="18" customHeight="1">
      <c r="A194" s="270">
        <v>43952</v>
      </c>
      <c r="B194" s="249">
        <v>989.96579971969857</v>
      </c>
      <c r="C194" s="282">
        <v>0</v>
      </c>
      <c r="D194" s="278">
        <f t="shared" si="13"/>
        <v>989.96579971969857</v>
      </c>
      <c r="E194" s="252">
        <f t="shared" si="9"/>
        <v>92</v>
      </c>
      <c r="F194" s="253">
        <f t="shared" si="11"/>
        <v>59.886150295372445</v>
      </c>
      <c r="G194" s="268">
        <v>31</v>
      </c>
      <c r="H194" s="254">
        <f t="shared" si="10"/>
        <v>6.5753424657534248E-4</v>
      </c>
      <c r="I194" s="361"/>
    </row>
    <row r="195" spans="1:9" s="2" customFormat="1" ht="18" customHeight="1">
      <c r="A195" s="270">
        <v>43983</v>
      </c>
      <c r="B195" s="249">
        <v>989.96579971969857</v>
      </c>
      <c r="C195" s="282">
        <v>0</v>
      </c>
      <c r="D195" s="278">
        <f t="shared" si="13"/>
        <v>989.96579971969857</v>
      </c>
      <c r="E195" s="252">
        <f t="shared" si="9"/>
        <v>61</v>
      </c>
      <c r="F195" s="253">
        <f t="shared" si="11"/>
        <v>39.707121391496948</v>
      </c>
      <c r="G195" s="268">
        <v>30</v>
      </c>
      <c r="H195" s="254">
        <f t="shared" si="10"/>
        <v>6.5753424657534248E-4</v>
      </c>
      <c r="I195" s="361"/>
    </row>
    <row r="196" spans="1:9" s="2" customFormat="1" ht="18" customHeight="1">
      <c r="A196" s="270">
        <v>44013</v>
      </c>
      <c r="B196" s="249">
        <v>1039.4640897056836</v>
      </c>
      <c r="C196" s="250">
        <v>0</v>
      </c>
      <c r="D196" s="278">
        <f t="shared" si="13"/>
        <v>1039.4640897056836</v>
      </c>
      <c r="E196" s="252">
        <f t="shared" si="9"/>
        <v>31</v>
      </c>
      <c r="F196" s="253">
        <f t="shared" si="11"/>
        <v>21.187980349069274</v>
      </c>
      <c r="G196" s="268">
        <v>31</v>
      </c>
      <c r="H196" s="254">
        <f t="shared" si="10"/>
        <v>6.5753424657534248E-4</v>
      </c>
      <c r="I196" s="361"/>
    </row>
    <row r="197" spans="1:9" s="2" customFormat="1" ht="18" customHeight="1">
      <c r="A197" s="283" t="s">
        <v>12</v>
      </c>
      <c r="B197" s="249">
        <v>1039.46408970568</v>
      </c>
      <c r="C197" s="250">
        <v>0</v>
      </c>
      <c r="D197" s="278">
        <f>B197-C197</f>
        <v>1039.46408970568</v>
      </c>
      <c r="E197" s="252">
        <f t="shared" si="9"/>
        <v>0</v>
      </c>
      <c r="F197" s="253">
        <f t="shared" si="11"/>
        <v>0</v>
      </c>
      <c r="G197" s="268">
        <v>0</v>
      </c>
      <c r="H197" s="254">
        <f t="shared" si="10"/>
        <v>6.5753424657534248E-4</v>
      </c>
      <c r="I197" s="361"/>
    </row>
    <row r="198" spans="1:9" s="2" customFormat="1" ht="18" customHeight="1">
      <c r="A198" s="283" t="s">
        <v>20</v>
      </c>
      <c r="B198" s="249">
        <v>1039.46408970568</v>
      </c>
      <c r="C198" s="250">
        <v>0</v>
      </c>
      <c r="D198" s="278">
        <f t="shared" ref="D198:D201" si="14">B198-C198</f>
        <v>1039.46408970568</v>
      </c>
      <c r="E198" s="252">
        <f t="shared" si="9"/>
        <v>0</v>
      </c>
      <c r="F198" s="253">
        <f t="shared" si="11"/>
        <v>0</v>
      </c>
      <c r="G198" s="277">
        <v>0</v>
      </c>
      <c r="H198" s="254">
        <f t="shared" si="10"/>
        <v>6.5753424657534248E-4</v>
      </c>
      <c r="I198" s="361"/>
    </row>
    <row r="199" spans="1:9" s="2" customFormat="1" ht="18" customHeight="1">
      <c r="A199" s="283" t="s">
        <v>21</v>
      </c>
      <c r="B199" s="249">
        <v>1039.46408970568</v>
      </c>
      <c r="C199" s="250">
        <v>0</v>
      </c>
      <c r="D199" s="278">
        <f t="shared" si="14"/>
        <v>1039.46408970568</v>
      </c>
      <c r="E199" s="252">
        <f t="shared" si="9"/>
        <v>0</v>
      </c>
      <c r="F199" s="253">
        <f t="shared" si="11"/>
        <v>0</v>
      </c>
      <c r="G199" s="277">
        <v>0</v>
      </c>
      <c r="H199" s="254">
        <f t="shared" si="10"/>
        <v>6.5753424657534248E-4</v>
      </c>
      <c r="I199" s="361"/>
    </row>
    <row r="200" spans="1:9" s="2" customFormat="1" ht="18" customHeight="1">
      <c r="A200" s="283" t="s">
        <v>22</v>
      </c>
      <c r="B200" s="249">
        <v>1039.46408970568</v>
      </c>
      <c r="C200" s="250">
        <v>0</v>
      </c>
      <c r="D200" s="278">
        <f t="shared" si="14"/>
        <v>1039.46408970568</v>
      </c>
      <c r="E200" s="252">
        <f t="shared" si="9"/>
        <v>0</v>
      </c>
      <c r="F200" s="253">
        <f t="shared" si="11"/>
        <v>0</v>
      </c>
      <c r="G200" s="277">
        <v>0</v>
      </c>
      <c r="H200" s="254">
        <f t="shared" si="10"/>
        <v>6.5753424657534248E-4</v>
      </c>
      <c r="I200" s="361"/>
    </row>
    <row r="201" spans="1:9" s="2" customFormat="1" ht="18" customHeight="1">
      <c r="A201" s="283" t="s">
        <v>23</v>
      </c>
      <c r="B201" s="249">
        <v>1039.46408970568</v>
      </c>
      <c r="C201" s="250">
        <v>0</v>
      </c>
      <c r="D201" s="278">
        <f t="shared" si="14"/>
        <v>1039.46408970568</v>
      </c>
      <c r="E201" s="252">
        <f t="shared" si="9"/>
        <v>0</v>
      </c>
      <c r="F201" s="253">
        <f t="shared" si="11"/>
        <v>0</v>
      </c>
      <c r="G201" s="277">
        <v>0</v>
      </c>
      <c r="H201" s="254">
        <f t="shared" si="10"/>
        <v>6.5753424657534248E-4</v>
      </c>
      <c r="I201" s="361"/>
    </row>
    <row r="202" spans="1:9" s="125" customFormat="1" thickBot="1">
      <c r="A202" s="284" t="s">
        <v>5</v>
      </c>
      <c r="B202" s="285">
        <f>SUM(B14:B201)</f>
        <v>135708.16606759807</v>
      </c>
      <c r="C202" s="285">
        <f>SUM(C14:C200)</f>
        <v>123788</v>
      </c>
      <c r="D202" s="326">
        <f>B202-C202</f>
        <v>11920.166067598067</v>
      </c>
      <c r="E202" s="327">
        <f>SUM(E58:E197)</f>
        <v>273550</v>
      </c>
      <c r="F202" s="393">
        <f>SUM(F14:F197)</f>
        <v>181538.02109926709</v>
      </c>
      <c r="G202" s="327">
        <f>SUM(G14:G198)</f>
        <v>5137</v>
      </c>
      <c r="H202" s="394">
        <f>D202+F202</f>
        <v>193458.18716686516</v>
      </c>
      <c r="I202" s="395"/>
    </row>
    <row r="203" spans="1:9" s="30" customFormat="1" ht="15.75">
      <c r="A203" s="58"/>
      <c r="B203" s="58"/>
      <c r="C203" s="59"/>
      <c r="D203" s="58"/>
      <c r="E203" s="58"/>
      <c r="F203" s="384"/>
      <c r="G203" s="58"/>
      <c r="H203" s="384"/>
      <c r="I203" s="384"/>
    </row>
    <row r="204" spans="1:9" s="30" customFormat="1" ht="15.75">
      <c r="A204" s="58"/>
      <c r="B204" s="58"/>
      <c r="C204" s="59"/>
      <c r="D204" s="58"/>
      <c r="E204" s="58"/>
      <c r="F204" s="384"/>
      <c r="G204" s="58"/>
      <c r="H204" s="384"/>
      <c r="I204" s="384"/>
    </row>
    <row r="205" spans="1:9" s="30" customFormat="1" ht="15.75">
      <c r="A205" s="206"/>
      <c r="B205" s="207" t="s">
        <v>108</v>
      </c>
      <c r="C205" s="208"/>
      <c r="D205" s="208"/>
      <c r="E205" s="208"/>
      <c r="F205" s="385" t="s">
        <v>114</v>
      </c>
      <c r="G205" s="208"/>
      <c r="H205" s="386"/>
      <c r="I205" s="384"/>
    </row>
    <row r="206" spans="1:9" s="30" customFormat="1" ht="15.75">
      <c r="A206" s="211" t="s">
        <v>109</v>
      </c>
      <c r="B206" s="211" t="s">
        <v>110</v>
      </c>
      <c r="C206" s="211" t="s">
        <v>115</v>
      </c>
      <c r="D206" s="211" t="s">
        <v>111</v>
      </c>
      <c r="E206" s="208"/>
      <c r="F206" s="212" t="s">
        <v>112</v>
      </c>
      <c r="G206" s="212" t="s">
        <v>116</v>
      </c>
      <c r="H206" s="213"/>
      <c r="I206" s="384"/>
    </row>
    <row r="207" spans="1:9" s="2" customFormat="1">
      <c r="A207" s="214" t="s">
        <v>113</v>
      </c>
      <c r="B207" s="215">
        <v>6000</v>
      </c>
      <c r="C207" s="215">
        <v>6000</v>
      </c>
      <c r="D207" s="215">
        <f>B207-C207</f>
        <v>0</v>
      </c>
      <c r="E207" s="208"/>
      <c r="F207" s="357"/>
      <c r="G207" s="216"/>
      <c r="H207" s="386"/>
      <c r="I207" s="384"/>
    </row>
    <row r="208" spans="1:9" s="26" customFormat="1">
      <c r="A208" s="214" t="s">
        <v>120</v>
      </c>
      <c r="B208" s="215">
        <f>B207+B207*5%</f>
        <v>6300</v>
      </c>
      <c r="C208" s="215">
        <v>1575</v>
      </c>
      <c r="D208" s="215">
        <f t="shared" ref="D208:D222" si="15">B208-C208</f>
        <v>4725</v>
      </c>
      <c r="E208" s="208"/>
      <c r="F208" s="357" t="s">
        <v>117</v>
      </c>
      <c r="G208" s="217">
        <f>B223</f>
        <v>135708.16606759807</v>
      </c>
      <c r="H208" s="386"/>
      <c r="I208" s="384"/>
    </row>
    <row r="209" spans="1:9" s="26" customFormat="1">
      <c r="A209" s="214" t="s">
        <v>121</v>
      </c>
      <c r="B209" s="215">
        <f t="shared" ref="B209:B220" si="16">B208+B208*5%</f>
        <v>6615</v>
      </c>
      <c r="C209" s="215">
        <v>0</v>
      </c>
      <c r="D209" s="215">
        <f t="shared" si="15"/>
        <v>6615</v>
      </c>
      <c r="E209" s="208"/>
      <c r="F209" s="357" t="s">
        <v>32</v>
      </c>
      <c r="G209" s="217">
        <f>F202</f>
        <v>181538.02109926709</v>
      </c>
      <c r="H209" s="386"/>
      <c r="I209" s="294"/>
    </row>
    <row r="210" spans="1:9" s="26" customFormat="1">
      <c r="A210" s="214" t="s">
        <v>122</v>
      </c>
      <c r="B210" s="215">
        <f t="shared" si="16"/>
        <v>6945.75</v>
      </c>
      <c r="C210" s="215">
        <v>0</v>
      </c>
      <c r="D210" s="215">
        <f t="shared" si="15"/>
        <v>6945.75</v>
      </c>
      <c r="E210" s="208"/>
      <c r="F210" s="387" t="s">
        <v>5</v>
      </c>
      <c r="G210" s="219">
        <f>G208+G209</f>
        <v>317246.18716686516</v>
      </c>
      <c r="H210" s="386"/>
      <c r="I210" s="294"/>
    </row>
    <row r="211" spans="1:9" s="26" customFormat="1" ht="30">
      <c r="A211" s="214" t="s">
        <v>123</v>
      </c>
      <c r="B211" s="215">
        <f t="shared" si="16"/>
        <v>7293.0375000000004</v>
      </c>
      <c r="C211" s="215">
        <v>0</v>
      </c>
      <c r="D211" s="215">
        <f t="shared" si="15"/>
        <v>7293.0375000000004</v>
      </c>
      <c r="E211" s="208"/>
      <c r="F211" s="388" t="s">
        <v>118</v>
      </c>
      <c r="G211" s="217">
        <f>C223</f>
        <v>123788</v>
      </c>
      <c r="H211" s="386"/>
      <c r="I211" s="294"/>
    </row>
    <row r="212" spans="1:9" s="129" customFormat="1">
      <c r="A212" s="221" t="s">
        <v>124</v>
      </c>
      <c r="B212" s="215">
        <f t="shared" si="16"/>
        <v>7657.6893749999999</v>
      </c>
      <c r="C212" s="215">
        <v>0</v>
      </c>
      <c r="D212" s="215">
        <f t="shared" si="15"/>
        <v>7657.6893749999999</v>
      </c>
      <c r="E212" s="208"/>
      <c r="F212" s="371" t="s">
        <v>119</v>
      </c>
      <c r="G212" s="223">
        <f>G210-G211</f>
        <v>193458.18716686516</v>
      </c>
      <c r="H212" s="386"/>
      <c r="I212" s="294"/>
    </row>
    <row r="213" spans="1:9" s="129" customFormat="1">
      <c r="A213" s="214" t="s">
        <v>125</v>
      </c>
      <c r="B213" s="215">
        <f t="shared" si="16"/>
        <v>8040.5738437500004</v>
      </c>
      <c r="C213" s="215">
        <v>0</v>
      </c>
      <c r="D213" s="215">
        <f t="shared" si="15"/>
        <v>8040.5738437500004</v>
      </c>
      <c r="E213" s="208"/>
      <c r="F213" s="386"/>
      <c r="G213" s="224"/>
      <c r="H213" s="386"/>
      <c r="I213" s="294"/>
    </row>
    <row r="214" spans="1:9" s="129" customFormat="1">
      <c r="A214" s="214" t="s">
        <v>126</v>
      </c>
      <c r="B214" s="215">
        <f t="shared" si="16"/>
        <v>8442.6025359374999</v>
      </c>
      <c r="C214" s="215">
        <v>0</v>
      </c>
      <c r="D214" s="215">
        <f t="shared" si="15"/>
        <v>8442.6025359374999</v>
      </c>
      <c r="E214" s="208"/>
      <c r="F214" s="386"/>
      <c r="G214" s="224"/>
      <c r="H214" s="386"/>
      <c r="I214" s="294"/>
    </row>
    <row r="215" spans="1:9" s="129" customFormat="1">
      <c r="A215" s="214" t="s">
        <v>127</v>
      </c>
      <c r="B215" s="215">
        <f t="shared" si="16"/>
        <v>8864.7326627343755</v>
      </c>
      <c r="C215" s="215">
        <v>0</v>
      </c>
      <c r="D215" s="215">
        <f t="shared" si="15"/>
        <v>8864.7326627343755</v>
      </c>
      <c r="E215" s="208"/>
      <c r="F215" s="386"/>
      <c r="G215" s="224"/>
      <c r="H215" s="386"/>
      <c r="I215" s="294"/>
    </row>
    <row r="216" spans="1:9" s="129" customFormat="1">
      <c r="A216" s="214" t="s">
        <v>128</v>
      </c>
      <c r="B216" s="215">
        <f t="shared" si="16"/>
        <v>9307.9692958710948</v>
      </c>
      <c r="C216" s="215">
        <v>0</v>
      </c>
      <c r="D216" s="215">
        <f t="shared" si="15"/>
        <v>9307.9692958710948</v>
      </c>
      <c r="E216" s="208"/>
      <c r="F216" s="386"/>
      <c r="G216" s="224"/>
      <c r="H216" s="386"/>
      <c r="I216" s="294"/>
    </row>
    <row r="217" spans="1:9" s="129" customFormat="1">
      <c r="A217" s="214" t="s">
        <v>129</v>
      </c>
      <c r="B217" s="215">
        <f t="shared" si="16"/>
        <v>9773.3677606646488</v>
      </c>
      <c r="C217" s="215">
        <v>0</v>
      </c>
      <c r="D217" s="215">
        <f t="shared" si="15"/>
        <v>9773.3677606646488</v>
      </c>
      <c r="E217" s="208"/>
      <c r="F217" s="386"/>
      <c r="G217" s="224"/>
      <c r="H217" s="386"/>
      <c r="I217" s="294"/>
    </row>
    <row r="218" spans="1:9" s="129" customFormat="1">
      <c r="A218" s="214" t="s">
        <v>130</v>
      </c>
      <c r="B218" s="215">
        <f t="shared" si="16"/>
        <v>10262.036148697882</v>
      </c>
      <c r="C218" s="215">
        <v>0</v>
      </c>
      <c r="D218" s="215">
        <f t="shared" si="15"/>
        <v>10262.036148697882</v>
      </c>
      <c r="E218" s="208"/>
      <c r="F218" s="386"/>
      <c r="G218" s="224"/>
      <c r="H218" s="386"/>
      <c r="I218" s="294"/>
    </row>
    <row r="219" spans="1:9" s="129" customFormat="1">
      <c r="A219" s="225" t="s">
        <v>131</v>
      </c>
      <c r="B219" s="215">
        <v>10775</v>
      </c>
      <c r="C219" s="215">
        <v>27598</v>
      </c>
      <c r="D219" s="215">
        <f t="shared" si="15"/>
        <v>-16823</v>
      </c>
      <c r="E219" s="208"/>
      <c r="F219" s="386"/>
      <c r="G219" s="224"/>
      <c r="H219" s="386"/>
      <c r="I219" s="294"/>
    </row>
    <row r="220" spans="1:9" s="129" customFormat="1">
      <c r="A220" s="225" t="s">
        <v>132</v>
      </c>
      <c r="B220" s="215">
        <f t="shared" si="16"/>
        <v>11313.75</v>
      </c>
      <c r="C220" s="215">
        <v>76615</v>
      </c>
      <c r="D220" s="215">
        <f t="shared" si="15"/>
        <v>-65301.25</v>
      </c>
      <c r="E220" s="208"/>
      <c r="F220" s="386"/>
      <c r="G220" s="224"/>
      <c r="H220" s="386"/>
      <c r="I220" s="294"/>
    </row>
    <row r="221" spans="1:9" s="129" customFormat="1">
      <c r="A221" s="225" t="s">
        <v>133</v>
      </c>
      <c r="B221" s="215">
        <v>11880</v>
      </c>
      <c r="C221" s="215">
        <v>12000</v>
      </c>
      <c r="D221" s="215">
        <f t="shared" si="15"/>
        <v>-120</v>
      </c>
      <c r="E221" s="208"/>
      <c r="F221" s="386"/>
      <c r="G221" s="224"/>
      <c r="H221" s="386"/>
      <c r="I221" s="294"/>
    </row>
    <row r="222" spans="1:9" s="129" customFormat="1" ht="60">
      <c r="A222" s="370" t="s">
        <v>140</v>
      </c>
      <c r="B222" s="249">
        <v>6237</v>
      </c>
      <c r="C222" s="215">
        <v>0</v>
      </c>
      <c r="D222" s="215">
        <f t="shared" si="15"/>
        <v>6237</v>
      </c>
      <c r="E222" s="208"/>
      <c r="F222" s="386"/>
      <c r="G222" s="224"/>
      <c r="H222" s="386"/>
      <c r="I222" s="294"/>
    </row>
    <row r="223" spans="1:9" s="129" customFormat="1">
      <c r="A223" s="222" t="s">
        <v>5</v>
      </c>
      <c r="B223" s="223">
        <f>B202</f>
        <v>135708.16606759807</v>
      </c>
      <c r="C223" s="223">
        <f>SUM(C207:C222)</f>
        <v>123788</v>
      </c>
      <c r="D223" s="222">
        <f>SUM(B223-C223)</f>
        <v>11920.166067598067</v>
      </c>
      <c r="E223" s="227"/>
      <c r="F223" s="389"/>
      <c r="G223" s="229"/>
      <c r="H223" s="389"/>
      <c r="I223" s="294"/>
    </row>
    <row r="224" spans="1:9" s="129" customFormat="1">
      <c r="A224" s="230"/>
      <c r="B224" s="231"/>
      <c r="C224" s="231"/>
      <c r="D224" s="232"/>
      <c r="E224" s="227"/>
      <c r="F224" s="389"/>
      <c r="G224" s="229"/>
      <c r="H224" s="389"/>
      <c r="I224" s="294"/>
    </row>
    <row r="225" spans="1:9" s="129" customFormat="1">
      <c r="A225" s="230"/>
      <c r="B225" s="231"/>
      <c r="C225" s="231"/>
      <c r="D225" s="232"/>
      <c r="E225" s="227"/>
      <c r="F225" s="389"/>
      <c r="G225" s="229"/>
      <c r="H225" s="389"/>
      <c r="I225" s="294"/>
    </row>
    <row r="226" spans="1:9" s="129" customFormat="1">
      <c r="A226" s="230"/>
      <c r="B226" s="231"/>
      <c r="C226" s="231"/>
      <c r="D226" s="232"/>
      <c r="E226" s="227"/>
      <c r="F226" s="389"/>
      <c r="G226" s="229"/>
      <c r="H226" s="389"/>
      <c r="I226" s="294"/>
    </row>
    <row r="227" spans="1:9" s="129" customFormat="1">
      <c r="A227" s="230"/>
      <c r="B227" s="231"/>
      <c r="C227" s="231"/>
      <c r="D227" s="232"/>
      <c r="E227" s="227"/>
      <c r="F227" s="389"/>
      <c r="G227" s="229"/>
      <c r="H227" s="389"/>
      <c r="I227" s="294"/>
    </row>
    <row r="228" spans="1:9" s="129" customFormat="1">
      <c r="A228" s="230"/>
      <c r="B228" s="231"/>
      <c r="C228" s="231"/>
      <c r="D228" s="232"/>
      <c r="E228" s="227"/>
      <c r="F228" s="389"/>
      <c r="G228" s="229"/>
      <c r="H228" s="389"/>
      <c r="I228" s="294"/>
    </row>
    <row r="229" spans="1:9" s="129" customFormat="1">
      <c r="A229" s="230"/>
      <c r="B229" s="231"/>
      <c r="C229" s="231"/>
      <c r="D229" s="232"/>
      <c r="E229" s="227"/>
      <c r="F229" s="389"/>
      <c r="G229" s="229"/>
      <c r="H229" s="389"/>
      <c r="I229" s="294"/>
    </row>
    <row r="230" spans="1:9" s="129" customFormat="1">
      <c r="A230" s="27"/>
      <c r="B230" s="27"/>
      <c r="C230" s="27"/>
      <c r="D230" s="27"/>
      <c r="E230" s="27"/>
      <c r="F230" s="52"/>
      <c r="G230" s="27"/>
      <c r="H230" s="52"/>
      <c r="I230" s="294"/>
    </row>
    <row r="231" spans="1:9" s="129" customFormat="1">
      <c r="A231" s="290"/>
      <c r="B231" s="291"/>
      <c r="C231" s="292"/>
      <c r="D231" s="293"/>
      <c r="E231" s="294"/>
      <c r="F231" s="295"/>
      <c r="G231" s="294"/>
      <c r="H231" s="294"/>
      <c r="I231" s="294"/>
    </row>
    <row r="232" spans="1:9" s="129" customFormat="1">
      <c r="A232" s="483" t="s">
        <v>28</v>
      </c>
      <c r="B232" s="483"/>
      <c r="C232" s="69"/>
      <c r="D232" s="69" t="s">
        <v>29</v>
      </c>
      <c r="E232" s="58"/>
      <c r="F232" s="68" t="s">
        <v>30</v>
      </c>
      <c r="G232" s="298"/>
      <c r="H232" s="384" t="s">
        <v>31</v>
      </c>
      <c r="I232" s="294"/>
    </row>
    <row r="233" spans="1:9" s="129" customFormat="1">
      <c r="A233" s="290"/>
      <c r="B233" s="291"/>
      <c r="C233" s="292"/>
      <c r="D233" s="293"/>
      <c r="E233" s="294"/>
      <c r="F233" s="295"/>
      <c r="G233" s="299"/>
      <c r="H233" s="294"/>
      <c r="I233" s="294"/>
    </row>
    <row r="234" spans="1:9" s="129" customFormat="1">
      <c r="A234" s="10"/>
      <c r="B234" s="14"/>
      <c r="C234" s="42"/>
      <c r="D234" s="18"/>
      <c r="E234" s="19"/>
      <c r="F234" s="20"/>
      <c r="G234" s="21"/>
      <c r="H234" s="19"/>
      <c r="I234" s="381"/>
    </row>
    <row r="235" spans="1:9" s="129" customFormat="1">
      <c r="A235" s="10"/>
      <c r="B235" s="14"/>
      <c r="C235" s="42"/>
      <c r="D235" s="18"/>
      <c r="E235" s="19"/>
      <c r="F235" s="20"/>
      <c r="G235" s="21"/>
      <c r="H235" s="19"/>
      <c r="I235" s="381"/>
    </row>
    <row r="236" spans="1:9" s="129" customFormat="1">
      <c r="A236" s="10"/>
      <c r="B236" s="14"/>
      <c r="C236" s="42"/>
      <c r="D236" s="18"/>
      <c r="E236" s="19"/>
      <c r="F236" s="20"/>
      <c r="G236" s="21"/>
      <c r="H236" s="19"/>
      <c r="I236" s="381"/>
    </row>
    <row r="237" spans="1:9" s="129" customFormat="1">
      <c r="A237" s="10"/>
      <c r="B237" s="14"/>
      <c r="C237" s="42"/>
      <c r="D237" s="18"/>
      <c r="E237" s="19"/>
      <c r="F237" s="20"/>
      <c r="G237" s="21"/>
      <c r="H237" s="19"/>
      <c r="I237" s="381"/>
    </row>
    <row r="238" spans="1:9" s="129" customFormat="1">
      <c r="A238" s="22"/>
      <c r="B238" s="14"/>
      <c r="C238" s="42"/>
      <c r="D238" s="18"/>
      <c r="E238" s="19"/>
      <c r="F238" s="20"/>
      <c r="G238" s="23"/>
      <c r="H238" s="19"/>
      <c r="I238" s="381"/>
    </row>
    <row r="239" spans="1:9" s="129" customFormat="1">
      <c r="A239" s="10"/>
      <c r="B239" s="14"/>
      <c r="C239" s="42"/>
      <c r="D239" s="18"/>
      <c r="E239" s="19"/>
      <c r="F239" s="20"/>
      <c r="G239" s="21"/>
      <c r="H239" s="19"/>
      <c r="I239" s="381"/>
    </row>
    <row r="240" spans="1:9" s="129" customFormat="1">
      <c r="A240" s="10"/>
      <c r="B240" s="14"/>
      <c r="C240" s="42"/>
      <c r="D240" s="18"/>
      <c r="E240" s="19"/>
      <c r="F240" s="20"/>
      <c r="G240" s="21"/>
      <c r="H240" s="19"/>
      <c r="I240" s="381"/>
    </row>
    <row r="241" spans="1:9" s="129" customFormat="1">
      <c r="A241" s="10"/>
      <c r="B241" s="14"/>
      <c r="C241" s="42"/>
      <c r="D241" s="18"/>
      <c r="E241" s="19"/>
      <c r="F241" s="20"/>
      <c r="G241" s="21"/>
      <c r="H241" s="19"/>
      <c r="I241" s="381"/>
    </row>
    <row r="242" spans="1:9" s="129" customFormat="1">
      <c r="A242" s="10"/>
      <c r="B242" s="14"/>
      <c r="C242" s="42"/>
      <c r="D242" s="18"/>
      <c r="E242" s="19"/>
      <c r="F242" s="20"/>
      <c r="G242" s="21"/>
      <c r="H242" s="19"/>
      <c r="I242" s="381"/>
    </row>
    <row r="243" spans="1:9" s="129" customFormat="1">
      <c r="A243" s="10"/>
      <c r="B243" s="14"/>
      <c r="C243" s="42"/>
      <c r="D243" s="18"/>
      <c r="E243" s="19"/>
      <c r="F243" s="20"/>
      <c r="G243" s="21"/>
      <c r="H243" s="19"/>
      <c r="I243" s="381"/>
    </row>
    <row r="244" spans="1:9" s="129" customFormat="1">
      <c r="A244" s="10"/>
      <c r="B244" s="14"/>
      <c r="C244" s="42"/>
      <c r="D244" s="18"/>
      <c r="E244" s="19"/>
      <c r="F244" s="20"/>
      <c r="G244" s="21"/>
      <c r="H244" s="19"/>
      <c r="I244" s="381"/>
    </row>
    <row r="245" spans="1:9" s="129" customFormat="1">
      <c r="A245" s="10"/>
      <c r="B245" s="14"/>
      <c r="C245" s="42"/>
      <c r="D245" s="18"/>
      <c r="E245" s="19"/>
      <c r="F245" s="20"/>
      <c r="G245" s="21"/>
      <c r="H245" s="19"/>
      <c r="I245" s="381"/>
    </row>
    <row r="246" spans="1:9" s="129" customFormat="1">
      <c r="A246" s="10"/>
      <c r="B246" s="14"/>
      <c r="C246" s="42"/>
      <c r="D246" s="18"/>
      <c r="E246" s="19"/>
      <c r="F246" s="20"/>
      <c r="G246" s="21"/>
      <c r="H246" s="19"/>
      <c r="I246" s="381"/>
    </row>
    <row r="247" spans="1:9" s="129" customFormat="1">
      <c r="A247" s="10"/>
      <c r="B247" s="14"/>
      <c r="C247" s="42"/>
      <c r="D247" s="18"/>
      <c r="E247" s="19"/>
      <c r="F247" s="20"/>
      <c r="G247" s="21"/>
      <c r="H247" s="19"/>
      <c r="I247" s="381"/>
    </row>
    <row r="248" spans="1:9" s="129" customFormat="1">
      <c r="A248" s="10"/>
      <c r="B248" s="14"/>
      <c r="C248" s="42"/>
      <c r="D248" s="18"/>
      <c r="E248" s="19"/>
      <c r="F248" s="20"/>
      <c r="G248" s="21"/>
      <c r="H248" s="19"/>
      <c r="I248" s="381"/>
    </row>
    <row r="249" spans="1:9" s="129" customFormat="1">
      <c r="A249" s="10"/>
      <c r="B249" s="14"/>
      <c r="C249" s="42"/>
      <c r="D249" s="18"/>
      <c r="E249" s="19"/>
      <c r="F249" s="20"/>
      <c r="G249" s="21"/>
      <c r="H249" s="19"/>
      <c r="I249" s="381"/>
    </row>
    <row r="250" spans="1:9" s="129" customFormat="1">
      <c r="A250" s="10"/>
      <c r="B250" s="14"/>
      <c r="C250" s="42"/>
      <c r="D250" s="18"/>
      <c r="E250" s="19"/>
      <c r="F250" s="20"/>
      <c r="G250" s="21"/>
      <c r="H250" s="19"/>
      <c r="I250" s="381"/>
    </row>
    <row r="251" spans="1:9" s="129" customFormat="1">
      <c r="A251" s="10"/>
      <c r="B251" s="14"/>
      <c r="C251" s="42"/>
      <c r="D251" s="18"/>
      <c r="E251" s="19"/>
      <c r="F251" s="20"/>
      <c r="G251" s="21"/>
      <c r="H251" s="19"/>
      <c r="I251" s="381"/>
    </row>
    <row r="252" spans="1:9" s="129" customFormat="1">
      <c r="A252" s="10"/>
      <c r="B252" s="14"/>
      <c r="C252" s="42"/>
      <c r="D252" s="18"/>
      <c r="E252" s="19"/>
      <c r="F252" s="20"/>
      <c r="G252" s="21"/>
      <c r="H252" s="19"/>
      <c r="I252" s="381"/>
    </row>
    <row r="253" spans="1:9" s="129" customFormat="1">
      <c r="A253" s="10"/>
      <c r="B253" s="14"/>
      <c r="C253" s="42"/>
      <c r="D253" s="18"/>
      <c r="E253" s="19"/>
      <c r="F253" s="20"/>
      <c r="G253" s="21"/>
      <c r="H253" s="19"/>
      <c r="I253" s="381"/>
    </row>
    <row r="254" spans="1:9" s="129" customFormat="1">
      <c r="A254" s="10"/>
      <c r="B254" s="14"/>
      <c r="C254" s="42"/>
      <c r="D254" s="18"/>
      <c r="E254" s="19"/>
      <c r="F254" s="20"/>
      <c r="G254" s="21"/>
      <c r="H254" s="19"/>
      <c r="I254" s="381"/>
    </row>
    <row r="255" spans="1:9" s="129" customFormat="1">
      <c r="A255" s="10"/>
      <c r="B255" s="14"/>
      <c r="C255" s="42"/>
      <c r="D255" s="18"/>
      <c r="E255" s="19"/>
      <c r="F255" s="20"/>
      <c r="G255" s="21"/>
      <c r="H255" s="19"/>
      <c r="I255" s="381"/>
    </row>
    <row r="256" spans="1:9" s="129" customFormat="1">
      <c r="A256" s="10"/>
      <c r="B256" s="14"/>
      <c r="C256" s="42"/>
      <c r="D256" s="18"/>
      <c r="E256" s="19"/>
      <c r="F256" s="20"/>
      <c r="G256" s="21"/>
      <c r="H256" s="19"/>
      <c r="I256" s="381"/>
    </row>
    <row r="257" spans="1:9" s="129" customFormat="1">
      <c r="A257" s="10"/>
      <c r="B257" s="14"/>
      <c r="C257" s="42"/>
      <c r="D257" s="18"/>
      <c r="E257" s="19"/>
      <c r="F257" s="20"/>
      <c r="G257" s="21"/>
      <c r="H257" s="19"/>
      <c r="I257" s="381"/>
    </row>
    <row r="258" spans="1:9" s="129" customFormat="1">
      <c r="A258" s="10"/>
      <c r="B258" s="14"/>
      <c r="C258" s="42"/>
      <c r="D258" s="18"/>
      <c r="E258" s="19"/>
      <c r="F258" s="20"/>
      <c r="G258" s="21"/>
      <c r="H258" s="19"/>
      <c r="I258" s="381"/>
    </row>
    <row r="259" spans="1:9" s="129" customFormat="1">
      <c r="A259" s="10"/>
      <c r="B259" s="14"/>
      <c r="C259" s="42"/>
      <c r="D259" s="18"/>
      <c r="E259" s="19"/>
      <c r="F259" s="20"/>
      <c r="G259" s="21"/>
      <c r="H259" s="19"/>
      <c r="I259" s="381"/>
    </row>
    <row r="260" spans="1:9" s="129" customFormat="1">
      <c r="A260" s="10"/>
      <c r="B260" s="14"/>
      <c r="C260" s="42"/>
      <c r="D260" s="18"/>
      <c r="E260" s="19"/>
      <c r="F260" s="20"/>
      <c r="G260" s="21"/>
      <c r="H260" s="19"/>
      <c r="I260" s="381"/>
    </row>
    <row r="261" spans="1:9" s="129" customFormat="1">
      <c r="A261" s="10"/>
      <c r="B261" s="14"/>
      <c r="C261" s="42"/>
      <c r="D261" s="18"/>
      <c r="E261" s="19"/>
      <c r="F261" s="20"/>
      <c r="G261" s="21"/>
      <c r="H261" s="19"/>
      <c r="I261" s="381"/>
    </row>
    <row r="262" spans="1:9" s="129" customFormat="1">
      <c r="A262" s="10"/>
      <c r="B262" s="14"/>
      <c r="C262" s="42"/>
      <c r="D262" s="18"/>
      <c r="E262" s="19"/>
      <c r="F262" s="20"/>
      <c r="G262" s="21"/>
      <c r="H262" s="19"/>
      <c r="I262" s="381"/>
    </row>
    <row r="263" spans="1:9" s="129" customFormat="1">
      <c r="A263" s="10"/>
      <c r="B263" s="14"/>
      <c r="C263" s="42"/>
      <c r="D263" s="18"/>
      <c r="E263" s="19"/>
      <c r="F263" s="20"/>
      <c r="G263" s="21"/>
      <c r="H263" s="19"/>
      <c r="I263" s="381"/>
    </row>
    <row r="264" spans="1:9" s="129" customFormat="1">
      <c r="A264" s="10"/>
      <c r="B264" s="14"/>
      <c r="C264" s="42"/>
      <c r="D264" s="18"/>
      <c r="E264" s="19"/>
      <c r="F264" s="20"/>
      <c r="G264" s="21"/>
      <c r="H264" s="19"/>
      <c r="I264" s="381"/>
    </row>
    <row r="265" spans="1:9" s="129" customFormat="1">
      <c r="A265" s="10"/>
      <c r="B265" s="14"/>
      <c r="C265" s="42"/>
      <c r="D265" s="18"/>
      <c r="E265" s="19"/>
      <c r="F265" s="20"/>
      <c r="G265" s="21"/>
      <c r="H265" s="19"/>
      <c r="I265" s="381"/>
    </row>
    <row r="266" spans="1:9" s="129" customFormat="1">
      <c r="A266" s="10"/>
      <c r="B266" s="14"/>
      <c r="C266" s="42"/>
      <c r="D266" s="18"/>
      <c r="E266" s="19"/>
      <c r="F266" s="20"/>
      <c r="G266" s="21"/>
      <c r="H266" s="19"/>
      <c r="I266" s="381"/>
    </row>
    <row r="267" spans="1:9" s="129" customFormat="1">
      <c r="A267" s="10"/>
      <c r="B267" s="14"/>
      <c r="C267" s="42"/>
      <c r="D267" s="18"/>
      <c r="E267" s="19"/>
      <c r="F267" s="20"/>
      <c r="G267" s="21"/>
      <c r="H267" s="19"/>
      <c r="I267" s="381"/>
    </row>
    <row r="268" spans="1:9" s="129" customFormat="1">
      <c r="A268" s="10"/>
      <c r="B268" s="14"/>
      <c r="C268" s="42"/>
      <c r="D268" s="18"/>
      <c r="E268" s="19"/>
      <c r="F268" s="20"/>
      <c r="G268" s="21"/>
      <c r="H268" s="19"/>
      <c r="I268" s="381"/>
    </row>
    <row r="269" spans="1:9" s="129" customFormat="1">
      <c r="A269" s="10"/>
      <c r="B269" s="14"/>
      <c r="C269" s="42"/>
      <c r="D269" s="18"/>
      <c r="E269" s="19"/>
      <c r="F269" s="20"/>
      <c r="G269" s="21"/>
      <c r="H269" s="19"/>
      <c r="I269" s="381"/>
    </row>
    <row r="270" spans="1:9" s="129" customFormat="1">
      <c r="A270" s="10"/>
      <c r="B270" s="14"/>
      <c r="C270" s="42"/>
      <c r="D270" s="18"/>
      <c r="E270" s="19"/>
      <c r="F270" s="20"/>
      <c r="G270" s="21"/>
      <c r="H270" s="19"/>
      <c r="I270" s="381"/>
    </row>
    <row r="271" spans="1:9" s="129" customFormat="1">
      <c r="A271" s="10"/>
      <c r="B271" s="14"/>
      <c r="C271" s="42"/>
      <c r="D271" s="18"/>
      <c r="E271" s="19"/>
      <c r="F271" s="20"/>
      <c r="G271" s="21"/>
      <c r="H271" s="19"/>
      <c r="I271" s="381"/>
    </row>
    <row r="272" spans="1:9" s="129" customFormat="1">
      <c r="A272" s="10"/>
      <c r="B272" s="14"/>
      <c r="C272" s="42"/>
      <c r="D272" s="18"/>
      <c r="E272" s="19"/>
      <c r="F272" s="20"/>
      <c r="G272" s="21"/>
      <c r="H272" s="19"/>
      <c r="I272" s="381"/>
    </row>
    <row r="273" spans="1:9" s="129" customFormat="1">
      <c r="A273" s="10"/>
      <c r="B273" s="14"/>
      <c r="C273" s="42"/>
      <c r="D273" s="18"/>
      <c r="E273" s="19"/>
      <c r="F273" s="20"/>
      <c r="G273" s="21"/>
      <c r="H273" s="19"/>
      <c r="I273" s="381"/>
    </row>
    <row r="274" spans="1:9" s="129" customFormat="1">
      <c r="A274" s="10"/>
      <c r="B274" s="14"/>
      <c r="C274" s="42"/>
      <c r="D274" s="18"/>
      <c r="E274" s="19"/>
      <c r="F274" s="20"/>
      <c r="G274" s="21"/>
      <c r="H274" s="19"/>
      <c r="I274" s="381"/>
    </row>
    <row r="275" spans="1:9" s="129" customFormat="1">
      <c r="A275" s="10"/>
      <c r="B275" s="14"/>
      <c r="C275" s="42"/>
      <c r="D275" s="18"/>
      <c r="E275" s="19"/>
      <c r="F275" s="20"/>
      <c r="G275" s="21"/>
      <c r="H275" s="19"/>
      <c r="I275" s="381"/>
    </row>
    <row r="276" spans="1:9" s="129" customFormat="1">
      <c r="A276" s="10"/>
      <c r="B276" s="14"/>
      <c r="C276" s="42"/>
      <c r="D276" s="18"/>
      <c r="E276" s="19"/>
      <c r="F276" s="20"/>
      <c r="G276" s="21"/>
      <c r="H276" s="19"/>
      <c r="I276" s="381"/>
    </row>
    <row r="277" spans="1:9" s="129" customFormat="1">
      <c r="A277" s="10"/>
      <c r="B277" s="14"/>
      <c r="C277" s="42"/>
      <c r="D277" s="18"/>
      <c r="E277" s="19"/>
      <c r="F277" s="20"/>
      <c r="G277" s="21"/>
      <c r="H277" s="19"/>
      <c r="I277" s="381"/>
    </row>
    <row r="278" spans="1:9" s="129" customFormat="1">
      <c r="A278" s="10"/>
      <c r="B278" s="14"/>
      <c r="C278" s="42"/>
      <c r="D278" s="18"/>
      <c r="E278" s="19"/>
      <c r="F278" s="20"/>
      <c r="G278" s="21"/>
      <c r="H278" s="19"/>
      <c r="I278" s="381"/>
    </row>
    <row r="279" spans="1:9" s="129" customFormat="1">
      <c r="A279" s="10"/>
      <c r="B279" s="14"/>
      <c r="C279" s="42"/>
      <c r="D279" s="18"/>
      <c r="E279" s="19"/>
      <c r="F279" s="20"/>
      <c r="G279" s="21"/>
      <c r="H279" s="19"/>
      <c r="I279" s="381"/>
    </row>
    <row r="280" spans="1:9" s="129" customFormat="1">
      <c r="A280" s="10"/>
      <c r="B280" s="14"/>
      <c r="C280" s="42"/>
      <c r="D280" s="18"/>
      <c r="E280" s="19"/>
      <c r="F280" s="20"/>
      <c r="G280" s="21"/>
      <c r="H280" s="19"/>
      <c r="I280" s="381"/>
    </row>
    <row r="281" spans="1:9" s="129" customFormat="1">
      <c r="A281" s="10"/>
      <c r="B281" s="14"/>
      <c r="C281" s="42"/>
      <c r="D281" s="18"/>
      <c r="E281" s="19"/>
      <c r="F281" s="20"/>
      <c r="G281" s="21"/>
      <c r="H281" s="19"/>
      <c r="I281" s="381"/>
    </row>
    <row r="282" spans="1:9" s="129" customFormat="1">
      <c r="A282" s="10"/>
      <c r="B282" s="14"/>
      <c r="C282" s="42"/>
      <c r="D282" s="18"/>
      <c r="E282" s="19"/>
      <c r="F282" s="20"/>
      <c r="G282" s="21"/>
      <c r="H282" s="19"/>
      <c r="I282" s="381"/>
    </row>
    <row r="283" spans="1:9" s="129" customFormat="1">
      <c r="A283" s="10"/>
      <c r="B283" s="14"/>
      <c r="C283" s="42"/>
      <c r="D283" s="18"/>
      <c r="E283" s="19"/>
      <c r="F283" s="20"/>
      <c r="G283" s="21"/>
      <c r="H283" s="19"/>
      <c r="I283" s="381"/>
    </row>
    <row r="284" spans="1:9" s="129" customFormat="1">
      <c r="A284" s="10"/>
      <c r="B284" s="14"/>
      <c r="C284" s="42"/>
      <c r="D284" s="18"/>
      <c r="E284" s="19"/>
      <c r="F284" s="20"/>
      <c r="G284" s="21"/>
      <c r="H284" s="19"/>
      <c r="I284" s="381"/>
    </row>
    <row r="285" spans="1:9" s="129" customFormat="1">
      <c r="A285" s="10"/>
      <c r="B285" s="14"/>
      <c r="C285" s="42"/>
      <c r="D285" s="18"/>
      <c r="E285" s="19"/>
      <c r="F285" s="20"/>
      <c r="G285" s="21"/>
      <c r="H285" s="19"/>
      <c r="I285" s="381"/>
    </row>
    <row r="286" spans="1:9" s="129" customFormat="1">
      <c r="A286" s="10"/>
      <c r="B286" s="14"/>
      <c r="C286" s="42"/>
      <c r="D286" s="18"/>
      <c r="E286" s="19"/>
      <c r="F286" s="20"/>
      <c r="G286" s="21"/>
      <c r="H286" s="19"/>
      <c r="I286" s="381"/>
    </row>
    <row r="287" spans="1:9" s="129" customFormat="1">
      <c r="A287" s="10"/>
      <c r="B287" s="14"/>
      <c r="C287" s="42"/>
      <c r="D287" s="18"/>
      <c r="E287" s="19"/>
      <c r="F287" s="20"/>
      <c r="G287" s="21"/>
      <c r="H287" s="19"/>
      <c r="I287" s="381"/>
    </row>
    <row r="288" spans="1:9" s="129" customFormat="1">
      <c r="A288" s="10"/>
      <c r="B288" s="14"/>
      <c r="C288" s="42"/>
      <c r="D288" s="18"/>
      <c r="E288" s="19"/>
      <c r="F288" s="20"/>
      <c r="G288" s="21"/>
      <c r="H288" s="19"/>
      <c r="I288" s="381"/>
    </row>
    <row r="289" spans="1:9" s="129" customFormat="1">
      <c r="A289" s="10"/>
      <c r="B289" s="14"/>
      <c r="C289" s="42"/>
      <c r="D289" s="18"/>
      <c r="E289" s="19"/>
      <c r="F289" s="20"/>
      <c r="G289" s="21"/>
      <c r="H289" s="19"/>
      <c r="I289" s="381"/>
    </row>
    <row r="290" spans="1:9" s="129" customFormat="1">
      <c r="A290" s="10"/>
      <c r="B290" s="14"/>
      <c r="C290" s="42"/>
      <c r="D290" s="18"/>
      <c r="E290" s="19"/>
      <c r="F290" s="20"/>
      <c r="G290" s="21"/>
      <c r="H290" s="19"/>
      <c r="I290" s="381"/>
    </row>
    <row r="291" spans="1:9" s="129" customFormat="1">
      <c r="A291" s="10"/>
      <c r="B291" s="14"/>
      <c r="C291" s="42"/>
      <c r="D291" s="18"/>
      <c r="E291" s="19"/>
      <c r="F291" s="20"/>
      <c r="G291" s="21"/>
      <c r="H291" s="19"/>
      <c r="I291" s="381"/>
    </row>
    <row r="292" spans="1:9" s="129" customFormat="1">
      <c r="A292" s="10"/>
      <c r="B292" s="14"/>
      <c r="C292" s="42"/>
      <c r="D292" s="18"/>
      <c r="E292" s="19"/>
      <c r="F292" s="20"/>
      <c r="G292" s="21"/>
      <c r="H292" s="19"/>
      <c r="I292" s="381"/>
    </row>
    <row r="293" spans="1:9" s="129" customFormat="1">
      <c r="A293" s="10"/>
      <c r="B293" s="14"/>
      <c r="C293" s="42"/>
      <c r="D293" s="18"/>
      <c r="E293" s="19"/>
      <c r="F293" s="20"/>
      <c r="G293" s="21"/>
      <c r="H293" s="19"/>
      <c r="I293" s="381"/>
    </row>
    <row r="294" spans="1:9" s="129" customFormat="1">
      <c r="A294" s="10"/>
      <c r="B294" s="14"/>
      <c r="C294" s="42"/>
      <c r="D294" s="18"/>
      <c r="E294" s="19"/>
      <c r="F294" s="20"/>
      <c r="G294" s="21"/>
      <c r="H294" s="19"/>
      <c r="I294" s="381"/>
    </row>
    <row r="295" spans="1:9" s="129" customFormat="1">
      <c r="A295" s="10"/>
      <c r="B295" s="14"/>
      <c r="C295" s="42"/>
      <c r="D295" s="18"/>
      <c r="E295" s="19"/>
      <c r="F295" s="20"/>
      <c r="G295" s="21"/>
      <c r="H295" s="19"/>
      <c r="I295" s="381"/>
    </row>
    <row r="296" spans="1:9" s="129" customFormat="1">
      <c r="A296" s="10"/>
      <c r="B296" s="14"/>
      <c r="C296" s="42"/>
      <c r="D296" s="18"/>
      <c r="E296" s="19"/>
      <c r="F296" s="20"/>
      <c r="G296" s="21"/>
      <c r="H296" s="19"/>
      <c r="I296" s="381"/>
    </row>
    <row r="297" spans="1:9" s="129" customFormat="1">
      <c r="A297" s="10"/>
      <c r="B297" s="14"/>
      <c r="C297" s="42"/>
      <c r="D297" s="18"/>
      <c r="E297" s="19"/>
      <c r="F297" s="20"/>
      <c r="G297" s="21"/>
      <c r="H297" s="19"/>
      <c r="I297" s="381"/>
    </row>
    <row r="298" spans="1:9" s="129" customFormat="1">
      <c r="A298" s="10"/>
      <c r="B298" s="14"/>
      <c r="C298" s="42"/>
      <c r="D298" s="18"/>
      <c r="E298" s="19"/>
      <c r="F298" s="20"/>
      <c r="G298" s="21"/>
      <c r="H298" s="19"/>
      <c r="I298" s="381"/>
    </row>
    <row r="299" spans="1:9" s="129" customFormat="1">
      <c r="A299" s="10"/>
      <c r="B299" s="14"/>
      <c r="C299" s="42"/>
      <c r="D299" s="18"/>
      <c r="E299" s="19"/>
      <c r="F299" s="20"/>
      <c r="G299" s="21"/>
      <c r="H299" s="19"/>
      <c r="I299" s="381"/>
    </row>
    <row r="300" spans="1:9" s="129" customFormat="1">
      <c r="A300" s="10"/>
      <c r="B300" s="14"/>
      <c r="C300" s="42"/>
      <c r="D300" s="18"/>
      <c r="E300" s="19"/>
      <c r="F300" s="20"/>
      <c r="G300" s="21"/>
      <c r="H300" s="19"/>
      <c r="I300" s="381"/>
    </row>
    <row r="301" spans="1:9" s="129" customFormat="1">
      <c r="A301" s="10"/>
      <c r="B301" s="14"/>
      <c r="C301" s="42"/>
      <c r="D301" s="18"/>
      <c r="E301" s="19"/>
      <c r="F301" s="20"/>
      <c r="G301" s="21"/>
      <c r="H301" s="19"/>
      <c r="I301" s="381"/>
    </row>
    <row r="302" spans="1:9" s="129" customFormat="1">
      <c r="A302" s="10"/>
      <c r="B302" s="14"/>
      <c r="C302" s="42"/>
      <c r="D302" s="18"/>
      <c r="E302" s="19"/>
      <c r="F302" s="20"/>
      <c r="G302" s="21"/>
      <c r="H302" s="19"/>
      <c r="I302" s="381"/>
    </row>
    <row r="303" spans="1:9" s="129" customFormat="1">
      <c r="A303" s="10"/>
      <c r="B303" s="14"/>
      <c r="C303" s="42"/>
      <c r="D303" s="18"/>
      <c r="E303" s="19"/>
      <c r="F303" s="20"/>
      <c r="G303" s="21"/>
      <c r="H303" s="19"/>
      <c r="I303" s="381"/>
    </row>
    <row r="304" spans="1:9" s="129" customFormat="1">
      <c r="A304" s="10"/>
      <c r="B304" s="14"/>
      <c r="C304" s="42"/>
      <c r="D304" s="18"/>
      <c r="E304" s="19"/>
      <c r="F304" s="20"/>
      <c r="G304" s="21"/>
      <c r="H304" s="19"/>
      <c r="I304" s="381"/>
    </row>
    <row r="305" spans="1:9" s="129" customFormat="1">
      <c r="A305" s="10"/>
      <c r="B305" s="14"/>
      <c r="C305" s="42"/>
      <c r="D305" s="18"/>
      <c r="E305" s="19"/>
      <c r="F305" s="20"/>
      <c r="G305" s="21"/>
      <c r="H305" s="19"/>
      <c r="I305" s="381"/>
    </row>
    <row r="306" spans="1:9" s="129" customFormat="1">
      <c r="A306" s="10"/>
      <c r="B306" s="14"/>
      <c r="C306" s="42"/>
      <c r="D306" s="18"/>
      <c r="E306" s="19"/>
      <c r="F306" s="20"/>
      <c r="G306" s="21"/>
      <c r="H306" s="19"/>
      <c r="I306" s="381"/>
    </row>
    <row r="307" spans="1:9" s="129" customFormat="1">
      <c r="A307" s="10"/>
      <c r="B307" s="14"/>
      <c r="C307" s="42"/>
      <c r="D307" s="18"/>
      <c r="E307" s="19"/>
      <c r="F307" s="20"/>
      <c r="G307" s="21"/>
      <c r="H307" s="19"/>
      <c r="I307" s="381"/>
    </row>
    <row r="308" spans="1:9" s="129" customFormat="1">
      <c r="A308" s="10"/>
      <c r="B308" s="14"/>
      <c r="C308" s="42"/>
      <c r="D308" s="18"/>
      <c r="E308" s="19"/>
      <c r="F308" s="20"/>
      <c r="G308" s="21"/>
      <c r="H308" s="19"/>
      <c r="I308" s="381"/>
    </row>
    <row r="309" spans="1:9" s="129" customFormat="1">
      <c r="A309" s="10"/>
      <c r="B309" s="14"/>
      <c r="C309" s="42"/>
      <c r="D309" s="18"/>
      <c r="E309" s="19"/>
      <c r="F309" s="20"/>
      <c r="G309" s="21"/>
      <c r="H309" s="19"/>
      <c r="I309" s="381"/>
    </row>
    <row r="310" spans="1:9" s="129" customFormat="1">
      <c r="A310" s="10"/>
      <c r="B310" s="14"/>
      <c r="C310" s="42"/>
      <c r="D310" s="18"/>
      <c r="E310" s="19"/>
      <c r="F310" s="20"/>
      <c r="G310" s="21"/>
      <c r="H310" s="19"/>
      <c r="I310" s="381"/>
    </row>
    <row r="311" spans="1:9" s="129" customFormat="1">
      <c r="A311" s="10"/>
      <c r="B311" s="14"/>
      <c r="C311" s="42"/>
      <c r="D311" s="18"/>
      <c r="E311" s="19"/>
      <c r="F311" s="20"/>
      <c r="G311" s="21"/>
      <c r="H311" s="19"/>
      <c r="I311" s="381"/>
    </row>
    <row r="312" spans="1:9" s="129" customFormat="1">
      <c r="A312" s="10"/>
      <c r="B312" s="14"/>
      <c r="C312" s="42"/>
      <c r="D312" s="18"/>
      <c r="E312" s="19"/>
      <c r="F312" s="20"/>
      <c r="G312" s="21"/>
      <c r="H312" s="19"/>
      <c r="I312" s="381"/>
    </row>
    <row r="313" spans="1:9" s="129" customFormat="1">
      <c r="A313" s="10"/>
      <c r="B313" s="14"/>
      <c r="C313" s="42"/>
      <c r="D313" s="18"/>
      <c r="E313" s="19"/>
      <c r="F313" s="20"/>
      <c r="G313" s="21"/>
      <c r="H313" s="19"/>
      <c r="I313" s="381"/>
    </row>
    <row r="314" spans="1:9" s="129" customFormat="1">
      <c r="A314" s="10"/>
      <c r="B314" s="14"/>
      <c r="C314" s="42"/>
      <c r="D314" s="18"/>
      <c r="E314" s="19"/>
      <c r="F314" s="20"/>
      <c r="G314" s="21"/>
      <c r="H314" s="19"/>
      <c r="I314" s="381"/>
    </row>
    <row r="315" spans="1:9" s="129" customFormat="1">
      <c r="A315" s="10"/>
      <c r="B315" s="14"/>
      <c r="C315" s="42"/>
      <c r="D315" s="18"/>
      <c r="E315" s="19"/>
      <c r="F315" s="20"/>
      <c r="G315" s="21"/>
      <c r="H315" s="19"/>
      <c r="I315" s="381"/>
    </row>
    <row r="316" spans="1:9" s="129" customFormat="1">
      <c r="A316" s="10"/>
      <c r="B316" s="14"/>
      <c r="C316" s="42"/>
      <c r="D316" s="18"/>
      <c r="E316" s="19"/>
      <c r="F316" s="20"/>
      <c r="G316" s="21"/>
      <c r="H316" s="19"/>
      <c r="I316" s="381"/>
    </row>
    <row r="317" spans="1:9" s="129" customFormat="1">
      <c r="A317" s="10"/>
      <c r="B317" s="14"/>
      <c r="C317" s="42"/>
      <c r="D317" s="18"/>
      <c r="E317" s="19"/>
      <c r="F317" s="20"/>
      <c r="G317" s="21"/>
      <c r="H317" s="19"/>
      <c r="I317" s="381"/>
    </row>
    <row r="318" spans="1:9" s="129" customFormat="1">
      <c r="A318" s="10"/>
      <c r="B318" s="14"/>
      <c r="C318" s="42"/>
      <c r="D318" s="18"/>
      <c r="E318" s="19"/>
      <c r="F318" s="20"/>
      <c r="G318" s="21"/>
      <c r="H318" s="19"/>
      <c r="I318" s="381"/>
    </row>
    <row r="319" spans="1:9" s="129" customFormat="1">
      <c r="A319" s="10"/>
      <c r="B319" s="14"/>
      <c r="C319" s="42"/>
      <c r="D319" s="18"/>
      <c r="E319" s="19"/>
      <c r="F319" s="20"/>
      <c r="G319" s="21"/>
      <c r="H319" s="19"/>
      <c r="I319" s="381"/>
    </row>
    <row r="320" spans="1:9" s="129" customFormat="1">
      <c r="A320" s="10"/>
      <c r="B320" s="14"/>
      <c r="C320" s="42"/>
      <c r="D320" s="18"/>
      <c r="E320" s="19"/>
      <c r="F320" s="20"/>
      <c r="G320" s="21"/>
      <c r="H320" s="19"/>
      <c r="I320" s="381"/>
    </row>
    <row r="321" spans="1:9" s="129" customFormat="1">
      <c r="A321" s="10"/>
      <c r="B321" s="14"/>
      <c r="C321" s="42"/>
      <c r="D321" s="18"/>
      <c r="E321" s="19"/>
      <c r="F321" s="20"/>
      <c r="G321" s="21"/>
      <c r="H321" s="19"/>
      <c r="I321" s="381"/>
    </row>
    <row r="322" spans="1:9" s="129" customFormat="1">
      <c r="A322" s="10"/>
      <c r="B322" s="14"/>
      <c r="C322" s="42"/>
      <c r="D322" s="18"/>
      <c r="E322" s="19"/>
      <c r="F322" s="20"/>
      <c r="G322" s="21"/>
      <c r="H322" s="19"/>
      <c r="I322" s="381"/>
    </row>
    <row r="323" spans="1:9" s="129" customFormat="1">
      <c r="A323" s="10"/>
      <c r="B323" s="14"/>
      <c r="C323" s="42"/>
      <c r="D323" s="18"/>
      <c r="E323" s="19"/>
      <c r="F323" s="20"/>
      <c r="G323" s="21"/>
      <c r="H323" s="19"/>
      <c r="I323" s="381"/>
    </row>
    <row r="324" spans="1:9" s="129" customFormat="1">
      <c r="A324" s="10"/>
      <c r="B324" s="14"/>
      <c r="C324" s="42"/>
      <c r="D324" s="18"/>
      <c r="E324" s="19"/>
      <c r="F324" s="20"/>
      <c r="G324" s="21"/>
      <c r="H324" s="19"/>
      <c r="I324" s="381"/>
    </row>
    <row r="325" spans="1:9" s="129" customFormat="1">
      <c r="A325" s="10"/>
      <c r="B325" s="14"/>
      <c r="C325" s="42"/>
      <c r="D325" s="18"/>
      <c r="E325" s="19"/>
      <c r="F325" s="20"/>
      <c r="G325" s="21"/>
      <c r="H325" s="19"/>
      <c r="I325" s="381"/>
    </row>
    <row r="326" spans="1:9" s="129" customFormat="1">
      <c r="A326" s="10"/>
      <c r="B326" s="14"/>
      <c r="C326" s="42"/>
      <c r="D326" s="18"/>
      <c r="E326" s="19"/>
      <c r="F326" s="20"/>
      <c r="G326" s="21"/>
      <c r="H326" s="19"/>
      <c r="I326" s="381"/>
    </row>
    <row r="327" spans="1:9" s="129" customFormat="1">
      <c r="A327" s="10"/>
      <c r="B327" s="14"/>
      <c r="C327" s="42"/>
      <c r="D327" s="18"/>
      <c r="E327" s="19"/>
      <c r="F327" s="20"/>
      <c r="G327" s="21"/>
      <c r="H327" s="19"/>
      <c r="I327" s="381"/>
    </row>
    <row r="328" spans="1:9" s="129" customFormat="1">
      <c r="A328" s="10"/>
      <c r="B328" s="14"/>
      <c r="C328" s="42"/>
      <c r="D328" s="18"/>
      <c r="E328" s="19"/>
      <c r="F328" s="20"/>
      <c r="G328" s="21"/>
      <c r="H328" s="19"/>
      <c r="I328" s="381"/>
    </row>
    <row r="329" spans="1:9" s="129" customFormat="1">
      <c r="A329" s="10"/>
      <c r="B329" s="14"/>
      <c r="C329" s="42"/>
      <c r="D329" s="18"/>
      <c r="E329" s="19"/>
      <c r="F329" s="20"/>
      <c r="G329" s="21"/>
      <c r="H329" s="19"/>
      <c r="I329" s="381"/>
    </row>
    <row r="330" spans="1:9" s="129" customFormat="1">
      <c r="A330" s="10"/>
      <c r="B330" s="14"/>
      <c r="C330" s="42"/>
      <c r="D330" s="18"/>
      <c r="E330" s="19"/>
      <c r="F330" s="20"/>
      <c r="G330" s="21"/>
      <c r="H330" s="19"/>
      <c r="I330" s="381"/>
    </row>
    <row r="331" spans="1:9" s="129" customFormat="1">
      <c r="A331" s="10"/>
      <c r="B331" s="14"/>
      <c r="C331" s="42"/>
      <c r="D331" s="18"/>
      <c r="E331" s="19"/>
      <c r="F331" s="20"/>
      <c r="G331" s="21"/>
      <c r="H331" s="19"/>
      <c r="I331" s="381"/>
    </row>
    <row r="332" spans="1:9" s="129" customFormat="1">
      <c r="A332" s="10"/>
      <c r="B332" s="14"/>
      <c r="C332" s="42"/>
      <c r="D332" s="18"/>
      <c r="E332" s="19"/>
      <c r="F332" s="20"/>
      <c r="G332" s="21"/>
      <c r="H332" s="19"/>
      <c r="I332" s="381"/>
    </row>
    <row r="333" spans="1:9" s="129" customFormat="1">
      <c r="A333" s="10"/>
      <c r="B333" s="14"/>
      <c r="C333" s="42"/>
      <c r="D333" s="18"/>
      <c r="E333" s="19"/>
      <c r="F333" s="20"/>
      <c r="G333" s="21"/>
      <c r="H333" s="19"/>
      <c r="I333" s="381"/>
    </row>
    <row r="334" spans="1:9" s="129" customFormat="1">
      <c r="A334" s="10"/>
      <c r="B334" s="14"/>
      <c r="C334" s="42"/>
      <c r="D334" s="18"/>
      <c r="E334" s="19"/>
      <c r="F334" s="20"/>
      <c r="G334" s="21"/>
      <c r="H334" s="19"/>
      <c r="I334" s="381"/>
    </row>
    <row r="335" spans="1:9" s="129" customFormat="1">
      <c r="A335" s="10"/>
      <c r="B335" s="14"/>
      <c r="C335" s="42"/>
      <c r="D335" s="18"/>
      <c r="E335" s="19"/>
      <c r="F335" s="20"/>
      <c r="G335" s="21"/>
      <c r="H335" s="19"/>
      <c r="I335" s="381"/>
    </row>
    <row r="336" spans="1:9" s="129" customFormat="1">
      <c r="A336" s="10"/>
      <c r="B336" s="14"/>
      <c r="C336" s="42"/>
      <c r="D336" s="18"/>
      <c r="E336" s="19"/>
      <c r="F336" s="20"/>
      <c r="G336" s="21"/>
      <c r="H336" s="19"/>
      <c r="I336" s="381"/>
    </row>
    <row r="337" spans="1:9" s="129" customFormat="1">
      <c r="A337" s="10"/>
      <c r="B337" s="14"/>
      <c r="C337" s="42"/>
      <c r="D337" s="18"/>
      <c r="E337" s="19"/>
      <c r="F337" s="20"/>
      <c r="G337" s="21"/>
      <c r="H337" s="19"/>
      <c r="I337" s="381"/>
    </row>
    <row r="338" spans="1:9" s="129" customFormat="1">
      <c r="A338" s="10"/>
      <c r="B338" s="14"/>
      <c r="C338" s="42"/>
      <c r="D338" s="18"/>
      <c r="E338" s="19"/>
      <c r="F338" s="20"/>
      <c r="G338" s="21"/>
      <c r="H338" s="19"/>
      <c r="I338" s="381"/>
    </row>
    <row r="339" spans="1:9" s="129" customFormat="1">
      <c r="A339" s="10"/>
      <c r="B339" s="14"/>
      <c r="C339" s="42"/>
      <c r="D339" s="18"/>
      <c r="E339" s="19"/>
      <c r="F339" s="20"/>
      <c r="G339" s="21"/>
      <c r="H339" s="19"/>
      <c r="I339" s="381"/>
    </row>
    <row r="340" spans="1:9" s="129" customFormat="1">
      <c r="A340" s="10"/>
      <c r="B340" s="14"/>
      <c r="C340" s="42"/>
      <c r="D340" s="18"/>
      <c r="E340" s="19"/>
      <c r="F340" s="20"/>
      <c r="G340" s="21"/>
      <c r="H340" s="19"/>
      <c r="I340" s="381"/>
    </row>
    <row r="341" spans="1:9" s="129" customFormat="1">
      <c r="A341" s="10"/>
      <c r="B341" s="14"/>
      <c r="C341" s="42"/>
      <c r="D341" s="18"/>
      <c r="E341" s="19"/>
      <c r="F341" s="20"/>
      <c r="G341" s="21"/>
      <c r="H341" s="19"/>
      <c r="I341" s="381"/>
    </row>
    <row r="342" spans="1:9" s="129" customFormat="1">
      <c r="A342" s="10"/>
      <c r="B342" s="14"/>
      <c r="C342" s="42"/>
      <c r="D342" s="18"/>
      <c r="E342" s="19"/>
      <c r="F342" s="20"/>
      <c r="G342" s="21"/>
      <c r="H342" s="19"/>
      <c r="I342" s="381"/>
    </row>
    <row r="343" spans="1:9" s="129" customFormat="1">
      <c r="A343" s="10"/>
      <c r="B343" s="14"/>
      <c r="C343" s="42"/>
      <c r="D343" s="18"/>
      <c r="E343" s="19"/>
      <c r="F343" s="20"/>
      <c r="G343" s="21"/>
      <c r="H343" s="19"/>
      <c r="I343" s="381"/>
    </row>
    <row r="344" spans="1:9" s="129" customFormat="1">
      <c r="A344" s="10"/>
      <c r="B344" s="14"/>
      <c r="C344" s="42"/>
      <c r="D344" s="18"/>
      <c r="E344" s="19"/>
      <c r="F344" s="20"/>
      <c r="G344" s="21"/>
      <c r="H344" s="19"/>
      <c r="I344" s="381"/>
    </row>
    <row r="345" spans="1:9" s="129" customFormat="1">
      <c r="A345" s="10"/>
      <c r="B345" s="14"/>
      <c r="C345" s="42"/>
      <c r="D345" s="18"/>
      <c r="E345" s="19"/>
      <c r="F345" s="20"/>
      <c r="G345" s="21"/>
      <c r="H345" s="19"/>
      <c r="I345" s="381"/>
    </row>
    <row r="346" spans="1:9" s="129" customFormat="1">
      <c r="A346" s="10"/>
      <c r="B346" s="14"/>
      <c r="C346" s="42"/>
      <c r="D346" s="18"/>
      <c r="E346" s="19"/>
      <c r="F346" s="20"/>
      <c r="G346" s="21"/>
      <c r="H346" s="19"/>
      <c r="I346" s="381"/>
    </row>
    <row r="347" spans="1:9" s="129" customFormat="1">
      <c r="A347" s="10"/>
      <c r="B347" s="14"/>
      <c r="C347" s="42"/>
      <c r="D347" s="18"/>
      <c r="E347" s="19"/>
      <c r="F347" s="20"/>
      <c r="G347" s="21"/>
      <c r="H347" s="19"/>
      <c r="I347" s="381"/>
    </row>
    <row r="348" spans="1:9" s="129" customFormat="1">
      <c r="A348" s="10"/>
      <c r="B348" s="14"/>
      <c r="C348" s="42"/>
      <c r="D348" s="18"/>
      <c r="E348" s="19"/>
      <c r="F348" s="20"/>
      <c r="G348" s="21"/>
      <c r="H348" s="19"/>
      <c r="I348" s="381"/>
    </row>
    <row r="349" spans="1:9" s="129" customFormat="1">
      <c r="A349" s="10"/>
      <c r="B349" s="14"/>
      <c r="C349" s="42"/>
      <c r="D349" s="18"/>
      <c r="E349" s="19"/>
      <c r="F349" s="20"/>
      <c r="G349" s="21"/>
      <c r="H349" s="19"/>
      <c r="I349" s="381"/>
    </row>
    <row r="350" spans="1:9" s="129" customFormat="1">
      <c r="A350" s="10"/>
      <c r="B350" s="14"/>
      <c r="C350" s="42"/>
      <c r="D350" s="18"/>
      <c r="E350" s="19"/>
      <c r="F350" s="20"/>
      <c r="G350" s="21"/>
      <c r="H350" s="19"/>
      <c r="I350" s="381"/>
    </row>
    <row r="351" spans="1:9" s="129" customFormat="1">
      <c r="A351" s="10"/>
      <c r="B351" s="14"/>
      <c r="C351" s="42"/>
      <c r="D351" s="18"/>
      <c r="E351" s="19"/>
      <c r="F351" s="20"/>
      <c r="G351" s="21"/>
      <c r="H351" s="19"/>
      <c r="I351" s="381"/>
    </row>
    <row r="352" spans="1:9" s="129" customFormat="1">
      <c r="A352" s="10"/>
      <c r="B352" s="14"/>
      <c r="C352" s="42"/>
      <c r="D352" s="18"/>
      <c r="E352" s="19"/>
      <c r="F352" s="20"/>
      <c r="G352" s="21"/>
      <c r="H352" s="19"/>
      <c r="I352" s="381"/>
    </row>
    <row r="353" spans="1:9" s="129" customFormat="1">
      <c r="A353" s="10"/>
      <c r="B353" s="14"/>
      <c r="C353" s="42"/>
      <c r="D353" s="18"/>
      <c r="E353" s="19"/>
      <c r="F353" s="20"/>
      <c r="G353" s="21"/>
      <c r="H353" s="19"/>
      <c r="I353" s="381"/>
    </row>
    <row r="354" spans="1:9" s="129" customFormat="1">
      <c r="A354" s="10"/>
      <c r="B354" s="14"/>
      <c r="C354" s="42"/>
      <c r="D354" s="18"/>
      <c r="E354" s="19"/>
      <c r="F354" s="20"/>
      <c r="G354" s="21"/>
      <c r="H354" s="19"/>
      <c r="I354" s="381"/>
    </row>
    <row r="355" spans="1:9" s="129" customFormat="1">
      <c r="A355" s="10"/>
      <c r="B355" s="14"/>
      <c r="C355" s="42"/>
      <c r="D355" s="18"/>
      <c r="E355" s="19"/>
      <c r="F355" s="20"/>
      <c r="G355" s="21"/>
      <c r="H355" s="19"/>
      <c r="I355" s="381"/>
    </row>
    <row r="356" spans="1:9" s="129" customFormat="1">
      <c r="A356" s="10"/>
      <c r="B356" s="14"/>
      <c r="C356" s="42"/>
      <c r="D356" s="18"/>
      <c r="E356" s="19"/>
      <c r="F356" s="20"/>
      <c r="G356" s="21"/>
      <c r="H356" s="19"/>
      <c r="I356" s="381"/>
    </row>
    <row r="357" spans="1:9" s="129" customFormat="1">
      <c r="A357" s="13"/>
      <c r="B357" s="14"/>
      <c r="C357" s="42"/>
      <c r="D357" s="15"/>
      <c r="E357" s="13"/>
      <c r="F357" s="374"/>
      <c r="G357" s="13"/>
      <c r="H357" s="19"/>
      <c r="I357" s="381"/>
    </row>
    <row r="358" spans="1:9" s="129" customFormat="1">
      <c r="A358" s="24"/>
      <c r="B358" s="25"/>
      <c r="C358" s="43"/>
      <c r="D358" s="25"/>
      <c r="E358" s="26"/>
      <c r="F358" s="477"/>
      <c r="G358" s="477"/>
      <c r="H358" s="380"/>
      <c r="I358" s="381"/>
    </row>
    <row r="359" spans="1:9" s="129" customFormat="1">
      <c r="A359" s="24"/>
      <c r="B359" s="25"/>
      <c r="C359" s="43"/>
      <c r="D359" s="25"/>
      <c r="E359" s="26"/>
      <c r="F359" s="375"/>
      <c r="G359" s="54"/>
      <c r="H359" s="380"/>
      <c r="I359" s="381"/>
    </row>
    <row r="360" spans="1:9" s="129" customFormat="1">
      <c r="A360" s="24"/>
      <c r="B360" s="25"/>
      <c r="C360" s="43"/>
      <c r="D360" s="25"/>
      <c r="E360" s="26"/>
      <c r="F360" s="375"/>
      <c r="G360" s="54"/>
      <c r="H360" s="380"/>
      <c r="I360" s="381"/>
    </row>
    <row r="361" spans="1:9" s="129" customFormat="1">
      <c r="A361" s="24"/>
      <c r="B361" s="25"/>
      <c r="C361" s="43"/>
      <c r="D361" s="25"/>
      <c r="E361" s="26"/>
      <c r="F361" s="375"/>
      <c r="G361" s="54"/>
      <c r="H361" s="380"/>
      <c r="I361" s="381"/>
    </row>
    <row r="362" spans="1:9" s="129" customFormat="1">
      <c r="A362" s="127"/>
      <c r="B362" s="25"/>
      <c r="C362" s="43"/>
      <c r="D362" s="25"/>
      <c r="E362" s="26"/>
      <c r="F362" s="19"/>
      <c r="G362" s="127"/>
      <c r="H362" s="19"/>
      <c r="I362" s="381"/>
    </row>
    <row r="363" spans="1:9" s="129" customFormat="1">
      <c r="A363" s="10"/>
      <c r="B363" s="130"/>
      <c r="C363" s="131"/>
      <c r="D363" s="130"/>
      <c r="F363" s="376"/>
      <c r="H363" s="381"/>
      <c r="I363" s="381"/>
    </row>
    <row r="364" spans="1:9" s="129" customFormat="1">
      <c r="A364" s="478"/>
      <c r="B364" s="478"/>
      <c r="C364" s="478"/>
      <c r="D364" s="478"/>
      <c r="E364" s="478"/>
      <c r="F364" s="478"/>
      <c r="G364" s="478"/>
      <c r="H364" s="478"/>
      <c r="I364" s="381"/>
    </row>
    <row r="365" spans="1:9" s="129" customFormat="1">
      <c r="A365" s="479"/>
      <c r="B365" s="479"/>
      <c r="C365" s="479"/>
      <c r="D365" s="479"/>
      <c r="E365" s="479"/>
      <c r="F365" s="479"/>
      <c r="G365" s="479"/>
      <c r="H365" s="479"/>
      <c r="I365" s="381"/>
    </row>
    <row r="366" spans="1:9" s="129" customFormat="1">
      <c r="A366" s="132"/>
      <c r="B366" s="133"/>
      <c r="C366" s="134"/>
      <c r="D366" s="135"/>
      <c r="E366" s="136"/>
      <c r="F366" s="377"/>
      <c r="G366" s="136"/>
      <c r="H366" s="377"/>
      <c r="I366" s="381"/>
    </row>
    <row r="367" spans="1:9" s="129" customFormat="1">
      <c r="A367" s="137"/>
      <c r="B367" s="135"/>
      <c r="C367" s="138"/>
      <c r="D367" s="135"/>
      <c r="E367" s="139"/>
      <c r="F367" s="377"/>
      <c r="G367" s="139"/>
      <c r="H367" s="377"/>
      <c r="I367" s="381"/>
    </row>
    <row r="368" spans="1:9" s="129" customFormat="1">
      <c r="A368" s="53"/>
      <c r="B368" s="17"/>
      <c r="C368" s="37"/>
      <c r="D368" s="17"/>
      <c r="E368" s="53"/>
      <c r="F368" s="378"/>
      <c r="G368" s="53"/>
      <c r="H368" s="382"/>
      <c r="I368" s="381"/>
    </row>
    <row r="369" spans="1:9" s="129" customFormat="1">
      <c r="A369" s="480"/>
      <c r="B369" s="480"/>
      <c r="C369" s="480"/>
      <c r="D369" s="480"/>
      <c r="E369" s="480"/>
      <c r="F369" s="480"/>
      <c r="G369" s="480"/>
      <c r="H369" s="480"/>
      <c r="I369" s="381"/>
    </row>
    <row r="370" spans="1:9" s="129" customFormat="1">
      <c r="A370" s="10"/>
      <c r="B370" s="18"/>
      <c r="C370" s="140"/>
      <c r="D370" s="18"/>
      <c r="E370" s="19"/>
      <c r="F370" s="18"/>
      <c r="G370" s="19"/>
      <c r="H370" s="19"/>
      <c r="I370" s="381"/>
    </row>
    <row r="371" spans="1:9" s="129" customFormat="1">
      <c r="A371" s="10"/>
      <c r="B371" s="18"/>
      <c r="C371" s="140"/>
      <c r="D371" s="18"/>
      <c r="E371" s="19"/>
      <c r="F371" s="18"/>
      <c r="G371" s="19"/>
      <c r="H371" s="19"/>
      <c r="I371" s="381"/>
    </row>
    <row r="372" spans="1:9" s="129" customFormat="1">
      <c r="A372" s="10"/>
      <c r="B372" s="18"/>
      <c r="C372" s="140"/>
      <c r="D372" s="18"/>
      <c r="E372" s="19"/>
      <c r="F372" s="18"/>
      <c r="G372" s="19"/>
      <c r="H372" s="19"/>
      <c r="I372" s="381"/>
    </row>
    <row r="373" spans="1:9" s="129" customFormat="1">
      <c r="A373" s="10"/>
      <c r="B373" s="18"/>
      <c r="C373" s="140"/>
      <c r="D373" s="18"/>
      <c r="E373" s="19"/>
      <c r="F373" s="18"/>
      <c r="G373" s="19"/>
      <c r="H373" s="19"/>
      <c r="I373" s="381"/>
    </row>
    <row r="374" spans="1:9" s="129" customFormat="1">
      <c r="A374" s="10"/>
      <c r="B374" s="18"/>
      <c r="C374" s="140"/>
      <c r="D374" s="18"/>
      <c r="E374" s="19"/>
      <c r="F374" s="18"/>
      <c r="G374" s="19"/>
      <c r="H374" s="19"/>
      <c r="I374" s="381"/>
    </row>
    <row r="375" spans="1:9" s="129" customFormat="1">
      <c r="A375" s="10"/>
      <c r="B375" s="18"/>
      <c r="C375" s="140"/>
      <c r="D375" s="18"/>
      <c r="E375" s="19"/>
      <c r="F375" s="18"/>
      <c r="G375" s="19"/>
      <c r="H375" s="19"/>
      <c r="I375" s="381"/>
    </row>
    <row r="376" spans="1:9" s="129" customFormat="1">
      <c r="A376" s="10"/>
      <c r="B376" s="18"/>
      <c r="C376" s="140"/>
      <c r="D376" s="18"/>
      <c r="E376" s="19"/>
      <c r="F376" s="18"/>
      <c r="G376" s="19"/>
      <c r="H376" s="19"/>
      <c r="I376" s="381"/>
    </row>
    <row r="377" spans="1:9" s="129" customFormat="1">
      <c r="A377" s="10"/>
      <c r="B377" s="18"/>
      <c r="C377" s="140"/>
      <c r="D377" s="18"/>
      <c r="E377" s="19"/>
      <c r="F377" s="18"/>
      <c r="G377" s="19"/>
      <c r="H377" s="19"/>
      <c r="I377" s="381"/>
    </row>
    <row r="378" spans="1:9" s="129" customFormat="1">
      <c r="A378" s="10"/>
      <c r="B378" s="18"/>
      <c r="C378" s="140"/>
      <c r="D378" s="18"/>
      <c r="E378" s="19"/>
      <c r="F378" s="18"/>
      <c r="G378" s="19"/>
      <c r="H378" s="19"/>
      <c r="I378" s="381"/>
    </row>
    <row r="379" spans="1:9" s="129" customFormat="1">
      <c r="A379" s="10"/>
      <c r="B379" s="18"/>
      <c r="C379" s="140"/>
      <c r="D379" s="18"/>
      <c r="E379" s="19"/>
      <c r="F379" s="18"/>
      <c r="G379" s="19"/>
      <c r="H379" s="19"/>
      <c r="I379" s="381"/>
    </row>
    <row r="380" spans="1:9" s="129" customFormat="1">
      <c r="A380" s="10"/>
      <c r="B380" s="18"/>
      <c r="C380" s="140"/>
      <c r="D380" s="18"/>
      <c r="E380" s="19"/>
      <c r="F380" s="18"/>
      <c r="G380" s="19"/>
      <c r="H380" s="19"/>
      <c r="I380" s="381"/>
    </row>
    <row r="381" spans="1:9" s="129" customFormat="1">
      <c r="A381" s="10"/>
      <c r="B381" s="18"/>
      <c r="C381" s="140"/>
      <c r="D381" s="18"/>
      <c r="E381" s="19"/>
      <c r="F381" s="18"/>
      <c r="G381" s="19"/>
      <c r="H381" s="19"/>
      <c r="I381" s="381"/>
    </row>
    <row r="382" spans="1:9" s="129" customFormat="1">
      <c r="A382" s="10"/>
      <c r="B382" s="18"/>
      <c r="C382" s="140"/>
      <c r="D382" s="18"/>
      <c r="E382" s="19"/>
      <c r="F382" s="18"/>
      <c r="G382" s="19"/>
      <c r="H382" s="19"/>
      <c r="I382" s="381"/>
    </row>
    <row r="383" spans="1:9" s="129" customFormat="1">
      <c r="A383" s="10"/>
      <c r="B383" s="18"/>
      <c r="C383" s="140"/>
      <c r="D383" s="18"/>
      <c r="E383" s="19"/>
      <c r="F383" s="18"/>
      <c r="G383" s="19"/>
      <c r="H383" s="19"/>
      <c r="I383" s="381"/>
    </row>
    <row r="384" spans="1:9" s="129" customFormat="1">
      <c r="A384" s="10"/>
      <c r="B384" s="18"/>
      <c r="C384" s="140"/>
      <c r="D384" s="18"/>
      <c r="E384" s="19"/>
      <c r="F384" s="18"/>
      <c r="G384" s="19"/>
      <c r="H384" s="19"/>
      <c r="I384" s="381"/>
    </row>
    <row r="385" spans="1:9" s="129" customFormat="1">
      <c r="A385" s="10"/>
      <c r="B385" s="18"/>
      <c r="C385" s="140"/>
      <c r="D385" s="18"/>
      <c r="E385" s="19"/>
      <c r="F385" s="18"/>
      <c r="G385" s="19"/>
      <c r="H385" s="19"/>
      <c r="I385" s="381"/>
    </row>
    <row r="386" spans="1:9" s="129" customFormat="1">
      <c r="A386" s="10"/>
      <c r="B386" s="18"/>
      <c r="C386" s="140"/>
      <c r="D386" s="18"/>
      <c r="E386" s="19"/>
      <c r="F386" s="18"/>
      <c r="G386" s="19"/>
      <c r="H386" s="19"/>
      <c r="I386" s="381"/>
    </row>
    <row r="387" spans="1:9" s="129" customFormat="1">
      <c r="A387" s="10"/>
      <c r="B387" s="18"/>
      <c r="C387" s="140"/>
      <c r="D387" s="18"/>
      <c r="E387" s="19"/>
      <c r="F387" s="18"/>
      <c r="G387" s="19"/>
      <c r="H387" s="19"/>
      <c r="I387" s="381"/>
    </row>
    <row r="388" spans="1:9" s="129" customFormat="1">
      <c r="A388" s="10"/>
      <c r="B388" s="18"/>
      <c r="C388" s="140"/>
      <c r="D388" s="18"/>
      <c r="E388" s="19"/>
      <c r="F388" s="18"/>
      <c r="G388" s="19"/>
      <c r="H388" s="19"/>
      <c r="I388" s="381"/>
    </row>
    <row r="389" spans="1:9" s="129" customFormat="1">
      <c r="A389" s="10"/>
      <c r="B389" s="18"/>
      <c r="C389" s="140"/>
      <c r="D389" s="18"/>
      <c r="E389" s="19"/>
      <c r="F389" s="18"/>
      <c r="G389" s="19"/>
      <c r="H389" s="19"/>
      <c r="I389" s="381"/>
    </row>
    <row r="390" spans="1:9" s="129" customFormat="1">
      <c r="A390" s="10"/>
      <c r="B390" s="18"/>
      <c r="C390" s="140"/>
      <c r="D390" s="18"/>
      <c r="E390" s="19"/>
      <c r="F390" s="18"/>
      <c r="G390" s="19"/>
      <c r="H390" s="19"/>
      <c r="I390" s="381"/>
    </row>
    <row r="391" spans="1:9" s="129" customFormat="1">
      <c r="A391" s="22"/>
      <c r="B391" s="18"/>
      <c r="C391" s="140"/>
      <c r="D391" s="18"/>
      <c r="E391" s="19"/>
      <c r="F391" s="18"/>
      <c r="G391" s="19"/>
      <c r="H391" s="19"/>
      <c r="I391" s="381"/>
    </row>
    <row r="392" spans="1:9" s="129" customFormat="1">
      <c r="A392" s="10"/>
      <c r="B392" s="18"/>
      <c r="C392" s="140"/>
      <c r="D392" s="18"/>
      <c r="E392" s="19"/>
      <c r="F392" s="18"/>
      <c r="G392" s="19"/>
      <c r="H392" s="19"/>
      <c r="I392" s="381"/>
    </row>
    <row r="393" spans="1:9" s="129" customFormat="1">
      <c r="A393" s="10"/>
      <c r="B393" s="18"/>
      <c r="C393" s="140"/>
      <c r="D393" s="18"/>
      <c r="E393" s="19"/>
      <c r="F393" s="18"/>
      <c r="G393" s="19"/>
      <c r="H393" s="19"/>
      <c r="I393" s="381"/>
    </row>
    <row r="394" spans="1:9" s="129" customFormat="1">
      <c r="A394" s="10"/>
      <c r="B394" s="18"/>
      <c r="C394" s="140"/>
      <c r="D394" s="18"/>
      <c r="E394" s="19"/>
      <c r="F394" s="18"/>
      <c r="G394" s="19"/>
      <c r="H394" s="19"/>
      <c r="I394" s="381"/>
    </row>
    <row r="395" spans="1:9" s="129" customFormat="1">
      <c r="A395" s="10"/>
      <c r="B395" s="18"/>
      <c r="C395" s="140"/>
      <c r="D395" s="18"/>
      <c r="E395" s="19"/>
      <c r="F395" s="18"/>
      <c r="G395" s="19"/>
      <c r="H395" s="19"/>
      <c r="I395" s="381"/>
    </row>
    <row r="396" spans="1:9" s="129" customFormat="1">
      <c r="A396" s="10"/>
      <c r="B396" s="18"/>
      <c r="C396" s="140"/>
      <c r="D396" s="18"/>
      <c r="E396" s="19"/>
      <c r="F396" s="18"/>
      <c r="G396" s="19"/>
      <c r="H396" s="19"/>
      <c r="I396" s="381"/>
    </row>
    <row r="397" spans="1:9" s="129" customFormat="1">
      <c r="A397" s="10"/>
      <c r="B397" s="18"/>
      <c r="C397" s="140"/>
      <c r="D397" s="18"/>
      <c r="E397" s="19"/>
      <c r="F397" s="18"/>
      <c r="G397" s="19"/>
      <c r="H397" s="19"/>
      <c r="I397" s="381"/>
    </row>
    <row r="398" spans="1:9" s="129" customFormat="1">
      <c r="A398" s="10"/>
      <c r="B398" s="18"/>
      <c r="C398" s="140"/>
      <c r="D398" s="18"/>
      <c r="E398" s="19"/>
      <c r="F398" s="18"/>
      <c r="G398" s="19"/>
      <c r="H398" s="19"/>
      <c r="I398" s="381"/>
    </row>
    <row r="399" spans="1:9" s="129" customFormat="1">
      <c r="A399" s="10"/>
      <c r="B399" s="18"/>
      <c r="C399" s="140"/>
      <c r="D399" s="18"/>
      <c r="E399" s="19"/>
      <c r="F399" s="18"/>
      <c r="G399" s="19"/>
      <c r="H399" s="19"/>
      <c r="I399" s="381"/>
    </row>
    <row r="400" spans="1:9" s="129" customFormat="1">
      <c r="A400" s="10"/>
      <c r="B400" s="18"/>
      <c r="C400" s="140"/>
      <c r="D400" s="18"/>
      <c r="E400" s="19"/>
      <c r="F400" s="18"/>
      <c r="G400" s="19"/>
      <c r="H400" s="19"/>
      <c r="I400" s="381"/>
    </row>
    <row r="401" spans="1:9" s="129" customFormat="1">
      <c r="A401" s="10"/>
      <c r="B401" s="18"/>
      <c r="C401" s="140"/>
      <c r="D401" s="18"/>
      <c r="E401" s="19"/>
      <c r="F401" s="18"/>
      <c r="G401" s="19"/>
      <c r="H401" s="19"/>
      <c r="I401" s="381"/>
    </row>
    <row r="402" spans="1:9" s="129" customFormat="1">
      <c r="A402" s="10"/>
      <c r="B402" s="18"/>
      <c r="C402" s="140"/>
      <c r="D402" s="18"/>
      <c r="E402" s="19"/>
      <c r="F402" s="18"/>
      <c r="G402" s="19"/>
      <c r="H402" s="19"/>
      <c r="I402" s="381"/>
    </row>
    <row r="403" spans="1:9" s="129" customFormat="1">
      <c r="A403" s="10"/>
      <c r="B403" s="18"/>
      <c r="C403" s="140"/>
      <c r="D403" s="18"/>
      <c r="E403" s="19"/>
      <c r="F403" s="18"/>
      <c r="G403" s="19"/>
      <c r="H403" s="19"/>
      <c r="I403" s="381"/>
    </row>
    <row r="404" spans="1:9" s="129" customFormat="1">
      <c r="A404" s="10"/>
      <c r="B404" s="18"/>
      <c r="C404" s="140"/>
      <c r="D404" s="18"/>
      <c r="E404" s="19"/>
      <c r="F404" s="18"/>
      <c r="G404" s="19"/>
      <c r="H404" s="19"/>
      <c r="I404" s="381"/>
    </row>
    <row r="405" spans="1:9" s="129" customFormat="1">
      <c r="A405" s="10"/>
      <c r="B405" s="18"/>
      <c r="C405" s="140"/>
      <c r="D405" s="18"/>
      <c r="E405" s="19"/>
      <c r="F405" s="18"/>
      <c r="G405" s="19"/>
      <c r="H405" s="19"/>
      <c r="I405" s="381"/>
    </row>
    <row r="406" spans="1:9" s="129" customFormat="1">
      <c r="A406" s="10"/>
      <c r="B406" s="18"/>
      <c r="C406" s="140"/>
      <c r="D406" s="18"/>
      <c r="E406" s="19"/>
      <c r="F406" s="18"/>
      <c r="G406" s="19"/>
      <c r="H406" s="19"/>
      <c r="I406" s="381"/>
    </row>
    <row r="407" spans="1:9" s="129" customFormat="1">
      <c r="A407" s="10"/>
      <c r="B407" s="18"/>
      <c r="C407" s="140"/>
      <c r="D407" s="18"/>
      <c r="E407" s="19"/>
      <c r="F407" s="18"/>
      <c r="G407" s="19"/>
      <c r="H407" s="19"/>
      <c r="I407" s="381"/>
    </row>
    <row r="408" spans="1:9" s="129" customFormat="1">
      <c r="A408" s="10"/>
      <c r="B408" s="18"/>
      <c r="C408" s="140"/>
      <c r="D408" s="18"/>
      <c r="E408" s="19"/>
      <c r="F408" s="18"/>
      <c r="G408" s="19"/>
      <c r="H408" s="19"/>
      <c r="I408" s="381"/>
    </row>
    <row r="409" spans="1:9" s="129" customFormat="1">
      <c r="A409" s="10"/>
      <c r="B409" s="18"/>
      <c r="C409" s="140"/>
      <c r="D409" s="18"/>
      <c r="E409" s="19"/>
      <c r="F409" s="18"/>
      <c r="G409" s="19"/>
      <c r="H409" s="19"/>
      <c r="I409" s="381"/>
    </row>
    <row r="410" spans="1:9" s="129" customFormat="1">
      <c r="A410" s="10"/>
      <c r="B410" s="18"/>
      <c r="C410" s="140"/>
      <c r="D410" s="18"/>
      <c r="E410" s="19"/>
      <c r="F410" s="18"/>
      <c r="G410" s="19"/>
      <c r="H410" s="19"/>
      <c r="I410" s="381"/>
    </row>
    <row r="411" spans="1:9" s="129" customFormat="1">
      <c r="A411" s="10"/>
      <c r="B411" s="18"/>
      <c r="C411" s="140"/>
      <c r="D411" s="18"/>
      <c r="E411" s="19"/>
      <c r="F411" s="18"/>
      <c r="G411" s="19"/>
      <c r="H411" s="19"/>
      <c r="I411" s="381"/>
    </row>
    <row r="412" spans="1:9" s="129" customFormat="1">
      <c r="A412" s="10"/>
      <c r="B412" s="18"/>
      <c r="C412" s="140"/>
      <c r="D412" s="18"/>
      <c r="E412" s="19"/>
      <c r="F412" s="18"/>
      <c r="G412" s="19"/>
      <c r="H412" s="19"/>
      <c r="I412" s="381"/>
    </row>
    <row r="413" spans="1:9" s="129" customFormat="1">
      <c r="A413" s="10"/>
      <c r="B413" s="18"/>
      <c r="C413" s="140"/>
      <c r="D413" s="18"/>
      <c r="E413" s="19"/>
      <c r="F413" s="18"/>
      <c r="G413" s="19"/>
      <c r="H413" s="19"/>
      <c r="I413" s="381"/>
    </row>
    <row r="414" spans="1:9" s="129" customFormat="1">
      <c r="A414" s="10"/>
      <c r="B414" s="18"/>
      <c r="C414" s="140"/>
      <c r="D414" s="18"/>
      <c r="E414" s="19"/>
      <c r="F414" s="18"/>
      <c r="G414" s="19"/>
      <c r="H414" s="19"/>
      <c r="I414" s="381"/>
    </row>
    <row r="415" spans="1:9" s="129" customFormat="1">
      <c r="A415" s="10"/>
      <c r="B415" s="18"/>
      <c r="C415" s="140"/>
      <c r="D415" s="18"/>
      <c r="E415" s="19"/>
      <c r="F415" s="18"/>
      <c r="G415" s="19"/>
      <c r="H415" s="19"/>
      <c r="I415" s="381"/>
    </row>
    <row r="416" spans="1:9" s="129" customFormat="1">
      <c r="A416" s="10"/>
      <c r="B416" s="18"/>
      <c r="C416" s="140"/>
      <c r="D416" s="18"/>
      <c r="E416" s="19"/>
      <c r="F416" s="18"/>
      <c r="G416" s="19"/>
      <c r="H416" s="19"/>
      <c r="I416" s="381"/>
    </row>
    <row r="417" spans="1:9" s="129" customFormat="1">
      <c r="A417" s="10"/>
      <c r="B417" s="18"/>
      <c r="C417" s="140"/>
      <c r="D417" s="18"/>
      <c r="E417" s="19"/>
      <c r="F417" s="18"/>
      <c r="G417" s="19"/>
      <c r="H417" s="19"/>
      <c r="I417" s="381"/>
    </row>
    <row r="418" spans="1:9" s="129" customFormat="1">
      <c r="A418" s="10"/>
      <c r="B418" s="18"/>
      <c r="C418" s="140"/>
      <c r="D418" s="18"/>
      <c r="E418" s="19"/>
      <c r="F418" s="18"/>
      <c r="G418" s="19"/>
      <c r="H418" s="19"/>
      <c r="I418" s="381"/>
    </row>
    <row r="419" spans="1:9" s="129" customFormat="1">
      <c r="A419" s="10"/>
      <c r="B419" s="18"/>
      <c r="C419" s="140"/>
      <c r="D419" s="18"/>
      <c r="E419" s="19"/>
      <c r="F419" s="18"/>
      <c r="G419" s="19"/>
      <c r="H419" s="19"/>
      <c r="I419" s="381"/>
    </row>
    <row r="420" spans="1:9" s="129" customFormat="1">
      <c r="A420" s="10"/>
      <c r="B420" s="18"/>
      <c r="C420" s="140"/>
      <c r="D420" s="18"/>
      <c r="E420" s="19"/>
      <c r="F420" s="18"/>
      <c r="G420" s="19"/>
      <c r="H420" s="19"/>
      <c r="I420" s="381"/>
    </row>
    <row r="421" spans="1:9" s="129" customFormat="1">
      <c r="A421" s="10"/>
      <c r="B421" s="18"/>
      <c r="C421" s="140"/>
      <c r="D421" s="18"/>
      <c r="E421" s="19"/>
      <c r="F421" s="18"/>
      <c r="G421" s="19"/>
      <c r="H421" s="19"/>
      <c r="I421" s="381"/>
    </row>
    <row r="422" spans="1:9" s="129" customFormat="1">
      <c r="A422" s="10"/>
      <c r="B422" s="18"/>
      <c r="C422" s="140"/>
      <c r="D422" s="18"/>
      <c r="E422" s="19"/>
      <c r="F422" s="18"/>
      <c r="G422" s="19"/>
      <c r="H422" s="19"/>
      <c r="I422" s="381"/>
    </row>
    <row r="423" spans="1:9" s="129" customFormat="1">
      <c r="A423" s="10"/>
      <c r="B423" s="18"/>
      <c r="C423" s="140"/>
      <c r="D423" s="18"/>
      <c r="E423" s="19"/>
      <c r="F423" s="18"/>
      <c r="G423" s="19"/>
      <c r="H423" s="19"/>
      <c r="I423" s="381"/>
    </row>
    <row r="424" spans="1:9" s="129" customFormat="1">
      <c r="A424" s="10"/>
      <c r="B424" s="18"/>
      <c r="C424" s="140"/>
      <c r="D424" s="18"/>
      <c r="E424" s="19"/>
      <c r="F424" s="18"/>
      <c r="G424" s="19"/>
      <c r="H424" s="19"/>
      <c r="I424" s="381"/>
    </row>
    <row r="425" spans="1:9" s="129" customFormat="1">
      <c r="A425" s="10"/>
      <c r="B425" s="18"/>
      <c r="C425" s="140"/>
      <c r="D425" s="18"/>
      <c r="E425" s="19"/>
      <c r="F425" s="18"/>
      <c r="G425" s="19"/>
      <c r="H425" s="19"/>
      <c r="I425" s="381"/>
    </row>
    <row r="426" spans="1:9" s="129" customFormat="1">
      <c r="A426" s="10"/>
      <c r="B426" s="18"/>
      <c r="C426" s="140"/>
      <c r="D426" s="18"/>
      <c r="E426" s="19"/>
      <c r="F426" s="18"/>
      <c r="G426" s="19"/>
      <c r="H426" s="19"/>
      <c r="I426" s="381"/>
    </row>
    <row r="427" spans="1:9" s="129" customFormat="1">
      <c r="A427" s="10"/>
      <c r="B427" s="18"/>
      <c r="C427" s="140"/>
      <c r="D427" s="18"/>
      <c r="E427" s="19"/>
      <c r="F427" s="18"/>
      <c r="G427" s="19"/>
      <c r="H427" s="19"/>
      <c r="I427" s="381"/>
    </row>
    <row r="428" spans="1:9" s="129" customFormat="1">
      <c r="A428" s="10"/>
      <c r="B428" s="18"/>
      <c r="C428" s="140"/>
      <c r="D428" s="18"/>
      <c r="E428" s="19"/>
      <c r="F428" s="18"/>
      <c r="G428" s="21"/>
      <c r="H428" s="19"/>
      <c r="I428" s="381"/>
    </row>
    <row r="429" spans="1:9" s="129" customFormat="1">
      <c r="A429" s="10"/>
      <c r="B429" s="18"/>
      <c r="C429" s="140"/>
      <c r="D429" s="18"/>
      <c r="E429" s="19"/>
      <c r="F429" s="18"/>
      <c r="G429" s="21"/>
      <c r="H429" s="19"/>
      <c r="I429" s="381"/>
    </row>
    <row r="430" spans="1:9" s="129" customFormat="1">
      <c r="A430" s="10"/>
      <c r="B430" s="18"/>
      <c r="C430" s="140"/>
      <c r="D430" s="18"/>
      <c r="E430" s="19"/>
      <c r="F430" s="18"/>
      <c r="G430" s="21"/>
      <c r="H430" s="19"/>
      <c r="I430" s="381"/>
    </row>
    <row r="431" spans="1:9" s="129" customFormat="1">
      <c r="A431" s="10"/>
      <c r="B431" s="18"/>
      <c r="C431" s="140"/>
      <c r="D431" s="18"/>
      <c r="E431" s="19"/>
      <c r="F431" s="18"/>
      <c r="G431" s="21"/>
      <c r="H431" s="19"/>
      <c r="I431" s="381"/>
    </row>
    <row r="432" spans="1:9" s="129" customFormat="1">
      <c r="A432" s="10"/>
      <c r="B432" s="18"/>
      <c r="C432" s="140"/>
      <c r="D432" s="18"/>
      <c r="E432" s="19"/>
      <c r="F432" s="18"/>
      <c r="G432" s="21"/>
      <c r="H432" s="19"/>
      <c r="I432" s="381"/>
    </row>
    <row r="433" spans="1:9" s="129" customFormat="1">
      <c r="A433" s="10"/>
      <c r="B433" s="141"/>
      <c r="C433" s="140"/>
      <c r="D433" s="18"/>
      <c r="E433" s="19"/>
      <c r="F433" s="18"/>
      <c r="G433" s="21"/>
      <c r="H433" s="19"/>
      <c r="I433" s="381"/>
    </row>
    <row r="434" spans="1:9" s="129" customFormat="1">
      <c r="A434" s="10"/>
      <c r="B434" s="18"/>
      <c r="C434" s="140"/>
      <c r="D434" s="18"/>
      <c r="E434" s="19"/>
      <c r="F434" s="18"/>
      <c r="G434" s="21"/>
      <c r="H434" s="19"/>
      <c r="I434" s="381"/>
    </row>
    <row r="435" spans="1:9" s="129" customFormat="1">
      <c r="A435" s="10"/>
      <c r="B435" s="18"/>
      <c r="C435" s="140"/>
      <c r="D435" s="18"/>
      <c r="E435" s="19"/>
      <c r="F435" s="18"/>
      <c r="G435" s="21"/>
      <c r="H435" s="19"/>
      <c r="I435" s="381"/>
    </row>
    <row r="436" spans="1:9" s="129" customFormat="1">
      <c r="A436" s="10"/>
      <c r="B436" s="18"/>
      <c r="C436" s="140"/>
      <c r="D436" s="18"/>
      <c r="E436" s="19"/>
      <c r="F436" s="18"/>
      <c r="G436" s="21"/>
      <c r="H436" s="19"/>
      <c r="I436" s="381"/>
    </row>
    <row r="437" spans="1:9" s="129" customFormat="1">
      <c r="A437" s="10"/>
      <c r="B437" s="18"/>
      <c r="C437" s="140"/>
      <c r="D437" s="18"/>
      <c r="E437" s="19"/>
      <c r="F437" s="18"/>
      <c r="G437" s="21"/>
      <c r="H437" s="19"/>
      <c r="I437" s="381"/>
    </row>
    <row r="438" spans="1:9" s="129" customFormat="1">
      <c r="A438" s="10"/>
      <c r="B438" s="18"/>
      <c r="C438" s="140"/>
      <c r="D438" s="18"/>
      <c r="E438" s="19"/>
      <c r="F438" s="18"/>
      <c r="G438" s="21"/>
      <c r="H438" s="19"/>
      <c r="I438" s="381"/>
    </row>
    <row r="439" spans="1:9" s="129" customFormat="1">
      <c r="A439" s="10"/>
      <c r="B439" s="18"/>
      <c r="C439" s="140"/>
      <c r="D439" s="18"/>
      <c r="E439" s="19"/>
      <c r="F439" s="18"/>
      <c r="G439" s="21"/>
      <c r="H439" s="19"/>
      <c r="I439" s="381"/>
    </row>
    <row r="440" spans="1:9" s="129" customFormat="1">
      <c r="A440" s="10"/>
      <c r="B440" s="18"/>
      <c r="C440" s="140"/>
      <c r="D440" s="18"/>
      <c r="E440" s="19"/>
      <c r="F440" s="18"/>
      <c r="G440" s="21"/>
      <c r="H440" s="19"/>
      <c r="I440" s="381"/>
    </row>
    <row r="441" spans="1:9" s="129" customFormat="1">
      <c r="A441" s="10"/>
      <c r="B441" s="18"/>
      <c r="C441" s="140"/>
      <c r="D441" s="18"/>
      <c r="E441" s="19"/>
      <c r="F441" s="18"/>
      <c r="G441" s="21"/>
      <c r="H441" s="19"/>
      <c r="I441" s="381"/>
    </row>
    <row r="442" spans="1:9" s="129" customFormat="1">
      <c r="A442" s="10"/>
      <c r="B442" s="18"/>
      <c r="C442" s="140"/>
      <c r="D442" s="18"/>
      <c r="E442" s="19"/>
      <c r="F442" s="18"/>
      <c r="G442" s="21"/>
      <c r="H442" s="19"/>
      <c r="I442" s="381"/>
    </row>
    <row r="443" spans="1:9" s="129" customFormat="1">
      <c r="A443" s="10"/>
      <c r="B443" s="18"/>
      <c r="C443" s="140"/>
      <c r="D443" s="18"/>
      <c r="E443" s="19"/>
      <c r="F443" s="18"/>
      <c r="G443" s="21"/>
      <c r="H443" s="19"/>
      <c r="I443" s="381"/>
    </row>
    <row r="444" spans="1:9" s="129" customFormat="1">
      <c r="A444" s="10"/>
      <c r="B444" s="18"/>
      <c r="C444" s="140"/>
      <c r="D444" s="18"/>
      <c r="E444" s="19"/>
      <c r="F444" s="18"/>
      <c r="G444" s="21"/>
      <c r="H444" s="19"/>
      <c r="I444" s="381"/>
    </row>
    <row r="445" spans="1:9" s="129" customFormat="1">
      <c r="A445" s="10"/>
      <c r="B445" s="18"/>
      <c r="C445" s="140"/>
      <c r="D445" s="18"/>
      <c r="E445" s="19"/>
      <c r="F445" s="18"/>
      <c r="G445" s="21"/>
      <c r="H445" s="19"/>
      <c r="I445" s="381"/>
    </row>
    <row r="446" spans="1:9" s="129" customFormat="1">
      <c r="A446" s="10"/>
      <c r="B446" s="18"/>
      <c r="C446" s="140"/>
      <c r="D446" s="18"/>
      <c r="E446" s="19"/>
      <c r="F446" s="18"/>
      <c r="G446" s="21"/>
      <c r="H446" s="19"/>
      <c r="I446" s="381"/>
    </row>
    <row r="447" spans="1:9" s="129" customFormat="1">
      <c r="A447" s="10"/>
      <c r="B447" s="18"/>
      <c r="C447" s="140"/>
      <c r="D447" s="18"/>
      <c r="E447" s="19"/>
      <c r="F447" s="18"/>
      <c r="G447" s="21"/>
      <c r="H447" s="19"/>
      <c r="I447" s="381"/>
    </row>
    <row r="448" spans="1:9" s="129" customFormat="1">
      <c r="A448" s="10"/>
      <c r="B448" s="18"/>
      <c r="C448" s="140"/>
      <c r="D448" s="18"/>
      <c r="E448" s="19"/>
      <c r="F448" s="18"/>
      <c r="G448" s="21"/>
      <c r="H448" s="19"/>
      <c r="I448" s="381"/>
    </row>
    <row r="449" spans="1:9" s="129" customFormat="1">
      <c r="A449" s="10"/>
      <c r="B449" s="18"/>
      <c r="C449" s="140"/>
      <c r="D449" s="18"/>
      <c r="E449" s="19"/>
      <c r="F449" s="18"/>
      <c r="G449" s="21"/>
      <c r="H449" s="19"/>
      <c r="I449" s="381"/>
    </row>
    <row r="450" spans="1:9" s="129" customFormat="1">
      <c r="A450" s="10"/>
      <c r="B450" s="18"/>
      <c r="C450" s="140"/>
      <c r="D450" s="18"/>
      <c r="E450" s="19"/>
      <c r="F450" s="18"/>
      <c r="G450" s="21"/>
      <c r="H450" s="19"/>
      <c r="I450" s="381"/>
    </row>
    <row r="451" spans="1:9" s="129" customFormat="1">
      <c r="A451" s="10"/>
      <c r="B451" s="18"/>
      <c r="C451" s="140"/>
      <c r="D451" s="18"/>
      <c r="E451" s="19"/>
      <c r="F451" s="18"/>
      <c r="G451" s="21"/>
      <c r="H451" s="19"/>
      <c r="I451" s="381"/>
    </row>
    <row r="452" spans="1:9" s="129" customFormat="1">
      <c r="A452" s="10"/>
      <c r="B452" s="18"/>
      <c r="C452" s="140"/>
      <c r="D452" s="18"/>
      <c r="E452" s="19"/>
      <c r="F452" s="18"/>
      <c r="G452" s="21"/>
      <c r="H452" s="19"/>
      <c r="I452" s="381"/>
    </row>
    <row r="453" spans="1:9" s="129" customFormat="1">
      <c r="A453" s="10"/>
      <c r="B453" s="18"/>
      <c r="C453" s="140"/>
      <c r="D453" s="18"/>
      <c r="E453" s="19"/>
      <c r="F453" s="18"/>
      <c r="G453" s="21"/>
      <c r="H453" s="19"/>
      <c r="I453" s="381"/>
    </row>
    <row r="454" spans="1:9" s="129" customFormat="1">
      <c r="A454" s="10"/>
      <c r="B454" s="18"/>
      <c r="C454" s="140"/>
      <c r="D454" s="18"/>
      <c r="E454" s="19"/>
      <c r="F454" s="18"/>
      <c r="G454" s="21"/>
      <c r="H454" s="19"/>
      <c r="I454" s="381"/>
    </row>
    <row r="455" spans="1:9" s="129" customFormat="1">
      <c r="A455" s="10"/>
      <c r="B455" s="18"/>
      <c r="C455" s="140"/>
      <c r="D455" s="18"/>
      <c r="E455" s="19"/>
      <c r="F455" s="18"/>
      <c r="G455" s="21"/>
      <c r="H455" s="19"/>
      <c r="I455" s="381"/>
    </row>
    <row r="456" spans="1:9" s="129" customFormat="1">
      <c r="A456" s="10"/>
      <c r="B456" s="18"/>
      <c r="C456" s="140"/>
      <c r="D456" s="18"/>
      <c r="E456" s="19"/>
      <c r="F456" s="18"/>
      <c r="G456" s="21"/>
      <c r="H456" s="19"/>
      <c r="I456" s="381"/>
    </row>
    <row r="457" spans="1:9" s="129" customFormat="1">
      <c r="A457" s="10"/>
      <c r="B457" s="18"/>
      <c r="C457" s="140"/>
      <c r="D457" s="18"/>
      <c r="E457" s="19"/>
      <c r="F457" s="18"/>
      <c r="G457" s="21"/>
      <c r="H457" s="19"/>
      <c r="I457" s="381"/>
    </row>
    <row r="458" spans="1:9" s="129" customFormat="1">
      <c r="A458" s="13"/>
      <c r="B458" s="142"/>
      <c r="C458" s="143"/>
      <c r="D458" s="15"/>
      <c r="E458" s="13"/>
      <c r="F458" s="15"/>
      <c r="G458" s="13"/>
      <c r="H458" s="373"/>
      <c r="I458" s="381"/>
    </row>
    <row r="459" spans="1:9" s="129" customFormat="1">
      <c r="A459" s="24"/>
      <c r="B459" s="25"/>
      <c r="C459" s="43"/>
      <c r="D459" s="25"/>
      <c r="E459" s="26"/>
      <c r="F459" s="18"/>
      <c r="G459" s="26"/>
      <c r="H459" s="19"/>
      <c r="I459" s="381"/>
    </row>
    <row r="460" spans="1:9" s="129" customFormat="1">
      <c r="A460" s="126"/>
      <c r="B460" s="25"/>
      <c r="C460" s="43"/>
      <c r="D460" s="25"/>
      <c r="E460" s="126"/>
      <c r="F460" s="18"/>
      <c r="G460" s="26"/>
      <c r="H460" s="19"/>
      <c r="I460" s="381"/>
    </row>
    <row r="461" spans="1:9" s="129" customFormat="1">
      <c r="A461" s="127"/>
      <c r="B461" s="25"/>
      <c r="C461" s="43"/>
      <c r="D461" s="25"/>
      <c r="E461" s="127"/>
      <c r="F461" s="18"/>
      <c r="G461" s="26"/>
      <c r="H461" s="19"/>
      <c r="I461" s="381"/>
    </row>
    <row r="462" spans="1:9" s="129" customFormat="1">
      <c r="A462" s="127"/>
      <c r="B462" s="25"/>
      <c r="C462" s="43"/>
      <c r="D462" s="25"/>
      <c r="E462" s="127"/>
      <c r="F462" s="18"/>
      <c r="G462" s="26"/>
      <c r="H462" s="19"/>
      <c r="I462" s="381"/>
    </row>
    <row r="463" spans="1:9" s="129" customFormat="1">
      <c r="A463" s="144"/>
      <c r="B463" s="130"/>
      <c r="C463" s="131"/>
      <c r="D463" s="130"/>
      <c r="F463" s="376"/>
      <c r="H463" s="381"/>
      <c r="I463" s="381"/>
    </row>
  </sheetData>
  <mergeCells count="24">
    <mergeCell ref="B5:C5"/>
    <mergeCell ref="D5:G5"/>
    <mergeCell ref="A1:I2"/>
    <mergeCell ref="B3:C3"/>
    <mergeCell ref="D3:G3"/>
    <mergeCell ref="B4:C4"/>
    <mergeCell ref="D4:G4"/>
    <mergeCell ref="B6:C6"/>
    <mergeCell ref="D6:G6"/>
    <mergeCell ref="B7:C7"/>
    <mergeCell ref="D7:G7"/>
    <mergeCell ref="B8:C8"/>
    <mergeCell ref="D8:G8"/>
    <mergeCell ref="B9:C9"/>
    <mergeCell ref="D9:G9"/>
    <mergeCell ref="B10:C10"/>
    <mergeCell ref="D10:G10"/>
    <mergeCell ref="B11:C11"/>
    <mergeCell ref="D11:G11"/>
    <mergeCell ref="F358:G358"/>
    <mergeCell ref="A364:H364"/>
    <mergeCell ref="A365:H365"/>
    <mergeCell ref="A369:H369"/>
    <mergeCell ref="A232:B232"/>
  </mergeCells>
  <pageMargins left="0.7" right="0.7" top="0.75" bottom="0.75" header="0.3" footer="0.3"/>
  <pageSetup paperSize="5" scale="75" orientation="portrait" verticalDpi="0" r:id="rId1"/>
  <rowBreaks count="3" manualBreakCount="3">
    <brk id="68" max="16383" man="1"/>
    <brk id="138" max="16383" man="1"/>
    <brk id="204" max="16383" man="1"/>
  </rowBreaks>
</worksheet>
</file>

<file path=xl/worksheets/sheet6.xml><?xml version="1.0" encoding="utf-8"?>
<worksheet xmlns="http://schemas.openxmlformats.org/spreadsheetml/2006/main" xmlns:r="http://schemas.openxmlformats.org/officeDocument/2006/relationships">
  <dimension ref="A1:L460"/>
  <sheetViews>
    <sheetView topLeftCell="A221" workbookViewId="0">
      <selection activeCell="D238" sqref="D238"/>
    </sheetView>
  </sheetViews>
  <sheetFormatPr defaultColWidth="10.5703125" defaultRowHeight="16.5"/>
  <cols>
    <col min="1" max="1" width="10.140625" style="145" customWidth="1"/>
    <col min="2" max="2" width="13" style="146" customWidth="1"/>
    <col min="3" max="3" width="13.28515625" style="147" customWidth="1"/>
    <col min="4" max="4" width="10.28515625" style="146" customWidth="1"/>
    <col min="5" max="5" width="10.7109375" style="148" customWidth="1"/>
    <col min="6" max="6" width="15.28515625" style="146" customWidth="1"/>
    <col min="7" max="7" width="12.42578125" style="148" customWidth="1"/>
    <col min="8" max="8" width="21.5703125" style="397" customWidth="1"/>
    <col min="9" max="9" width="19.28515625" style="397" customWidth="1"/>
    <col min="10" max="16384" width="10.5703125" style="148"/>
  </cols>
  <sheetData>
    <row r="1" spans="1:9" s="71" customFormat="1">
      <c r="A1" s="458" t="s">
        <v>50</v>
      </c>
      <c r="B1" s="458"/>
      <c r="C1" s="458"/>
      <c r="D1" s="458"/>
      <c r="E1" s="458"/>
      <c r="F1" s="458"/>
      <c r="G1" s="458"/>
      <c r="H1" s="458"/>
      <c r="I1" s="458"/>
    </row>
    <row r="2" spans="1:9" s="71" customFormat="1">
      <c r="A2" s="458"/>
      <c r="B2" s="458"/>
      <c r="C2" s="458"/>
      <c r="D2" s="458"/>
      <c r="E2" s="458"/>
      <c r="F2" s="458"/>
      <c r="G2" s="458"/>
      <c r="H2" s="458"/>
      <c r="I2" s="458"/>
    </row>
    <row r="3" spans="1:9" s="71" customFormat="1" ht="19.5" customHeight="1">
      <c r="A3" s="398"/>
      <c r="B3" s="505" t="s">
        <v>1</v>
      </c>
      <c r="C3" s="505"/>
      <c r="D3" s="509" t="s">
        <v>51</v>
      </c>
      <c r="E3" s="510"/>
      <c r="F3" s="510"/>
      <c r="G3" s="511"/>
      <c r="H3" s="399"/>
      <c r="I3" s="398"/>
    </row>
    <row r="4" spans="1:9" s="71" customFormat="1" ht="27.75" customHeight="1">
      <c r="A4" s="398"/>
      <c r="B4" s="518" t="s">
        <v>25</v>
      </c>
      <c r="C4" s="519"/>
      <c r="D4" s="520">
        <v>38538</v>
      </c>
      <c r="E4" s="521"/>
      <c r="F4" s="521"/>
      <c r="G4" s="522"/>
      <c r="H4" s="399"/>
      <c r="I4" s="398"/>
    </row>
    <row r="5" spans="1:9" s="71" customFormat="1">
      <c r="A5" s="398"/>
      <c r="B5" s="505" t="s">
        <v>26</v>
      </c>
      <c r="C5" s="505"/>
      <c r="D5" s="506">
        <v>526</v>
      </c>
      <c r="E5" s="507"/>
      <c r="F5" s="507"/>
      <c r="G5" s="508"/>
      <c r="H5" s="399"/>
      <c r="I5" s="398"/>
    </row>
    <row r="6" spans="1:9" s="71" customFormat="1">
      <c r="A6" s="398"/>
      <c r="B6" s="505" t="s">
        <v>2</v>
      </c>
      <c r="C6" s="505"/>
      <c r="D6" s="506" t="s">
        <v>3</v>
      </c>
      <c r="E6" s="507"/>
      <c r="F6" s="507"/>
      <c r="G6" s="508"/>
      <c r="H6" s="399"/>
      <c r="I6" s="398"/>
    </row>
    <row r="7" spans="1:9" s="71" customFormat="1">
      <c r="A7" s="398"/>
      <c r="B7" s="505" t="s">
        <v>0</v>
      </c>
      <c r="C7" s="505"/>
      <c r="D7" s="512" t="s">
        <v>9</v>
      </c>
      <c r="E7" s="513"/>
      <c r="F7" s="513"/>
      <c r="G7" s="514"/>
      <c r="H7" s="399"/>
      <c r="I7" s="398"/>
    </row>
    <row r="8" spans="1:9" s="71" customFormat="1" ht="27.75" customHeight="1">
      <c r="A8" s="398"/>
      <c r="B8" s="501" t="s">
        <v>4</v>
      </c>
      <c r="C8" s="501"/>
      <c r="D8" s="515" t="s">
        <v>27</v>
      </c>
      <c r="E8" s="516"/>
      <c r="F8" s="516"/>
      <c r="G8" s="517"/>
      <c r="H8" s="399"/>
      <c r="I8" s="398"/>
    </row>
    <row r="9" spans="1:9" s="71" customFormat="1" ht="31.5" customHeight="1">
      <c r="A9" s="398"/>
      <c r="B9" s="501" t="s">
        <v>10</v>
      </c>
      <c r="C9" s="501"/>
      <c r="D9" s="502">
        <v>0.05</v>
      </c>
      <c r="E9" s="503"/>
      <c r="F9" s="503"/>
      <c r="G9" s="504"/>
      <c r="H9" s="399"/>
      <c r="I9" s="398"/>
    </row>
    <row r="10" spans="1:9" s="71" customFormat="1">
      <c r="A10" s="398"/>
      <c r="B10" s="505" t="s">
        <v>8</v>
      </c>
      <c r="C10" s="505"/>
      <c r="D10" s="506">
        <v>500</v>
      </c>
      <c r="E10" s="507"/>
      <c r="F10" s="507"/>
      <c r="G10" s="508"/>
      <c r="H10" s="399"/>
      <c r="I10" s="398"/>
    </row>
    <row r="11" spans="1:9" s="71" customFormat="1">
      <c r="A11" s="398"/>
      <c r="B11" s="505" t="s">
        <v>6</v>
      </c>
      <c r="C11" s="505"/>
      <c r="D11" s="509" t="s">
        <v>7</v>
      </c>
      <c r="E11" s="510"/>
      <c r="F11" s="510"/>
      <c r="G11" s="511"/>
      <c r="H11" s="399"/>
      <c r="I11" s="398"/>
    </row>
    <row r="12" spans="1:9" s="71" customFormat="1" ht="17.25" thickBot="1">
      <c r="A12" s="3"/>
      <c r="B12" s="11"/>
      <c r="C12" s="400"/>
      <c r="D12" s="401"/>
      <c r="E12" s="402"/>
      <c r="F12" s="403"/>
      <c r="G12" s="402"/>
      <c r="H12" s="403"/>
      <c r="I12" s="398"/>
    </row>
    <row r="13" spans="1:9" s="51" customFormat="1" ht="30">
      <c r="A13" s="5" t="s">
        <v>13</v>
      </c>
      <c r="B13" s="6" t="s">
        <v>14</v>
      </c>
      <c r="C13" s="6" t="s">
        <v>15</v>
      </c>
      <c r="D13" s="6" t="s">
        <v>16</v>
      </c>
      <c r="E13" s="7" t="s">
        <v>17</v>
      </c>
      <c r="F13" s="6" t="s">
        <v>19</v>
      </c>
      <c r="G13" s="7" t="s">
        <v>11</v>
      </c>
      <c r="H13" s="8" t="s">
        <v>18</v>
      </c>
      <c r="I13" s="404" t="s">
        <v>24</v>
      </c>
    </row>
    <row r="14" spans="1:9" s="2" customFormat="1">
      <c r="A14" s="405">
        <v>38534</v>
      </c>
      <c r="B14" s="406">
        <v>500</v>
      </c>
      <c r="C14" s="407">
        <v>500</v>
      </c>
      <c r="D14" s="408">
        <f>B14-C14</f>
        <v>0</v>
      </c>
      <c r="E14" s="409">
        <f>G202</f>
        <v>5370</v>
      </c>
      <c r="F14" s="410">
        <f>(D14*E14*H14)</f>
        <v>0</v>
      </c>
      <c r="G14" s="407">
        <v>0</v>
      </c>
      <c r="H14" s="411">
        <f>0.24/365</f>
        <v>6.5753424657534248E-4</v>
      </c>
      <c r="I14" s="412" t="s">
        <v>52</v>
      </c>
    </row>
    <row r="15" spans="1:9" s="2" customFormat="1">
      <c r="A15" s="413">
        <v>38565</v>
      </c>
      <c r="B15" s="406">
        <v>500</v>
      </c>
      <c r="C15" s="407">
        <v>500</v>
      </c>
      <c r="D15" s="408">
        <f t="shared" ref="D15:D78" si="0">B15-C15</f>
        <v>0</v>
      </c>
      <c r="E15" s="409">
        <f>E14-G14</f>
        <v>5370</v>
      </c>
      <c r="F15" s="410">
        <f t="shared" ref="F15:F79" si="1">(D15*E15*H15)</f>
        <v>0</v>
      </c>
      <c r="G15" s="407">
        <v>0</v>
      </c>
      <c r="H15" s="411">
        <f>0.24/365</f>
        <v>6.5753424657534248E-4</v>
      </c>
      <c r="I15" s="412" t="s">
        <v>53</v>
      </c>
    </row>
    <row r="16" spans="1:9" s="2" customFormat="1">
      <c r="A16" s="413">
        <v>38596</v>
      </c>
      <c r="B16" s="406">
        <v>500</v>
      </c>
      <c r="C16" s="407">
        <v>0</v>
      </c>
      <c r="D16" s="408">
        <f t="shared" si="0"/>
        <v>500</v>
      </c>
      <c r="E16" s="409">
        <f t="shared" ref="E16:E79" si="2">E15-G15</f>
        <v>5370</v>
      </c>
      <c r="F16" s="410">
        <f>(D16*E16*H16)</f>
        <v>1765.4794520547946</v>
      </c>
      <c r="G16" s="407">
        <v>30</v>
      </c>
      <c r="H16" s="411">
        <f t="shared" ref="H16:H79" si="3">0.24/365</f>
        <v>6.5753424657534248E-4</v>
      </c>
      <c r="I16" s="412"/>
    </row>
    <row r="17" spans="1:9" s="2" customFormat="1">
      <c r="A17" s="413">
        <v>38626</v>
      </c>
      <c r="B17" s="406">
        <v>500</v>
      </c>
      <c r="C17" s="407">
        <v>0</v>
      </c>
      <c r="D17" s="408">
        <f t="shared" si="0"/>
        <v>500</v>
      </c>
      <c r="E17" s="409">
        <f t="shared" si="2"/>
        <v>5340</v>
      </c>
      <c r="F17" s="410">
        <f t="shared" si="1"/>
        <v>1755.6164383561645</v>
      </c>
      <c r="G17" s="407">
        <v>31</v>
      </c>
      <c r="H17" s="411">
        <f t="shared" si="3"/>
        <v>6.5753424657534248E-4</v>
      </c>
      <c r="I17" s="412"/>
    </row>
    <row r="18" spans="1:9" s="2" customFormat="1">
      <c r="A18" s="413">
        <v>38657</v>
      </c>
      <c r="B18" s="406">
        <v>500</v>
      </c>
      <c r="C18" s="407">
        <v>0</v>
      </c>
      <c r="D18" s="408">
        <f t="shared" si="0"/>
        <v>500</v>
      </c>
      <c r="E18" s="409">
        <f t="shared" si="2"/>
        <v>5309</v>
      </c>
      <c r="F18" s="410">
        <f t="shared" si="1"/>
        <v>1745.4246575342465</v>
      </c>
      <c r="G18" s="407">
        <v>30</v>
      </c>
      <c r="H18" s="411">
        <f t="shared" si="3"/>
        <v>6.5753424657534248E-4</v>
      </c>
      <c r="I18" s="412"/>
    </row>
    <row r="19" spans="1:9" s="2" customFormat="1">
      <c r="A19" s="413">
        <v>38687</v>
      </c>
      <c r="B19" s="406">
        <v>500</v>
      </c>
      <c r="C19" s="407">
        <v>0</v>
      </c>
      <c r="D19" s="408">
        <f t="shared" si="0"/>
        <v>500</v>
      </c>
      <c r="E19" s="409">
        <f t="shared" si="2"/>
        <v>5279</v>
      </c>
      <c r="F19" s="410">
        <f t="shared" si="1"/>
        <v>1735.5616438356165</v>
      </c>
      <c r="G19" s="407">
        <v>31</v>
      </c>
      <c r="H19" s="411">
        <f t="shared" si="3"/>
        <v>6.5753424657534248E-4</v>
      </c>
      <c r="I19" s="412"/>
    </row>
    <row r="20" spans="1:9" s="92" customFormat="1">
      <c r="A20" s="414">
        <v>38718</v>
      </c>
      <c r="B20" s="415">
        <v>500</v>
      </c>
      <c r="C20" s="416">
        <v>1000</v>
      </c>
      <c r="D20" s="417">
        <f t="shared" si="0"/>
        <v>-500</v>
      </c>
      <c r="E20" s="418">
        <f t="shared" si="2"/>
        <v>5248</v>
      </c>
      <c r="F20" s="419"/>
      <c r="G20" s="416">
        <v>25</v>
      </c>
      <c r="H20" s="420">
        <f t="shared" si="3"/>
        <v>6.5753424657534248E-4</v>
      </c>
      <c r="I20" s="421" t="s">
        <v>165</v>
      </c>
    </row>
    <row r="21" spans="1:9" s="2" customFormat="1">
      <c r="A21" s="413">
        <v>38749</v>
      </c>
      <c r="B21" s="406">
        <v>500</v>
      </c>
      <c r="C21" s="407">
        <v>0</v>
      </c>
      <c r="D21" s="408">
        <f t="shared" si="0"/>
        <v>500</v>
      </c>
      <c r="E21" s="409">
        <f t="shared" si="2"/>
        <v>5223</v>
      </c>
      <c r="F21" s="410">
        <f t="shared" si="1"/>
        <v>1717.1506849315069</v>
      </c>
      <c r="G21" s="407">
        <v>28</v>
      </c>
      <c r="H21" s="411">
        <f t="shared" si="3"/>
        <v>6.5753424657534248E-4</v>
      </c>
      <c r="I21" s="412"/>
    </row>
    <row r="22" spans="1:9" s="2" customFormat="1">
      <c r="A22" s="413">
        <v>38777</v>
      </c>
      <c r="B22" s="406">
        <v>500</v>
      </c>
      <c r="C22" s="407">
        <v>0</v>
      </c>
      <c r="D22" s="408">
        <f t="shared" si="0"/>
        <v>500</v>
      </c>
      <c r="E22" s="409">
        <f t="shared" si="2"/>
        <v>5195</v>
      </c>
      <c r="F22" s="410">
        <f t="shared" si="1"/>
        <v>1707.9452054794522</v>
      </c>
      <c r="G22" s="407">
        <v>31</v>
      </c>
      <c r="H22" s="411">
        <f t="shared" si="3"/>
        <v>6.5753424657534248E-4</v>
      </c>
      <c r="I22" s="412"/>
    </row>
    <row r="23" spans="1:9" s="2" customFormat="1">
      <c r="A23" s="413">
        <v>38808</v>
      </c>
      <c r="B23" s="406">
        <v>500</v>
      </c>
      <c r="C23" s="407">
        <v>0</v>
      </c>
      <c r="D23" s="408">
        <f t="shared" si="0"/>
        <v>500</v>
      </c>
      <c r="E23" s="409">
        <f t="shared" si="2"/>
        <v>5164</v>
      </c>
      <c r="F23" s="410">
        <f t="shared" si="1"/>
        <v>1697.7534246575342</v>
      </c>
      <c r="G23" s="407">
        <v>30</v>
      </c>
      <c r="H23" s="411">
        <f t="shared" si="3"/>
        <v>6.5753424657534248E-4</v>
      </c>
      <c r="I23" s="412"/>
    </row>
    <row r="24" spans="1:9" s="2" customFormat="1">
      <c r="A24" s="413">
        <v>38838</v>
      </c>
      <c r="B24" s="406">
        <v>500</v>
      </c>
      <c r="C24" s="407">
        <v>0</v>
      </c>
      <c r="D24" s="408">
        <f t="shared" si="0"/>
        <v>500</v>
      </c>
      <c r="E24" s="409">
        <f t="shared" si="2"/>
        <v>5134</v>
      </c>
      <c r="F24" s="410">
        <f t="shared" si="1"/>
        <v>1687.8904109589041</v>
      </c>
      <c r="G24" s="407">
        <v>31</v>
      </c>
      <c r="H24" s="411">
        <f t="shared" si="3"/>
        <v>6.5753424657534248E-4</v>
      </c>
      <c r="I24" s="412"/>
    </row>
    <row r="25" spans="1:9" s="2" customFormat="1">
      <c r="A25" s="413">
        <v>38869</v>
      </c>
      <c r="B25" s="406">
        <v>500</v>
      </c>
      <c r="C25" s="407">
        <v>0</v>
      </c>
      <c r="D25" s="408">
        <f t="shared" si="0"/>
        <v>500</v>
      </c>
      <c r="E25" s="409">
        <f t="shared" si="2"/>
        <v>5103</v>
      </c>
      <c r="F25" s="410">
        <f t="shared" si="1"/>
        <v>1677.6986301369864</v>
      </c>
      <c r="G25" s="407">
        <v>30</v>
      </c>
      <c r="H25" s="411">
        <f t="shared" si="3"/>
        <v>6.5753424657534248E-4</v>
      </c>
      <c r="I25" s="412"/>
    </row>
    <row r="26" spans="1:9" s="2" customFormat="1">
      <c r="A26" s="413">
        <v>38899</v>
      </c>
      <c r="B26" s="406">
        <v>525</v>
      </c>
      <c r="C26" s="407">
        <v>0</v>
      </c>
      <c r="D26" s="408">
        <f t="shared" si="0"/>
        <v>525</v>
      </c>
      <c r="E26" s="409">
        <f t="shared" si="2"/>
        <v>5073</v>
      </c>
      <c r="F26" s="410">
        <f t="shared" si="1"/>
        <v>1751.2273972602741</v>
      </c>
      <c r="G26" s="407">
        <v>31</v>
      </c>
      <c r="H26" s="411">
        <f t="shared" si="3"/>
        <v>6.5753424657534248E-4</v>
      </c>
      <c r="I26" s="412"/>
    </row>
    <row r="27" spans="1:9" s="95" customFormat="1">
      <c r="A27" s="414">
        <v>38930</v>
      </c>
      <c r="B27" s="415">
        <v>525</v>
      </c>
      <c r="C27" s="416">
        <v>0</v>
      </c>
      <c r="D27" s="417">
        <f t="shared" si="0"/>
        <v>525</v>
      </c>
      <c r="E27" s="418">
        <f t="shared" si="2"/>
        <v>5042</v>
      </c>
      <c r="F27" s="419">
        <f t="shared" si="1"/>
        <v>1740.5260273972603</v>
      </c>
      <c r="G27" s="422">
        <v>31</v>
      </c>
      <c r="H27" s="420">
        <f t="shared" si="3"/>
        <v>6.5753424657534248E-4</v>
      </c>
      <c r="I27" s="421"/>
    </row>
    <row r="28" spans="1:9" s="2" customFormat="1">
      <c r="A28" s="413">
        <v>38961</v>
      </c>
      <c r="B28" s="406">
        <v>525</v>
      </c>
      <c r="C28" s="407">
        <v>0</v>
      </c>
      <c r="D28" s="408">
        <f t="shared" si="0"/>
        <v>525</v>
      </c>
      <c r="E28" s="409">
        <f t="shared" si="2"/>
        <v>5011</v>
      </c>
      <c r="F28" s="410">
        <f t="shared" si="1"/>
        <v>1729.8246575342466</v>
      </c>
      <c r="G28" s="407">
        <v>30</v>
      </c>
      <c r="H28" s="411">
        <f t="shared" si="3"/>
        <v>6.5753424657534248E-4</v>
      </c>
      <c r="I28" s="412"/>
    </row>
    <row r="29" spans="1:9" s="2" customFormat="1">
      <c r="A29" s="413">
        <v>38991</v>
      </c>
      <c r="B29" s="406">
        <v>525</v>
      </c>
      <c r="C29" s="407">
        <v>0</v>
      </c>
      <c r="D29" s="408">
        <f t="shared" si="0"/>
        <v>525</v>
      </c>
      <c r="E29" s="409">
        <f t="shared" si="2"/>
        <v>4981</v>
      </c>
      <c r="F29" s="410">
        <f t="shared" si="1"/>
        <v>1719.4684931506849</v>
      </c>
      <c r="G29" s="407">
        <v>31</v>
      </c>
      <c r="H29" s="411">
        <f t="shared" si="3"/>
        <v>6.5753424657534248E-4</v>
      </c>
      <c r="I29" s="423"/>
    </row>
    <row r="30" spans="1:9" s="2" customFormat="1">
      <c r="A30" s="413">
        <v>39022</v>
      </c>
      <c r="B30" s="406">
        <v>525</v>
      </c>
      <c r="C30" s="407">
        <v>0</v>
      </c>
      <c r="D30" s="408">
        <f t="shared" si="0"/>
        <v>525</v>
      </c>
      <c r="E30" s="409">
        <f t="shared" si="2"/>
        <v>4950</v>
      </c>
      <c r="F30" s="410">
        <f t="shared" si="1"/>
        <v>1708.7671232876712</v>
      </c>
      <c r="G30" s="407">
        <v>30</v>
      </c>
      <c r="H30" s="411">
        <f t="shared" si="3"/>
        <v>6.5753424657534248E-4</v>
      </c>
      <c r="I30" s="423"/>
    </row>
    <row r="31" spans="1:9" s="2" customFormat="1">
      <c r="A31" s="413">
        <v>39052</v>
      </c>
      <c r="B31" s="406">
        <v>525</v>
      </c>
      <c r="C31" s="407">
        <v>0</v>
      </c>
      <c r="D31" s="408">
        <f t="shared" si="0"/>
        <v>525</v>
      </c>
      <c r="E31" s="409">
        <f t="shared" si="2"/>
        <v>4920</v>
      </c>
      <c r="F31" s="410">
        <f t="shared" si="1"/>
        <v>1698.4109589041097</v>
      </c>
      <c r="G31" s="407">
        <v>31</v>
      </c>
      <c r="H31" s="411">
        <f t="shared" si="3"/>
        <v>6.5753424657534248E-4</v>
      </c>
      <c r="I31" s="423"/>
    </row>
    <row r="32" spans="1:9" s="2" customFormat="1">
      <c r="A32" s="413">
        <v>39083</v>
      </c>
      <c r="B32" s="406">
        <v>525</v>
      </c>
      <c r="C32" s="407">
        <v>0</v>
      </c>
      <c r="D32" s="408">
        <f t="shared" si="0"/>
        <v>525</v>
      </c>
      <c r="E32" s="409">
        <f t="shared" si="2"/>
        <v>4889</v>
      </c>
      <c r="F32" s="410">
        <f t="shared" si="1"/>
        <v>1687.709589041096</v>
      </c>
      <c r="G32" s="407">
        <v>31</v>
      </c>
      <c r="H32" s="411">
        <f t="shared" si="3"/>
        <v>6.5753424657534248E-4</v>
      </c>
      <c r="I32" s="423"/>
    </row>
    <row r="33" spans="1:9" s="2" customFormat="1">
      <c r="A33" s="413">
        <v>39114</v>
      </c>
      <c r="B33" s="406">
        <v>525</v>
      </c>
      <c r="C33" s="407">
        <v>0</v>
      </c>
      <c r="D33" s="408">
        <f t="shared" si="0"/>
        <v>525</v>
      </c>
      <c r="E33" s="409">
        <f t="shared" si="2"/>
        <v>4858</v>
      </c>
      <c r="F33" s="410">
        <f t="shared" si="1"/>
        <v>1677.0082191780823</v>
      </c>
      <c r="G33" s="407">
        <v>28</v>
      </c>
      <c r="H33" s="411">
        <f t="shared" si="3"/>
        <v>6.5753424657534248E-4</v>
      </c>
      <c r="I33" s="423"/>
    </row>
    <row r="34" spans="1:9" s="2" customFormat="1">
      <c r="A34" s="413">
        <v>39142</v>
      </c>
      <c r="B34" s="406">
        <v>525</v>
      </c>
      <c r="C34" s="407">
        <v>0</v>
      </c>
      <c r="D34" s="408">
        <f t="shared" si="0"/>
        <v>525</v>
      </c>
      <c r="E34" s="409">
        <f t="shared" si="2"/>
        <v>4830</v>
      </c>
      <c r="F34" s="410">
        <f t="shared" si="1"/>
        <v>1667.3424657534247</v>
      </c>
      <c r="G34" s="407">
        <v>31</v>
      </c>
      <c r="H34" s="411">
        <f t="shared" si="3"/>
        <v>6.5753424657534248E-4</v>
      </c>
      <c r="I34" s="423"/>
    </row>
    <row r="35" spans="1:9" s="2" customFormat="1">
      <c r="A35" s="413">
        <v>39173</v>
      </c>
      <c r="B35" s="406">
        <v>525</v>
      </c>
      <c r="C35" s="407">
        <v>0</v>
      </c>
      <c r="D35" s="408">
        <f t="shared" si="0"/>
        <v>525</v>
      </c>
      <c r="E35" s="409">
        <f t="shared" si="2"/>
        <v>4799</v>
      </c>
      <c r="F35" s="410">
        <f t="shared" si="1"/>
        <v>1656.641095890411</v>
      </c>
      <c r="G35" s="407">
        <v>30</v>
      </c>
      <c r="H35" s="411">
        <f t="shared" si="3"/>
        <v>6.5753424657534248E-4</v>
      </c>
      <c r="I35" s="423"/>
    </row>
    <row r="36" spans="1:9" s="2" customFormat="1">
      <c r="A36" s="413">
        <v>39203</v>
      </c>
      <c r="B36" s="406">
        <v>525</v>
      </c>
      <c r="C36" s="407">
        <v>0</v>
      </c>
      <c r="D36" s="408">
        <f>B36-C36</f>
        <v>525</v>
      </c>
      <c r="E36" s="409">
        <f t="shared" si="2"/>
        <v>4769</v>
      </c>
      <c r="F36" s="410">
        <f t="shared" si="1"/>
        <v>1646.2849315068493</v>
      </c>
      <c r="G36" s="407">
        <v>31</v>
      </c>
      <c r="H36" s="411">
        <f t="shared" si="3"/>
        <v>6.5753424657534248E-4</v>
      </c>
      <c r="I36" s="423"/>
    </row>
    <row r="37" spans="1:9" s="2" customFormat="1">
      <c r="A37" s="413">
        <v>39234</v>
      </c>
      <c r="B37" s="406">
        <v>525</v>
      </c>
      <c r="C37" s="407">
        <v>0</v>
      </c>
      <c r="D37" s="408">
        <f t="shared" si="0"/>
        <v>525</v>
      </c>
      <c r="E37" s="409">
        <f t="shared" si="2"/>
        <v>4738</v>
      </c>
      <c r="F37" s="410">
        <f t="shared" si="1"/>
        <v>1635.5835616438358</v>
      </c>
      <c r="G37" s="407">
        <v>30</v>
      </c>
      <c r="H37" s="411">
        <f t="shared" si="3"/>
        <v>6.5753424657534248E-4</v>
      </c>
      <c r="I37" s="423"/>
    </row>
    <row r="38" spans="1:9" s="2" customFormat="1">
      <c r="A38" s="413">
        <v>39264</v>
      </c>
      <c r="B38" s="406">
        <v>551.25</v>
      </c>
      <c r="C38" s="407">
        <v>0</v>
      </c>
      <c r="D38" s="408">
        <f t="shared" si="0"/>
        <v>551.25</v>
      </c>
      <c r="E38" s="409">
        <f t="shared" si="2"/>
        <v>4708</v>
      </c>
      <c r="F38" s="410">
        <f t="shared" si="1"/>
        <v>1706.4887671232877</v>
      </c>
      <c r="G38" s="407">
        <v>31</v>
      </c>
      <c r="H38" s="411">
        <f t="shared" si="3"/>
        <v>6.5753424657534248E-4</v>
      </c>
      <c r="I38" s="423"/>
    </row>
    <row r="39" spans="1:9" s="2" customFormat="1">
      <c r="A39" s="413">
        <v>39295</v>
      </c>
      <c r="B39" s="406">
        <v>551.25</v>
      </c>
      <c r="C39" s="407">
        <v>0</v>
      </c>
      <c r="D39" s="408">
        <f t="shared" si="0"/>
        <v>551.25</v>
      </c>
      <c r="E39" s="409">
        <f t="shared" si="2"/>
        <v>4677</v>
      </c>
      <c r="F39" s="410">
        <f t="shared" si="1"/>
        <v>1695.2523287671233</v>
      </c>
      <c r="G39" s="407">
        <v>31</v>
      </c>
      <c r="H39" s="411">
        <f t="shared" si="3"/>
        <v>6.5753424657534248E-4</v>
      </c>
      <c r="I39" s="423"/>
    </row>
    <row r="40" spans="1:9" s="2" customFormat="1">
      <c r="A40" s="413">
        <v>39326</v>
      </c>
      <c r="B40" s="406">
        <v>551.25</v>
      </c>
      <c r="C40" s="407">
        <v>0</v>
      </c>
      <c r="D40" s="408">
        <f t="shared" si="0"/>
        <v>551.25</v>
      </c>
      <c r="E40" s="409">
        <f t="shared" si="2"/>
        <v>4646</v>
      </c>
      <c r="F40" s="410">
        <f t="shared" si="1"/>
        <v>1684.0158904109589</v>
      </c>
      <c r="G40" s="407">
        <v>30</v>
      </c>
      <c r="H40" s="411">
        <f t="shared" si="3"/>
        <v>6.5753424657534248E-4</v>
      </c>
      <c r="I40" s="423"/>
    </row>
    <row r="41" spans="1:9" s="2" customFormat="1">
      <c r="A41" s="413">
        <v>39356</v>
      </c>
      <c r="B41" s="406">
        <v>551.25</v>
      </c>
      <c r="C41" s="407">
        <v>0</v>
      </c>
      <c r="D41" s="408">
        <f t="shared" si="0"/>
        <v>551.25</v>
      </c>
      <c r="E41" s="409">
        <f t="shared" si="2"/>
        <v>4616</v>
      </c>
      <c r="F41" s="410">
        <f t="shared" si="1"/>
        <v>1673.1419178082192</v>
      </c>
      <c r="G41" s="407">
        <v>31</v>
      </c>
      <c r="H41" s="411">
        <f t="shared" si="3"/>
        <v>6.5753424657534248E-4</v>
      </c>
      <c r="I41" s="423"/>
    </row>
    <row r="42" spans="1:9" s="2" customFormat="1">
      <c r="A42" s="413">
        <v>39387</v>
      </c>
      <c r="B42" s="406">
        <v>551.25</v>
      </c>
      <c r="C42" s="407">
        <v>0</v>
      </c>
      <c r="D42" s="408">
        <f t="shared" si="0"/>
        <v>551.25</v>
      </c>
      <c r="E42" s="409">
        <f t="shared" si="2"/>
        <v>4585</v>
      </c>
      <c r="F42" s="410">
        <f t="shared" si="1"/>
        <v>1661.9054794520548</v>
      </c>
      <c r="G42" s="407">
        <v>30</v>
      </c>
      <c r="H42" s="411">
        <f t="shared" si="3"/>
        <v>6.5753424657534248E-4</v>
      </c>
      <c r="I42" s="423"/>
    </row>
    <row r="43" spans="1:9" s="2" customFormat="1">
      <c r="A43" s="413">
        <v>39417</v>
      </c>
      <c r="B43" s="406">
        <v>551.25</v>
      </c>
      <c r="C43" s="407">
        <v>0</v>
      </c>
      <c r="D43" s="408">
        <f t="shared" si="0"/>
        <v>551.25</v>
      </c>
      <c r="E43" s="409">
        <f t="shared" si="2"/>
        <v>4555</v>
      </c>
      <c r="F43" s="410">
        <f t="shared" si="1"/>
        <v>1651.0315068493151</v>
      </c>
      <c r="G43" s="407">
        <v>31</v>
      </c>
      <c r="H43" s="411">
        <f t="shared" si="3"/>
        <v>6.5753424657534248E-4</v>
      </c>
      <c r="I43" s="423"/>
    </row>
    <row r="44" spans="1:9" s="2" customFormat="1">
      <c r="A44" s="413">
        <v>39448</v>
      </c>
      <c r="B44" s="406">
        <v>551.25</v>
      </c>
      <c r="C44" s="407">
        <v>0</v>
      </c>
      <c r="D44" s="408">
        <f t="shared" si="0"/>
        <v>551.25</v>
      </c>
      <c r="E44" s="409">
        <f t="shared" si="2"/>
        <v>4524</v>
      </c>
      <c r="F44" s="410">
        <f t="shared" si="1"/>
        <v>1639.7950684931507</v>
      </c>
      <c r="G44" s="407">
        <v>31</v>
      </c>
      <c r="H44" s="411">
        <f t="shared" si="3"/>
        <v>6.5753424657534248E-4</v>
      </c>
      <c r="I44" s="423"/>
    </row>
    <row r="45" spans="1:9" s="2" customFormat="1">
      <c r="A45" s="413">
        <v>39479</v>
      </c>
      <c r="B45" s="406">
        <v>551.25</v>
      </c>
      <c r="C45" s="407">
        <v>0</v>
      </c>
      <c r="D45" s="408">
        <f t="shared" si="0"/>
        <v>551.25</v>
      </c>
      <c r="E45" s="409">
        <f t="shared" si="2"/>
        <v>4493</v>
      </c>
      <c r="F45" s="410">
        <f t="shared" si="1"/>
        <v>1628.5586301369863</v>
      </c>
      <c r="G45" s="407">
        <v>29</v>
      </c>
      <c r="H45" s="411">
        <f t="shared" si="3"/>
        <v>6.5753424657534248E-4</v>
      </c>
      <c r="I45" s="423"/>
    </row>
    <row r="46" spans="1:9" s="2" customFormat="1">
      <c r="A46" s="413">
        <v>39508</v>
      </c>
      <c r="B46" s="406">
        <v>551.25</v>
      </c>
      <c r="C46" s="407">
        <v>0</v>
      </c>
      <c r="D46" s="408">
        <f t="shared" si="0"/>
        <v>551.25</v>
      </c>
      <c r="E46" s="409">
        <f t="shared" si="2"/>
        <v>4464</v>
      </c>
      <c r="F46" s="410">
        <f t="shared" si="1"/>
        <v>1618.0471232876712</v>
      </c>
      <c r="G46" s="407">
        <v>31</v>
      </c>
      <c r="H46" s="411">
        <f t="shared" si="3"/>
        <v>6.5753424657534248E-4</v>
      </c>
      <c r="I46" s="423"/>
    </row>
    <row r="47" spans="1:9" s="2" customFormat="1">
      <c r="A47" s="413">
        <v>39539</v>
      </c>
      <c r="B47" s="406">
        <v>551.25</v>
      </c>
      <c r="C47" s="407">
        <v>0</v>
      </c>
      <c r="D47" s="408">
        <f t="shared" si="0"/>
        <v>551.25</v>
      </c>
      <c r="E47" s="409">
        <f t="shared" si="2"/>
        <v>4433</v>
      </c>
      <c r="F47" s="410">
        <f t="shared" si="1"/>
        <v>1606.8106849315068</v>
      </c>
      <c r="G47" s="407">
        <v>30</v>
      </c>
      <c r="H47" s="411">
        <f t="shared" si="3"/>
        <v>6.5753424657534248E-4</v>
      </c>
      <c r="I47" s="423"/>
    </row>
    <row r="48" spans="1:9" s="2" customFormat="1">
      <c r="A48" s="413">
        <v>39569</v>
      </c>
      <c r="B48" s="406">
        <v>551.25</v>
      </c>
      <c r="C48" s="407">
        <v>0</v>
      </c>
      <c r="D48" s="408">
        <f t="shared" si="0"/>
        <v>551.25</v>
      </c>
      <c r="E48" s="409">
        <f t="shared" si="2"/>
        <v>4403</v>
      </c>
      <c r="F48" s="410">
        <f t="shared" si="1"/>
        <v>1595.9367123287673</v>
      </c>
      <c r="G48" s="407">
        <v>31</v>
      </c>
      <c r="H48" s="411">
        <f t="shared" si="3"/>
        <v>6.5753424657534248E-4</v>
      </c>
      <c r="I48" s="423"/>
    </row>
    <row r="49" spans="1:10" s="2" customFormat="1">
      <c r="A49" s="413">
        <v>39600</v>
      </c>
      <c r="B49" s="406">
        <v>551.25</v>
      </c>
      <c r="C49" s="407">
        <v>0</v>
      </c>
      <c r="D49" s="408">
        <f t="shared" si="0"/>
        <v>551.25</v>
      </c>
      <c r="E49" s="409">
        <f t="shared" si="2"/>
        <v>4372</v>
      </c>
      <c r="F49" s="410">
        <f t="shared" si="1"/>
        <v>1584.7002739726029</v>
      </c>
      <c r="G49" s="407">
        <v>30</v>
      </c>
      <c r="H49" s="411">
        <f t="shared" si="3"/>
        <v>6.5753424657534248E-4</v>
      </c>
      <c r="I49" s="423"/>
    </row>
    <row r="50" spans="1:10" s="2" customFormat="1">
      <c r="A50" s="413">
        <v>39630</v>
      </c>
      <c r="B50" s="406">
        <v>578.8125</v>
      </c>
      <c r="C50" s="407">
        <v>0</v>
      </c>
      <c r="D50" s="408">
        <f t="shared" si="0"/>
        <v>578.8125</v>
      </c>
      <c r="E50" s="409">
        <f t="shared" si="2"/>
        <v>4342</v>
      </c>
      <c r="F50" s="410">
        <f t="shared" si="1"/>
        <v>1652.5176164383563</v>
      </c>
      <c r="G50" s="407">
        <v>31</v>
      </c>
      <c r="H50" s="411">
        <f t="shared" si="3"/>
        <v>6.5753424657534248E-4</v>
      </c>
      <c r="I50" s="423"/>
    </row>
    <row r="51" spans="1:10" s="2" customFormat="1">
      <c r="A51" s="413">
        <v>39661</v>
      </c>
      <c r="B51" s="406">
        <v>578.8125</v>
      </c>
      <c r="C51" s="407">
        <v>0</v>
      </c>
      <c r="D51" s="408">
        <f t="shared" si="0"/>
        <v>578.8125</v>
      </c>
      <c r="E51" s="409">
        <f t="shared" si="2"/>
        <v>4311</v>
      </c>
      <c r="F51" s="410">
        <f t="shared" si="1"/>
        <v>1640.7193561643835</v>
      </c>
      <c r="G51" s="407">
        <v>31</v>
      </c>
      <c r="H51" s="411">
        <f t="shared" si="3"/>
        <v>6.5753424657534248E-4</v>
      </c>
      <c r="I51" s="423"/>
    </row>
    <row r="52" spans="1:10" s="2" customFormat="1">
      <c r="A52" s="413">
        <v>39692</v>
      </c>
      <c r="B52" s="406">
        <v>578.8125</v>
      </c>
      <c r="C52" s="407">
        <v>0</v>
      </c>
      <c r="D52" s="408">
        <f t="shared" si="0"/>
        <v>578.8125</v>
      </c>
      <c r="E52" s="409">
        <f t="shared" si="2"/>
        <v>4280</v>
      </c>
      <c r="F52" s="410">
        <f t="shared" si="1"/>
        <v>1628.9210958904109</v>
      </c>
      <c r="G52" s="407">
        <v>30</v>
      </c>
      <c r="H52" s="411">
        <f t="shared" si="3"/>
        <v>6.5753424657534248E-4</v>
      </c>
      <c r="I52" s="423"/>
    </row>
    <row r="53" spans="1:10" s="2" customFormat="1">
      <c r="A53" s="413">
        <v>39722</v>
      </c>
      <c r="B53" s="406">
        <v>578.8125</v>
      </c>
      <c r="C53" s="407">
        <v>0</v>
      </c>
      <c r="D53" s="408">
        <f t="shared" si="0"/>
        <v>578.8125</v>
      </c>
      <c r="E53" s="409">
        <f t="shared" si="2"/>
        <v>4250</v>
      </c>
      <c r="F53" s="410">
        <f t="shared" si="1"/>
        <v>1617.5034246575342</v>
      </c>
      <c r="G53" s="407">
        <v>31</v>
      </c>
      <c r="H53" s="411">
        <f t="shared" si="3"/>
        <v>6.5753424657534248E-4</v>
      </c>
      <c r="I53" s="423"/>
    </row>
    <row r="54" spans="1:10" s="2" customFormat="1">
      <c r="A54" s="413">
        <v>39753</v>
      </c>
      <c r="B54" s="406">
        <v>578.8125</v>
      </c>
      <c r="C54" s="407">
        <v>0</v>
      </c>
      <c r="D54" s="408">
        <f t="shared" si="0"/>
        <v>578.8125</v>
      </c>
      <c r="E54" s="409">
        <f t="shared" si="2"/>
        <v>4219</v>
      </c>
      <c r="F54" s="410">
        <f t="shared" si="1"/>
        <v>1605.7051643835616</v>
      </c>
      <c r="G54" s="407">
        <v>30</v>
      </c>
      <c r="H54" s="411">
        <f t="shared" si="3"/>
        <v>6.5753424657534248E-4</v>
      </c>
      <c r="I54" s="423"/>
    </row>
    <row r="55" spans="1:10" s="2" customFormat="1">
      <c r="A55" s="413">
        <v>39783</v>
      </c>
      <c r="B55" s="406">
        <v>578.8125</v>
      </c>
      <c r="C55" s="407">
        <v>0</v>
      </c>
      <c r="D55" s="408">
        <f t="shared" si="0"/>
        <v>578.8125</v>
      </c>
      <c r="E55" s="409">
        <f t="shared" si="2"/>
        <v>4189</v>
      </c>
      <c r="F55" s="410">
        <f t="shared" si="1"/>
        <v>1594.2874931506849</v>
      </c>
      <c r="G55" s="407">
        <v>31</v>
      </c>
      <c r="H55" s="411">
        <f t="shared" si="3"/>
        <v>6.5753424657534248E-4</v>
      </c>
      <c r="I55" s="423"/>
    </row>
    <row r="56" spans="1:10" s="2" customFormat="1">
      <c r="A56" s="413">
        <v>39814</v>
      </c>
      <c r="B56" s="406">
        <v>578.8125</v>
      </c>
      <c r="C56" s="407">
        <v>0</v>
      </c>
      <c r="D56" s="408">
        <f t="shared" si="0"/>
        <v>578.8125</v>
      </c>
      <c r="E56" s="409">
        <f t="shared" si="2"/>
        <v>4158</v>
      </c>
      <c r="F56" s="410">
        <f t="shared" si="1"/>
        <v>1582.4892328767123</v>
      </c>
      <c r="G56" s="407">
        <v>31</v>
      </c>
      <c r="H56" s="411">
        <f t="shared" si="3"/>
        <v>6.5753424657534248E-4</v>
      </c>
      <c r="I56" s="423"/>
    </row>
    <row r="57" spans="1:10" s="2" customFormat="1">
      <c r="A57" s="405">
        <v>39845</v>
      </c>
      <c r="B57" s="406">
        <v>578.8125</v>
      </c>
      <c r="C57" s="407">
        <v>0</v>
      </c>
      <c r="D57" s="408">
        <f t="shared" si="0"/>
        <v>578.8125</v>
      </c>
      <c r="E57" s="409">
        <f t="shared" si="2"/>
        <v>4127</v>
      </c>
      <c r="F57" s="410">
        <f t="shared" si="1"/>
        <v>1570.6909726027397</v>
      </c>
      <c r="G57" s="409">
        <v>28</v>
      </c>
      <c r="H57" s="411">
        <f t="shared" si="3"/>
        <v>6.5753424657534248E-4</v>
      </c>
      <c r="I57" s="423"/>
    </row>
    <row r="58" spans="1:10" s="2" customFormat="1">
      <c r="A58" s="405">
        <v>39873</v>
      </c>
      <c r="B58" s="406">
        <v>578.8125</v>
      </c>
      <c r="C58" s="407">
        <v>0</v>
      </c>
      <c r="D58" s="408">
        <f t="shared" si="0"/>
        <v>578.8125</v>
      </c>
      <c r="E58" s="409">
        <f t="shared" si="2"/>
        <v>4099</v>
      </c>
      <c r="F58" s="410">
        <f t="shared" si="1"/>
        <v>1560.0344794520549</v>
      </c>
      <c r="G58" s="424">
        <v>31</v>
      </c>
      <c r="H58" s="411">
        <f t="shared" si="3"/>
        <v>6.5753424657534248E-4</v>
      </c>
      <c r="I58" s="425"/>
      <c r="J58" s="99"/>
    </row>
    <row r="59" spans="1:10" s="2" customFormat="1">
      <c r="A59" s="405">
        <v>39904</v>
      </c>
      <c r="B59" s="406">
        <v>578.8125</v>
      </c>
      <c r="C59" s="407">
        <v>0</v>
      </c>
      <c r="D59" s="408">
        <f t="shared" si="0"/>
        <v>578.8125</v>
      </c>
      <c r="E59" s="409">
        <f t="shared" si="2"/>
        <v>4068</v>
      </c>
      <c r="F59" s="410">
        <f t="shared" si="1"/>
        <v>1548.2362191780821</v>
      </c>
      <c r="G59" s="424">
        <v>30</v>
      </c>
      <c r="H59" s="411">
        <f t="shared" si="3"/>
        <v>6.5753424657534248E-4</v>
      </c>
      <c r="I59" s="425"/>
    </row>
    <row r="60" spans="1:10" s="2" customFormat="1">
      <c r="A60" s="405">
        <v>39934</v>
      </c>
      <c r="B60" s="406">
        <v>578.8125</v>
      </c>
      <c r="C60" s="407">
        <v>0</v>
      </c>
      <c r="D60" s="408">
        <f t="shared" si="0"/>
        <v>578.8125</v>
      </c>
      <c r="E60" s="409">
        <f t="shared" si="2"/>
        <v>4038</v>
      </c>
      <c r="F60" s="410">
        <f t="shared" si="1"/>
        <v>1536.8185479452054</v>
      </c>
      <c r="G60" s="424">
        <v>31</v>
      </c>
      <c r="H60" s="411">
        <f t="shared" si="3"/>
        <v>6.5753424657534248E-4</v>
      </c>
      <c r="I60" s="425"/>
    </row>
    <row r="61" spans="1:10" s="2" customFormat="1">
      <c r="A61" s="405">
        <v>39965</v>
      </c>
      <c r="B61" s="406">
        <v>578.8125</v>
      </c>
      <c r="C61" s="407">
        <v>0</v>
      </c>
      <c r="D61" s="408">
        <f t="shared" si="0"/>
        <v>578.8125</v>
      </c>
      <c r="E61" s="409">
        <f t="shared" si="2"/>
        <v>4007</v>
      </c>
      <c r="F61" s="410">
        <f t="shared" si="1"/>
        <v>1525.0202876712328</v>
      </c>
      <c r="G61" s="424">
        <v>30</v>
      </c>
      <c r="H61" s="411">
        <f t="shared" si="3"/>
        <v>6.5753424657534248E-4</v>
      </c>
      <c r="I61" s="425"/>
    </row>
    <row r="62" spans="1:10" s="2" customFormat="1">
      <c r="A62" s="405">
        <v>39995</v>
      </c>
      <c r="B62" s="406">
        <v>607.75312499999995</v>
      </c>
      <c r="C62" s="407">
        <v>0</v>
      </c>
      <c r="D62" s="408">
        <f t="shared" si="0"/>
        <v>607.75312499999995</v>
      </c>
      <c r="E62" s="409">
        <f t="shared" si="2"/>
        <v>3977</v>
      </c>
      <c r="F62" s="410">
        <f t="shared" si="1"/>
        <v>1589.2827472602737</v>
      </c>
      <c r="G62" s="424">
        <v>31</v>
      </c>
      <c r="H62" s="411">
        <f t="shared" si="3"/>
        <v>6.5753424657534248E-4</v>
      </c>
      <c r="I62" s="425"/>
    </row>
    <row r="63" spans="1:10" s="2" customFormat="1">
      <c r="A63" s="405">
        <v>40026</v>
      </c>
      <c r="B63" s="406">
        <v>607.75312499999995</v>
      </c>
      <c r="C63" s="407">
        <v>0</v>
      </c>
      <c r="D63" s="408">
        <f t="shared" si="0"/>
        <v>607.75312499999995</v>
      </c>
      <c r="E63" s="409">
        <f t="shared" si="2"/>
        <v>3946</v>
      </c>
      <c r="F63" s="410">
        <f t="shared" si="1"/>
        <v>1576.8945739726028</v>
      </c>
      <c r="G63" s="424">
        <v>31</v>
      </c>
      <c r="H63" s="411">
        <f t="shared" si="3"/>
        <v>6.5753424657534248E-4</v>
      </c>
      <c r="I63" s="425"/>
    </row>
    <row r="64" spans="1:10" s="2" customFormat="1">
      <c r="A64" s="426">
        <v>40057</v>
      </c>
      <c r="B64" s="406">
        <v>607.75312499999995</v>
      </c>
      <c r="C64" s="407">
        <v>0</v>
      </c>
      <c r="D64" s="408">
        <f t="shared" si="0"/>
        <v>607.75312499999995</v>
      </c>
      <c r="E64" s="409">
        <f t="shared" si="2"/>
        <v>3915</v>
      </c>
      <c r="F64" s="410">
        <f t="shared" si="1"/>
        <v>1564.5064006849316</v>
      </c>
      <c r="G64" s="424">
        <v>30</v>
      </c>
      <c r="H64" s="411">
        <f t="shared" si="3"/>
        <v>6.5753424657534248E-4</v>
      </c>
      <c r="I64" s="425"/>
    </row>
    <row r="65" spans="1:12" s="2" customFormat="1">
      <c r="A65" s="427">
        <v>40087</v>
      </c>
      <c r="B65" s="428">
        <v>607.75312499999995</v>
      </c>
      <c r="C65" s="407">
        <v>0</v>
      </c>
      <c r="D65" s="408">
        <f t="shared" si="0"/>
        <v>607.75312499999995</v>
      </c>
      <c r="E65" s="409">
        <f t="shared" si="2"/>
        <v>3885</v>
      </c>
      <c r="F65" s="410">
        <f t="shared" si="1"/>
        <v>1552.5178458904111</v>
      </c>
      <c r="G65" s="424">
        <v>31</v>
      </c>
      <c r="H65" s="411">
        <f t="shared" si="3"/>
        <v>6.5753424657534248E-4</v>
      </c>
      <c r="I65" s="425"/>
    </row>
    <row r="66" spans="1:12" s="2" customFormat="1">
      <c r="A66" s="429">
        <v>40118</v>
      </c>
      <c r="B66" s="406">
        <v>607.75312499999995</v>
      </c>
      <c r="C66" s="407">
        <v>0</v>
      </c>
      <c r="D66" s="408">
        <f t="shared" si="0"/>
        <v>607.75312499999995</v>
      </c>
      <c r="E66" s="409">
        <f t="shared" si="2"/>
        <v>3854</v>
      </c>
      <c r="F66" s="410">
        <f t="shared" si="1"/>
        <v>1540.1296726027397</v>
      </c>
      <c r="G66" s="424">
        <v>30</v>
      </c>
      <c r="H66" s="411">
        <f t="shared" si="3"/>
        <v>6.5753424657534248E-4</v>
      </c>
      <c r="I66" s="425"/>
    </row>
    <row r="67" spans="1:12" s="2" customFormat="1">
      <c r="A67" s="405">
        <v>40148</v>
      </c>
      <c r="B67" s="406">
        <v>607.75312499999995</v>
      </c>
      <c r="C67" s="407">
        <v>0</v>
      </c>
      <c r="D67" s="408">
        <f t="shared" si="0"/>
        <v>607.75312499999995</v>
      </c>
      <c r="E67" s="409">
        <f t="shared" si="2"/>
        <v>3824</v>
      </c>
      <c r="F67" s="410">
        <f t="shared" si="1"/>
        <v>1528.141117808219</v>
      </c>
      <c r="G67" s="424">
        <v>31</v>
      </c>
      <c r="H67" s="411">
        <f t="shared" si="3"/>
        <v>6.5753424657534248E-4</v>
      </c>
      <c r="I67" s="425"/>
    </row>
    <row r="68" spans="1:12" s="2" customFormat="1" ht="17.25" thickBot="1">
      <c r="A68" s="405">
        <v>40179</v>
      </c>
      <c r="B68" s="406">
        <v>607.75312499999995</v>
      </c>
      <c r="C68" s="407">
        <v>0</v>
      </c>
      <c r="D68" s="408">
        <f t="shared" si="0"/>
        <v>607.75312499999995</v>
      </c>
      <c r="E68" s="409">
        <f t="shared" si="2"/>
        <v>3793</v>
      </c>
      <c r="F68" s="410">
        <f t="shared" si="1"/>
        <v>1515.752944520548</v>
      </c>
      <c r="G68" s="424">
        <v>31</v>
      </c>
      <c r="H68" s="411">
        <f t="shared" si="3"/>
        <v>6.5753424657534248E-4</v>
      </c>
      <c r="I68" s="425"/>
    </row>
    <row r="69" spans="1:12" s="92" customFormat="1" ht="30">
      <c r="A69" s="6" t="s">
        <v>13</v>
      </c>
      <c r="B69" s="6" t="s">
        <v>14</v>
      </c>
      <c r="C69" s="6" t="s">
        <v>15</v>
      </c>
      <c r="D69" s="6" t="s">
        <v>16</v>
      </c>
      <c r="E69" s="7" t="s">
        <v>17</v>
      </c>
      <c r="F69" s="6" t="s">
        <v>19</v>
      </c>
      <c r="G69" s="7" t="s">
        <v>11</v>
      </c>
      <c r="H69" s="8" t="s">
        <v>18</v>
      </c>
      <c r="I69" s="404" t="s">
        <v>24</v>
      </c>
    </row>
    <row r="70" spans="1:12" s="2" customFormat="1">
      <c r="A70" s="405">
        <v>40210</v>
      </c>
      <c r="B70" s="406">
        <v>607.75312499999995</v>
      </c>
      <c r="C70" s="407">
        <v>0</v>
      </c>
      <c r="D70" s="408">
        <f t="shared" si="0"/>
        <v>607.75312499999995</v>
      </c>
      <c r="E70" s="409">
        <f>E68-G68</f>
        <v>3762</v>
      </c>
      <c r="F70" s="410">
        <f t="shared" si="1"/>
        <v>1503.3647712328766</v>
      </c>
      <c r="G70" s="424">
        <v>28</v>
      </c>
      <c r="H70" s="411">
        <f t="shared" si="3"/>
        <v>6.5753424657534248E-4</v>
      </c>
      <c r="I70" s="425"/>
    </row>
    <row r="71" spans="1:12" s="2" customFormat="1">
      <c r="A71" s="405">
        <v>40238</v>
      </c>
      <c r="B71" s="406">
        <v>607.75312499999995</v>
      </c>
      <c r="C71" s="407">
        <v>0</v>
      </c>
      <c r="D71" s="408">
        <f t="shared" si="0"/>
        <v>607.75312499999995</v>
      </c>
      <c r="E71" s="409">
        <f t="shared" si="2"/>
        <v>3734</v>
      </c>
      <c r="F71" s="410">
        <f t="shared" si="1"/>
        <v>1492.1754534246575</v>
      </c>
      <c r="G71" s="424">
        <v>31</v>
      </c>
      <c r="H71" s="411">
        <f t="shared" si="3"/>
        <v>6.5753424657534248E-4</v>
      </c>
      <c r="I71" s="425"/>
    </row>
    <row r="72" spans="1:12" s="2" customFormat="1">
      <c r="A72" s="405">
        <v>40269</v>
      </c>
      <c r="B72" s="406">
        <v>607.75312499999995</v>
      </c>
      <c r="C72" s="407">
        <v>0</v>
      </c>
      <c r="D72" s="408">
        <f t="shared" si="0"/>
        <v>607.75312499999995</v>
      </c>
      <c r="E72" s="409">
        <f>E71-G71</f>
        <v>3703</v>
      </c>
      <c r="F72" s="410">
        <f t="shared" si="1"/>
        <v>1479.7872801369863</v>
      </c>
      <c r="G72" s="424">
        <v>30</v>
      </c>
      <c r="H72" s="411">
        <f t="shared" si="3"/>
        <v>6.5753424657534248E-4</v>
      </c>
      <c r="I72" s="425"/>
    </row>
    <row r="73" spans="1:12" s="2" customFormat="1">
      <c r="A73" s="405">
        <v>40299</v>
      </c>
      <c r="B73" s="406">
        <v>607.75312499999995</v>
      </c>
      <c r="C73" s="407">
        <v>0</v>
      </c>
      <c r="D73" s="408">
        <f t="shared" si="0"/>
        <v>607.75312499999995</v>
      </c>
      <c r="E73" s="409">
        <f t="shared" si="2"/>
        <v>3673</v>
      </c>
      <c r="F73" s="410">
        <f t="shared" si="1"/>
        <v>1467.7987253424658</v>
      </c>
      <c r="G73" s="424">
        <v>31</v>
      </c>
      <c r="H73" s="411">
        <f t="shared" si="3"/>
        <v>6.5753424657534248E-4</v>
      </c>
      <c r="I73" s="425"/>
    </row>
    <row r="74" spans="1:12" s="2" customFormat="1">
      <c r="A74" s="405">
        <v>40330</v>
      </c>
      <c r="B74" s="406">
        <v>607.75312499999995</v>
      </c>
      <c r="C74" s="407">
        <v>0</v>
      </c>
      <c r="D74" s="408">
        <f t="shared" si="0"/>
        <v>607.75312499999995</v>
      </c>
      <c r="E74" s="409">
        <f>E73-G73</f>
        <v>3642</v>
      </c>
      <c r="F74" s="410">
        <f t="shared" si="1"/>
        <v>1455.4105520547944</v>
      </c>
      <c r="G74" s="424">
        <v>30</v>
      </c>
      <c r="H74" s="411">
        <f t="shared" si="3"/>
        <v>6.5753424657534248E-4</v>
      </c>
      <c r="I74" s="425"/>
    </row>
    <row r="75" spans="1:12" s="2" customFormat="1">
      <c r="A75" s="405">
        <v>40360</v>
      </c>
      <c r="B75" s="406">
        <v>638.14078124999992</v>
      </c>
      <c r="C75" s="407">
        <v>0</v>
      </c>
      <c r="D75" s="408">
        <f t="shared" si="0"/>
        <v>638.14078124999992</v>
      </c>
      <c r="E75" s="409">
        <f t="shared" si="2"/>
        <v>3612</v>
      </c>
      <c r="F75" s="410">
        <f t="shared" si="1"/>
        <v>1515.5930971232874</v>
      </c>
      <c r="G75" s="424">
        <v>31</v>
      </c>
      <c r="H75" s="411">
        <f t="shared" si="3"/>
        <v>6.5753424657534248E-4</v>
      </c>
      <c r="I75" s="425"/>
      <c r="L75" s="107"/>
    </row>
    <row r="76" spans="1:12" s="2" customFormat="1">
      <c r="A76" s="405">
        <v>40391</v>
      </c>
      <c r="B76" s="406">
        <v>638.14078124999992</v>
      </c>
      <c r="C76" s="407">
        <v>0</v>
      </c>
      <c r="D76" s="408">
        <f t="shared" si="0"/>
        <v>638.14078124999992</v>
      </c>
      <c r="E76" s="409">
        <f t="shared" si="2"/>
        <v>3581</v>
      </c>
      <c r="F76" s="410">
        <f t="shared" si="1"/>
        <v>1502.5855151712326</v>
      </c>
      <c r="G76" s="424">
        <v>31</v>
      </c>
      <c r="H76" s="411">
        <f t="shared" si="3"/>
        <v>6.5753424657534248E-4</v>
      </c>
      <c r="I76" s="425"/>
    </row>
    <row r="77" spans="1:12" s="2" customFormat="1">
      <c r="A77" s="405">
        <v>40422</v>
      </c>
      <c r="B77" s="406">
        <v>638.14078124999992</v>
      </c>
      <c r="C77" s="407">
        <v>0</v>
      </c>
      <c r="D77" s="408">
        <f t="shared" si="0"/>
        <v>638.14078124999992</v>
      </c>
      <c r="E77" s="409">
        <f t="shared" si="2"/>
        <v>3550</v>
      </c>
      <c r="F77" s="410">
        <f t="shared" si="1"/>
        <v>1489.5779332191778</v>
      </c>
      <c r="G77" s="424">
        <v>30</v>
      </c>
      <c r="H77" s="411">
        <f t="shared" si="3"/>
        <v>6.5753424657534248E-4</v>
      </c>
      <c r="I77" s="425"/>
    </row>
    <row r="78" spans="1:12" s="2" customFormat="1">
      <c r="A78" s="430">
        <v>40452</v>
      </c>
      <c r="B78" s="406">
        <v>638.14078124999992</v>
      </c>
      <c r="C78" s="407">
        <v>0</v>
      </c>
      <c r="D78" s="408">
        <f t="shared" si="0"/>
        <v>638.14078124999992</v>
      </c>
      <c r="E78" s="409">
        <f t="shared" si="2"/>
        <v>3520</v>
      </c>
      <c r="F78" s="410">
        <f t="shared" si="1"/>
        <v>1476.9899506849315</v>
      </c>
      <c r="G78" s="418">
        <v>31</v>
      </c>
      <c r="H78" s="411">
        <f t="shared" si="3"/>
        <v>6.5753424657534248E-4</v>
      </c>
      <c r="I78" s="431"/>
    </row>
    <row r="79" spans="1:12" s="2" customFormat="1">
      <c r="A79" s="405">
        <v>40483</v>
      </c>
      <c r="B79" s="406">
        <v>638.14078124999992</v>
      </c>
      <c r="C79" s="407">
        <v>0</v>
      </c>
      <c r="D79" s="408">
        <f t="shared" ref="D79:D143" si="4">B79-C79</f>
        <v>638.14078124999992</v>
      </c>
      <c r="E79" s="409">
        <f t="shared" si="2"/>
        <v>3489</v>
      </c>
      <c r="F79" s="410">
        <f t="shared" si="1"/>
        <v>1463.9823687328767</v>
      </c>
      <c r="G79" s="424">
        <v>30</v>
      </c>
      <c r="H79" s="411">
        <f t="shared" si="3"/>
        <v>6.5753424657534248E-4</v>
      </c>
      <c r="I79" s="425"/>
    </row>
    <row r="80" spans="1:12" s="2" customFormat="1">
      <c r="A80" s="405">
        <v>40513</v>
      </c>
      <c r="B80" s="406">
        <v>638.14078124999992</v>
      </c>
      <c r="C80" s="407">
        <v>0</v>
      </c>
      <c r="D80" s="408">
        <f t="shared" si="4"/>
        <v>638.14078124999992</v>
      </c>
      <c r="E80" s="409">
        <f t="shared" ref="E80:E142" si="5">E79-G79</f>
        <v>3459</v>
      </c>
      <c r="F80" s="410">
        <f t="shared" ref="F80:F144" si="6">(D80*E80*H80)</f>
        <v>1451.3943861986299</v>
      </c>
      <c r="G80" s="424">
        <v>31</v>
      </c>
      <c r="H80" s="411">
        <f t="shared" ref="H80:H143" si="7">0.24/365</f>
        <v>6.5753424657534248E-4</v>
      </c>
      <c r="I80" s="425"/>
    </row>
    <row r="81" spans="1:9" s="2" customFormat="1">
      <c r="A81" s="405">
        <v>40544</v>
      </c>
      <c r="B81" s="406">
        <v>638.14078124999992</v>
      </c>
      <c r="C81" s="432">
        <v>0</v>
      </c>
      <c r="D81" s="408">
        <f t="shared" si="4"/>
        <v>638.14078124999992</v>
      </c>
      <c r="E81" s="409">
        <f t="shared" si="5"/>
        <v>3428</v>
      </c>
      <c r="F81" s="410">
        <f t="shared" si="6"/>
        <v>1438.3868042465751</v>
      </c>
      <c r="G81" s="424">
        <v>31</v>
      </c>
      <c r="H81" s="411">
        <f t="shared" si="7"/>
        <v>6.5753424657534248E-4</v>
      </c>
      <c r="I81" s="425"/>
    </row>
    <row r="82" spans="1:9" s="2" customFormat="1">
      <c r="A82" s="405">
        <v>40575</v>
      </c>
      <c r="B82" s="406">
        <v>638.14078124999992</v>
      </c>
      <c r="C82" s="432">
        <v>0</v>
      </c>
      <c r="D82" s="408">
        <f t="shared" si="4"/>
        <v>638.14078124999992</v>
      </c>
      <c r="E82" s="409">
        <f t="shared" si="5"/>
        <v>3397</v>
      </c>
      <c r="F82" s="410">
        <f t="shared" si="6"/>
        <v>1425.3792222945203</v>
      </c>
      <c r="G82" s="424">
        <v>28</v>
      </c>
      <c r="H82" s="411">
        <f t="shared" si="7"/>
        <v>6.5753424657534248E-4</v>
      </c>
      <c r="I82" s="425"/>
    </row>
    <row r="83" spans="1:9" s="2" customFormat="1">
      <c r="A83" s="405">
        <v>40603</v>
      </c>
      <c r="B83" s="406">
        <v>638.14078124999992</v>
      </c>
      <c r="C83" s="432">
        <v>0</v>
      </c>
      <c r="D83" s="408">
        <f t="shared" si="4"/>
        <v>638.14078124999992</v>
      </c>
      <c r="E83" s="409">
        <f t="shared" si="5"/>
        <v>3369</v>
      </c>
      <c r="F83" s="410">
        <f t="shared" si="6"/>
        <v>1413.6304385958902</v>
      </c>
      <c r="G83" s="424">
        <v>31</v>
      </c>
      <c r="H83" s="411">
        <f t="shared" si="7"/>
        <v>6.5753424657534248E-4</v>
      </c>
      <c r="I83" s="425"/>
    </row>
    <row r="84" spans="1:9" s="2" customFormat="1">
      <c r="A84" s="405">
        <v>40634</v>
      </c>
      <c r="B84" s="406">
        <v>638.14078124999992</v>
      </c>
      <c r="C84" s="432">
        <v>0</v>
      </c>
      <c r="D84" s="408">
        <f t="shared" si="4"/>
        <v>638.14078124999992</v>
      </c>
      <c r="E84" s="409">
        <f t="shared" si="5"/>
        <v>3338</v>
      </c>
      <c r="F84" s="410">
        <f t="shared" si="6"/>
        <v>1400.6228566438356</v>
      </c>
      <c r="G84" s="424">
        <v>30</v>
      </c>
      <c r="H84" s="411">
        <f t="shared" si="7"/>
        <v>6.5753424657534248E-4</v>
      </c>
      <c r="I84" s="425"/>
    </row>
    <row r="85" spans="1:9" s="2" customFormat="1">
      <c r="A85" s="405">
        <v>40664</v>
      </c>
      <c r="B85" s="406">
        <v>638.14078124999992</v>
      </c>
      <c r="C85" s="432">
        <v>0</v>
      </c>
      <c r="D85" s="408">
        <f t="shared" si="4"/>
        <v>638.14078124999992</v>
      </c>
      <c r="E85" s="409">
        <f t="shared" si="5"/>
        <v>3308</v>
      </c>
      <c r="F85" s="410">
        <f t="shared" si="6"/>
        <v>1388.0348741095888</v>
      </c>
      <c r="G85" s="424">
        <v>31</v>
      </c>
      <c r="H85" s="411">
        <f t="shared" si="7"/>
        <v>6.5753424657534248E-4</v>
      </c>
      <c r="I85" s="425"/>
    </row>
    <row r="86" spans="1:9" s="2" customFormat="1">
      <c r="A86" s="405">
        <v>40695</v>
      </c>
      <c r="B86" s="406">
        <v>638.14078124999992</v>
      </c>
      <c r="C86" s="432">
        <v>0</v>
      </c>
      <c r="D86" s="408">
        <f t="shared" si="4"/>
        <v>638.14078124999992</v>
      </c>
      <c r="E86" s="409">
        <f>E85-G85</f>
        <v>3277</v>
      </c>
      <c r="F86" s="410">
        <f t="shared" si="6"/>
        <v>1375.027292157534</v>
      </c>
      <c r="G86" s="424">
        <v>30</v>
      </c>
      <c r="H86" s="411">
        <f t="shared" si="7"/>
        <v>6.5753424657534248E-4</v>
      </c>
      <c r="I86" s="425"/>
    </row>
    <row r="87" spans="1:9" s="2" customFormat="1">
      <c r="A87" s="405">
        <v>40725</v>
      </c>
      <c r="B87" s="406">
        <v>670.04782031249988</v>
      </c>
      <c r="C87" s="432">
        <v>0</v>
      </c>
      <c r="D87" s="408">
        <f t="shared" si="4"/>
        <v>670.04782031249988</v>
      </c>
      <c r="E87" s="409">
        <f t="shared" si="5"/>
        <v>3247</v>
      </c>
      <c r="F87" s="410">
        <f t="shared" si="6"/>
        <v>1430.5612751044519</v>
      </c>
      <c r="G87" s="424">
        <v>31</v>
      </c>
      <c r="H87" s="411">
        <f t="shared" si="7"/>
        <v>6.5753424657534248E-4</v>
      </c>
      <c r="I87" s="425"/>
    </row>
    <row r="88" spans="1:9" s="2" customFormat="1">
      <c r="A88" s="405">
        <v>40756</v>
      </c>
      <c r="B88" s="406">
        <v>670.04782031249988</v>
      </c>
      <c r="C88" s="432">
        <v>0</v>
      </c>
      <c r="D88" s="408">
        <f t="shared" si="4"/>
        <v>670.04782031249988</v>
      </c>
      <c r="E88" s="409">
        <f t="shared" si="5"/>
        <v>3216</v>
      </c>
      <c r="F88" s="410">
        <f t="shared" si="6"/>
        <v>1416.9033140547945</v>
      </c>
      <c r="G88" s="424">
        <v>31</v>
      </c>
      <c r="H88" s="411">
        <f t="shared" si="7"/>
        <v>6.5753424657534248E-4</v>
      </c>
      <c r="I88" s="425"/>
    </row>
    <row r="89" spans="1:9" s="2" customFormat="1">
      <c r="A89" s="405">
        <v>40787</v>
      </c>
      <c r="B89" s="406">
        <v>670.04782031249988</v>
      </c>
      <c r="C89" s="432">
        <v>0</v>
      </c>
      <c r="D89" s="408">
        <f t="shared" si="4"/>
        <v>670.04782031249988</v>
      </c>
      <c r="E89" s="409">
        <f t="shared" si="5"/>
        <v>3185</v>
      </c>
      <c r="F89" s="410">
        <f t="shared" si="6"/>
        <v>1403.2453530051366</v>
      </c>
      <c r="G89" s="424">
        <v>30</v>
      </c>
      <c r="H89" s="411">
        <f t="shared" si="7"/>
        <v>6.5753424657534248E-4</v>
      </c>
      <c r="I89" s="425"/>
    </row>
    <row r="90" spans="1:9" s="2" customFormat="1">
      <c r="A90" s="405">
        <v>40817</v>
      </c>
      <c r="B90" s="406">
        <v>670.04782031249988</v>
      </c>
      <c r="C90" s="432">
        <v>0</v>
      </c>
      <c r="D90" s="408">
        <f t="shared" si="4"/>
        <v>670.04782031249988</v>
      </c>
      <c r="E90" s="409">
        <f t="shared" si="5"/>
        <v>3155</v>
      </c>
      <c r="F90" s="410">
        <f t="shared" si="6"/>
        <v>1390.0279713441778</v>
      </c>
      <c r="G90" s="424">
        <v>31</v>
      </c>
      <c r="H90" s="411">
        <f t="shared" si="7"/>
        <v>6.5753424657534248E-4</v>
      </c>
      <c r="I90" s="425"/>
    </row>
    <row r="91" spans="1:9" s="2" customFormat="1">
      <c r="A91" s="405">
        <v>40848</v>
      </c>
      <c r="B91" s="406">
        <v>670.04782031249988</v>
      </c>
      <c r="C91" s="432">
        <v>0</v>
      </c>
      <c r="D91" s="408">
        <f t="shared" si="4"/>
        <v>670.04782031249988</v>
      </c>
      <c r="E91" s="409">
        <f t="shared" si="5"/>
        <v>3124</v>
      </c>
      <c r="F91" s="410">
        <f t="shared" si="6"/>
        <v>1376.3700102945204</v>
      </c>
      <c r="G91" s="424">
        <v>30</v>
      </c>
      <c r="H91" s="411">
        <f t="shared" si="7"/>
        <v>6.5753424657534248E-4</v>
      </c>
      <c r="I91" s="425"/>
    </row>
    <row r="92" spans="1:9" s="2" customFormat="1">
      <c r="A92" s="405">
        <v>40878</v>
      </c>
      <c r="B92" s="406">
        <v>670.04782031249988</v>
      </c>
      <c r="C92" s="432">
        <v>0</v>
      </c>
      <c r="D92" s="408">
        <f t="shared" si="4"/>
        <v>670.04782031249988</v>
      </c>
      <c r="E92" s="409">
        <f t="shared" si="5"/>
        <v>3094</v>
      </c>
      <c r="F92" s="410">
        <f t="shared" si="6"/>
        <v>1363.1526286335613</v>
      </c>
      <c r="G92" s="424">
        <v>31</v>
      </c>
      <c r="H92" s="411">
        <f t="shared" si="7"/>
        <v>6.5753424657534248E-4</v>
      </c>
      <c r="I92" s="425"/>
    </row>
    <row r="93" spans="1:9" s="2" customFormat="1">
      <c r="A93" s="405">
        <v>40909</v>
      </c>
      <c r="B93" s="406">
        <v>670.04782031249988</v>
      </c>
      <c r="C93" s="432">
        <v>0</v>
      </c>
      <c r="D93" s="408">
        <f t="shared" si="4"/>
        <v>670.04782031249988</v>
      </c>
      <c r="E93" s="409">
        <f t="shared" si="5"/>
        <v>3063</v>
      </c>
      <c r="F93" s="410">
        <f t="shared" si="6"/>
        <v>1349.4946675839039</v>
      </c>
      <c r="G93" s="424">
        <v>31</v>
      </c>
      <c r="H93" s="411">
        <f t="shared" si="7"/>
        <v>6.5753424657534248E-4</v>
      </c>
      <c r="I93" s="425"/>
    </row>
    <row r="94" spans="1:9" s="2" customFormat="1">
      <c r="A94" s="405">
        <v>40940</v>
      </c>
      <c r="B94" s="406">
        <v>670.04782031249988</v>
      </c>
      <c r="C94" s="432">
        <v>0</v>
      </c>
      <c r="D94" s="408">
        <f t="shared" si="4"/>
        <v>670.04782031249988</v>
      </c>
      <c r="E94" s="409">
        <f t="shared" si="5"/>
        <v>3032</v>
      </c>
      <c r="F94" s="410">
        <f t="shared" si="6"/>
        <v>1335.8367065342463</v>
      </c>
      <c r="G94" s="424">
        <v>29</v>
      </c>
      <c r="H94" s="411">
        <f t="shared" si="7"/>
        <v>6.5753424657534248E-4</v>
      </c>
      <c r="I94" s="425"/>
    </row>
    <row r="95" spans="1:9" s="2" customFormat="1">
      <c r="A95" s="405">
        <v>40969</v>
      </c>
      <c r="B95" s="406">
        <v>670.04782031249988</v>
      </c>
      <c r="C95" s="432">
        <v>0</v>
      </c>
      <c r="D95" s="408">
        <f t="shared" si="4"/>
        <v>670.04782031249988</v>
      </c>
      <c r="E95" s="409">
        <f t="shared" si="5"/>
        <v>3003</v>
      </c>
      <c r="F95" s="410">
        <f t="shared" si="6"/>
        <v>1323.059904261986</v>
      </c>
      <c r="G95" s="424">
        <v>31</v>
      </c>
      <c r="H95" s="411">
        <f t="shared" si="7"/>
        <v>6.5753424657534248E-4</v>
      </c>
      <c r="I95" s="425"/>
    </row>
    <row r="96" spans="1:9" s="2" customFormat="1">
      <c r="A96" s="405">
        <v>41000</v>
      </c>
      <c r="B96" s="406">
        <v>670.04782031249988</v>
      </c>
      <c r="C96" s="432">
        <v>0</v>
      </c>
      <c r="D96" s="408">
        <f t="shared" si="4"/>
        <v>670.04782031249988</v>
      </c>
      <c r="E96" s="409">
        <f t="shared" si="5"/>
        <v>2972</v>
      </c>
      <c r="F96" s="410">
        <f t="shared" si="6"/>
        <v>1309.4019432123287</v>
      </c>
      <c r="G96" s="424">
        <v>30</v>
      </c>
      <c r="H96" s="411">
        <f t="shared" si="7"/>
        <v>6.5753424657534248E-4</v>
      </c>
      <c r="I96" s="425"/>
    </row>
    <row r="97" spans="1:9" s="2" customFormat="1">
      <c r="A97" s="405">
        <v>41030</v>
      </c>
      <c r="B97" s="406">
        <v>670.04782031249988</v>
      </c>
      <c r="C97" s="432">
        <v>0</v>
      </c>
      <c r="D97" s="408">
        <f t="shared" si="4"/>
        <v>670.04782031249988</v>
      </c>
      <c r="E97" s="409">
        <f t="shared" si="5"/>
        <v>2942</v>
      </c>
      <c r="F97" s="410">
        <f t="shared" si="6"/>
        <v>1296.1845615513698</v>
      </c>
      <c r="G97" s="424">
        <v>31</v>
      </c>
      <c r="H97" s="411">
        <f t="shared" si="7"/>
        <v>6.5753424657534248E-4</v>
      </c>
      <c r="I97" s="425"/>
    </row>
    <row r="98" spans="1:9" s="2" customFormat="1">
      <c r="A98" s="405">
        <v>41061</v>
      </c>
      <c r="B98" s="406">
        <v>670.04782031249988</v>
      </c>
      <c r="C98" s="432">
        <v>0</v>
      </c>
      <c r="D98" s="408">
        <f t="shared" si="4"/>
        <v>670.04782031249988</v>
      </c>
      <c r="E98" s="409">
        <f t="shared" si="5"/>
        <v>2911</v>
      </c>
      <c r="F98" s="410">
        <f t="shared" si="6"/>
        <v>1282.526600501712</v>
      </c>
      <c r="G98" s="424">
        <v>30</v>
      </c>
      <c r="H98" s="411">
        <f t="shared" si="7"/>
        <v>6.5753424657534248E-4</v>
      </c>
      <c r="I98" s="425"/>
    </row>
    <row r="99" spans="1:9" s="2" customFormat="1">
      <c r="A99" s="405">
        <v>41091</v>
      </c>
      <c r="B99" s="406">
        <v>703.55021132812487</v>
      </c>
      <c r="C99" s="432">
        <v>0</v>
      </c>
      <c r="D99" s="408">
        <f t="shared" si="4"/>
        <v>703.55021132812487</v>
      </c>
      <c r="E99" s="409">
        <f t="shared" si="5"/>
        <v>2881</v>
      </c>
      <c r="F99" s="410">
        <f t="shared" si="6"/>
        <v>1332.7746797827908</v>
      </c>
      <c r="G99" s="424">
        <v>31</v>
      </c>
      <c r="H99" s="411">
        <f t="shared" si="7"/>
        <v>6.5753424657534248E-4</v>
      </c>
      <c r="I99" s="425"/>
    </row>
    <row r="100" spans="1:9" s="2" customFormat="1">
      <c r="A100" s="405">
        <v>41122</v>
      </c>
      <c r="B100" s="406">
        <v>703.55021132812487</v>
      </c>
      <c r="C100" s="432">
        <v>0</v>
      </c>
      <c r="D100" s="408">
        <f t="shared" si="4"/>
        <v>703.55021132812487</v>
      </c>
      <c r="E100" s="409">
        <f t="shared" si="5"/>
        <v>2850</v>
      </c>
      <c r="F100" s="410">
        <f t="shared" si="6"/>
        <v>1318.4338206806503</v>
      </c>
      <c r="G100" s="424">
        <v>31</v>
      </c>
      <c r="H100" s="411">
        <f t="shared" si="7"/>
        <v>6.5753424657534248E-4</v>
      </c>
      <c r="I100" s="425"/>
    </row>
    <row r="101" spans="1:9" s="2" customFormat="1">
      <c r="A101" s="405">
        <v>41153</v>
      </c>
      <c r="B101" s="406">
        <v>703.55021132812487</v>
      </c>
      <c r="C101" s="432">
        <v>0</v>
      </c>
      <c r="D101" s="408">
        <f t="shared" si="4"/>
        <v>703.55021132812487</v>
      </c>
      <c r="E101" s="409">
        <f t="shared" si="5"/>
        <v>2819</v>
      </c>
      <c r="F101" s="410">
        <f t="shared" si="6"/>
        <v>1304.0929615785101</v>
      </c>
      <c r="G101" s="424">
        <v>30</v>
      </c>
      <c r="H101" s="411">
        <f t="shared" si="7"/>
        <v>6.5753424657534248E-4</v>
      </c>
      <c r="I101" s="425"/>
    </row>
    <row r="102" spans="1:9" s="2" customFormat="1">
      <c r="A102" s="405">
        <v>41183</v>
      </c>
      <c r="B102" s="406">
        <v>703.55021132812487</v>
      </c>
      <c r="C102" s="432">
        <v>0</v>
      </c>
      <c r="D102" s="408">
        <f t="shared" si="4"/>
        <v>703.55021132812487</v>
      </c>
      <c r="E102" s="409">
        <f t="shared" si="5"/>
        <v>2789</v>
      </c>
      <c r="F102" s="410">
        <f t="shared" si="6"/>
        <v>1290.2147108345032</v>
      </c>
      <c r="G102" s="424">
        <v>31</v>
      </c>
      <c r="H102" s="411">
        <f t="shared" si="7"/>
        <v>6.5753424657534248E-4</v>
      </c>
      <c r="I102" s="425"/>
    </row>
    <row r="103" spans="1:9" s="2" customFormat="1">
      <c r="A103" s="405">
        <v>41214</v>
      </c>
      <c r="B103" s="406">
        <v>703.55021132812487</v>
      </c>
      <c r="C103" s="432">
        <v>0</v>
      </c>
      <c r="D103" s="408">
        <f t="shared" si="4"/>
        <v>703.55021132812487</v>
      </c>
      <c r="E103" s="409">
        <f t="shared" si="5"/>
        <v>2758</v>
      </c>
      <c r="F103" s="410">
        <f t="shared" si="6"/>
        <v>1275.8738517323627</v>
      </c>
      <c r="G103" s="424">
        <v>30</v>
      </c>
      <c r="H103" s="411">
        <f t="shared" si="7"/>
        <v>6.5753424657534248E-4</v>
      </c>
      <c r="I103" s="425"/>
    </row>
    <row r="104" spans="1:9" s="2" customFormat="1">
      <c r="A104" s="405">
        <v>41244</v>
      </c>
      <c r="B104" s="406">
        <v>703.55021132812487</v>
      </c>
      <c r="C104" s="432">
        <v>0</v>
      </c>
      <c r="D104" s="408">
        <f t="shared" si="4"/>
        <v>703.55021132812487</v>
      </c>
      <c r="E104" s="409">
        <f t="shared" si="5"/>
        <v>2728</v>
      </c>
      <c r="F104" s="410">
        <f t="shared" si="6"/>
        <v>1261.995600988356</v>
      </c>
      <c r="G104" s="424">
        <v>31</v>
      </c>
      <c r="H104" s="411">
        <f t="shared" si="7"/>
        <v>6.5753424657534248E-4</v>
      </c>
      <c r="I104" s="425"/>
    </row>
    <row r="105" spans="1:9" s="2" customFormat="1">
      <c r="A105" s="426">
        <v>41275</v>
      </c>
      <c r="B105" s="406">
        <v>703.55021132812487</v>
      </c>
      <c r="C105" s="432">
        <v>0</v>
      </c>
      <c r="D105" s="408">
        <f t="shared" si="4"/>
        <v>703.55021132812487</v>
      </c>
      <c r="E105" s="409">
        <f t="shared" si="5"/>
        <v>2697</v>
      </c>
      <c r="F105" s="410">
        <f t="shared" si="6"/>
        <v>1247.6547418862156</v>
      </c>
      <c r="G105" s="424">
        <v>31</v>
      </c>
      <c r="H105" s="411">
        <f t="shared" si="7"/>
        <v>6.5753424657534248E-4</v>
      </c>
      <c r="I105" s="425"/>
    </row>
    <row r="106" spans="1:9" s="2" customFormat="1">
      <c r="A106" s="426">
        <v>41306</v>
      </c>
      <c r="B106" s="406">
        <v>703.55021132812487</v>
      </c>
      <c r="C106" s="432">
        <v>0</v>
      </c>
      <c r="D106" s="408">
        <f t="shared" si="4"/>
        <v>703.55021132812487</v>
      </c>
      <c r="E106" s="409">
        <f t="shared" si="5"/>
        <v>2666</v>
      </c>
      <c r="F106" s="410">
        <f t="shared" si="6"/>
        <v>1233.3138827840751</v>
      </c>
      <c r="G106" s="424">
        <v>28</v>
      </c>
      <c r="H106" s="411">
        <f t="shared" si="7"/>
        <v>6.5753424657534248E-4</v>
      </c>
      <c r="I106" s="425"/>
    </row>
    <row r="107" spans="1:9" s="2" customFormat="1">
      <c r="A107" s="426">
        <v>41334</v>
      </c>
      <c r="B107" s="406">
        <v>703.55021132812487</v>
      </c>
      <c r="C107" s="432">
        <v>0</v>
      </c>
      <c r="D107" s="408">
        <f t="shared" si="4"/>
        <v>703.55021132812487</v>
      </c>
      <c r="E107" s="409">
        <f t="shared" si="5"/>
        <v>2638</v>
      </c>
      <c r="F107" s="410">
        <f t="shared" si="6"/>
        <v>1220.3608487563354</v>
      </c>
      <c r="G107" s="424">
        <v>31</v>
      </c>
      <c r="H107" s="411">
        <f t="shared" si="7"/>
        <v>6.5753424657534248E-4</v>
      </c>
      <c r="I107" s="425"/>
    </row>
    <row r="108" spans="1:9" s="2" customFormat="1">
      <c r="A108" s="426">
        <v>41365</v>
      </c>
      <c r="B108" s="406">
        <v>703.55021132812487</v>
      </c>
      <c r="C108" s="432">
        <v>0</v>
      </c>
      <c r="D108" s="408">
        <f t="shared" si="4"/>
        <v>703.55021132812487</v>
      </c>
      <c r="E108" s="409">
        <f t="shared" si="5"/>
        <v>2607</v>
      </c>
      <c r="F108" s="410">
        <f t="shared" si="6"/>
        <v>1206.0199896541949</v>
      </c>
      <c r="G108" s="424">
        <v>30</v>
      </c>
      <c r="H108" s="411">
        <f t="shared" si="7"/>
        <v>6.5753424657534248E-4</v>
      </c>
      <c r="I108" s="425"/>
    </row>
    <row r="109" spans="1:9" s="2" customFormat="1">
      <c r="A109" s="426">
        <v>41395</v>
      </c>
      <c r="B109" s="406">
        <v>703.55021132812487</v>
      </c>
      <c r="C109" s="432">
        <v>0</v>
      </c>
      <c r="D109" s="408">
        <f t="shared" si="4"/>
        <v>703.55021132812487</v>
      </c>
      <c r="E109" s="409">
        <f t="shared" si="5"/>
        <v>2577</v>
      </c>
      <c r="F109" s="410">
        <f t="shared" si="6"/>
        <v>1192.1417389101882</v>
      </c>
      <c r="G109" s="424">
        <v>31</v>
      </c>
      <c r="H109" s="411">
        <f t="shared" si="7"/>
        <v>6.5753424657534248E-4</v>
      </c>
      <c r="I109" s="425"/>
    </row>
    <row r="110" spans="1:9" s="2" customFormat="1">
      <c r="A110" s="426">
        <v>41426</v>
      </c>
      <c r="B110" s="406">
        <v>703.55021132812487</v>
      </c>
      <c r="C110" s="432">
        <v>0</v>
      </c>
      <c r="D110" s="408">
        <f t="shared" si="4"/>
        <v>703.55021132812487</v>
      </c>
      <c r="E110" s="409">
        <f t="shared" si="5"/>
        <v>2546</v>
      </c>
      <c r="F110" s="410">
        <f t="shared" si="6"/>
        <v>1177.8008798080477</v>
      </c>
      <c r="G110" s="424">
        <v>30</v>
      </c>
      <c r="H110" s="411">
        <f t="shared" si="7"/>
        <v>6.5753424657534248E-4</v>
      </c>
      <c r="I110" s="425"/>
    </row>
    <row r="111" spans="1:9" s="2" customFormat="1">
      <c r="A111" s="426">
        <v>41456</v>
      </c>
      <c r="B111" s="406">
        <v>738.7277218945311</v>
      </c>
      <c r="C111" s="432">
        <v>0</v>
      </c>
      <c r="D111" s="408">
        <f t="shared" si="4"/>
        <v>738.7277218945311</v>
      </c>
      <c r="E111" s="409">
        <f t="shared" si="5"/>
        <v>2516</v>
      </c>
      <c r="F111" s="410">
        <f t="shared" si="6"/>
        <v>1222.1187605172429</v>
      </c>
      <c r="G111" s="424">
        <v>31</v>
      </c>
      <c r="H111" s="411">
        <f t="shared" si="7"/>
        <v>6.5753424657534248E-4</v>
      </c>
      <c r="I111" s="425"/>
    </row>
    <row r="112" spans="1:9" s="2" customFormat="1">
      <c r="A112" s="426">
        <v>41487</v>
      </c>
      <c r="B112" s="406">
        <v>738.7277218945311</v>
      </c>
      <c r="C112" s="432">
        <v>0</v>
      </c>
      <c r="D112" s="408">
        <f t="shared" si="4"/>
        <v>738.7277218945311</v>
      </c>
      <c r="E112" s="409">
        <f t="shared" si="5"/>
        <v>2485</v>
      </c>
      <c r="F112" s="410">
        <f t="shared" si="6"/>
        <v>1207.0608584599956</v>
      </c>
      <c r="G112" s="424">
        <v>31</v>
      </c>
      <c r="H112" s="411">
        <f t="shared" si="7"/>
        <v>6.5753424657534248E-4</v>
      </c>
      <c r="I112" s="425"/>
    </row>
    <row r="113" spans="1:9" s="2" customFormat="1">
      <c r="A113" s="426">
        <v>41518</v>
      </c>
      <c r="B113" s="406">
        <v>738.7277218945311</v>
      </c>
      <c r="C113" s="432">
        <v>0</v>
      </c>
      <c r="D113" s="408">
        <f t="shared" si="4"/>
        <v>738.7277218945311</v>
      </c>
      <c r="E113" s="409">
        <f t="shared" si="5"/>
        <v>2454</v>
      </c>
      <c r="F113" s="410">
        <f t="shared" si="6"/>
        <v>1192.0029564027479</v>
      </c>
      <c r="G113" s="424">
        <v>30</v>
      </c>
      <c r="H113" s="411">
        <f t="shared" si="7"/>
        <v>6.5753424657534248E-4</v>
      </c>
      <c r="I113" s="425"/>
    </row>
    <row r="114" spans="1:9" s="2" customFormat="1">
      <c r="A114" s="426">
        <v>41548</v>
      </c>
      <c r="B114" s="406">
        <v>738.7277218945311</v>
      </c>
      <c r="C114" s="432">
        <v>0</v>
      </c>
      <c r="D114" s="408">
        <f t="shared" si="4"/>
        <v>738.7277218945311</v>
      </c>
      <c r="E114" s="409">
        <f t="shared" si="5"/>
        <v>2424</v>
      </c>
      <c r="F114" s="410">
        <f t="shared" si="6"/>
        <v>1177.4307931215408</v>
      </c>
      <c r="G114" s="424">
        <v>31</v>
      </c>
      <c r="H114" s="411">
        <f t="shared" si="7"/>
        <v>6.5753424657534248E-4</v>
      </c>
      <c r="I114" s="425"/>
    </row>
    <row r="115" spans="1:9" s="2" customFormat="1">
      <c r="A115" s="426">
        <v>41579</v>
      </c>
      <c r="B115" s="406">
        <v>738.7277218945311</v>
      </c>
      <c r="C115" s="432">
        <v>0</v>
      </c>
      <c r="D115" s="408">
        <f t="shared" si="4"/>
        <v>738.7277218945311</v>
      </c>
      <c r="E115" s="409">
        <f t="shared" si="5"/>
        <v>2393</v>
      </c>
      <c r="F115" s="410">
        <f t="shared" si="6"/>
        <v>1162.3728910642935</v>
      </c>
      <c r="G115" s="433">
        <v>30</v>
      </c>
      <c r="H115" s="411">
        <f t="shared" si="7"/>
        <v>6.5753424657534248E-4</v>
      </c>
      <c r="I115" s="425"/>
    </row>
    <row r="116" spans="1:9" s="2" customFormat="1">
      <c r="A116" s="426">
        <v>41609</v>
      </c>
      <c r="B116" s="406">
        <v>738.7277218945311</v>
      </c>
      <c r="C116" s="432">
        <v>0</v>
      </c>
      <c r="D116" s="408">
        <f t="shared" si="4"/>
        <v>738.7277218945311</v>
      </c>
      <c r="E116" s="409">
        <f t="shared" si="5"/>
        <v>2363</v>
      </c>
      <c r="F116" s="410">
        <f t="shared" si="6"/>
        <v>1147.8007277830861</v>
      </c>
      <c r="G116" s="424">
        <v>31</v>
      </c>
      <c r="H116" s="411">
        <f t="shared" si="7"/>
        <v>6.5753424657534248E-4</v>
      </c>
      <c r="I116" s="425"/>
    </row>
    <row r="117" spans="1:9" s="2" customFormat="1">
      <c r="A117" s="426">
        <v>41640</v>
      </c>
      <c r="B117" s="406">
        <v>738.7277218945311</v>
      </c>
      <c r="C117" s="432">
        <v>0</v>
      </c>
      <c r="D117" s="408">
        <f t="shared" si="4"/>
        <v>738.7277218945311</v>
      </c>
      <c r="E117" s="409">
        <f t="shared" si="5"/>
        <v>2332</v>
      </c>
      <c r="F117" s="410">
        <f t="shared" si="6"/>
        <v>1132.7428257258389</v>
      </c>
      <c r="G117" s="424">
        <v>31</v>
      </c>
      <c r="H117" s="411">
        <f t="shared" si="7"/>
        <v>6.5753424657534248E-4</v>
      </c>
      <c r="I117" s="425"/>
    </row>
    <row r="118" spans="1:9" s="2" customFormat="1">
      <c r="A118" s="426">
        <v>41671</v>
      </c>
      <c r="B118" s="406">
        <v>738.7277218945311</v>
      </c>
      <c r="C118" s="432">
        <v>0</v>
      </c>
      <c r="D118" s="408">
        <f t="shared" si="4"/>
        <v>738.7277218945311</v>
      </c>
      <c r="E118" s="409">
        <f t="shared" si="5"/>
        <v>2301</v>
      </c>
      <c r="F118" s="410">
        <f t="shared" si="6"/>
        <v>1117.6849236685914</v>
      </c>
      <c r="G118" s="424">
        <v>28</v>
      </c>
      <c r="H118" s="411">
        <f t="shared" si="7"/>
        <v>6.5753424657534248E-4</v>
      </c>
      <c r="I118" s="425"/>
    </row>
    <row r="119" spans="1:9" s="2" customFormat="1">
      <c r="A119" s="426">
        <v>41699</v>
      </c>
      <c r="B119" s="406">
        <v>738.7277218945311</v>
      </c>
      <c r="C119" s="432">
        <v>0</v>
      </c>
      <c r="D119" s="408">
        <f t="shared" si="4"/>
        <v>738.7277218945311</v>
      </c>
      <c r="E119" s="409">
        <f t="shared" si="5"/>
        <v>2273</v>
      </c>
      <c r="F119" s="410">
        <f t="shared" si="6"/>
        <v>1104.0842379394649</v>
      </c>
      <c r="G119" s="424">
        <v>31</v>
      </c>
      <c r="H119" s="411">
        <f t="shared" si="7"/>
        <v>6.5753424657534248E-4</v>
      </c>
      <c r="I119" s="425"/>
    </row>
    <row r="120" spans="1:9" s="2" customFormat="1">
      <c r="A120" s="426">
        <v>41730</v>
      </c>
      <c r="B120" s="406">
        <v>738.7277218945311</v>
      </c>
      <c r="C120" s="432">
        <v>0</v>
      </c>
      <c r="D120" s="408">
        <f t="shared" si="4"/>
        <v>738.7277218945311</v>
      </c>
      <c r="E120" s="409">
        <f t="shared" si="5"/>
        <v>2242</v>
      </c>
      <c r="F120" s="410">
        <f t="shared" si="6"/>
        <v>1089.0263358822172</v>
      </c>
      <c r="G120" s="424">
        <v>30</v>
      </c>
      <c r="H120" s="411">
        <f t="shared" si="7"/>
        <v>6.5753424657534248E-4</v>
      </c>
      <c r="I120" s="425"/>
    </row>
    <row r="121" spans="1:9" s="2" customFormat="1">
      <c r="A121" s="426">
        <v>41760</v>
      </c>
      <c r="B121" s="406">
        <v>738.7277218945311</v>
      </c>
      <c r="C121" s="432">
        <v>0</v>
      </c>
      <c r="D121" s="408">
        <f t="shared" si="4"/>
        <v>738.7277218945311</v>
      </c>
      <c r="E121" s="409">
        <f t="shared" si="5"/>
        <v>2212</v>
      </c>
      <c r="F121" s="410">
        <f t="shared" si="6"/>
        <v>1074.45417260101</v>
      </c>
      <c r="G121" s="424">
        <v>31</v>
      </c>
      <c r="H121" s="411">
        <f t="shared" si="7"/>
        <v>6.5753424657534248E-4</v>
      </c>
      <c r="I121" s="425"/>
    </row>
    <row r="122" spans="1:9" s="2" customFormat="1">
      <c r="A122" s="426">
        <v>41791</v>
      </c>
      <c r="B122" s="406">
        <v>738.7277218945311</v>
      </c>
      <c r="C122" s="432">
        <v>0</v>
      </c>
      <c r="D122" s="408">
        <f t="shared" si="4"/>
        <v>738.7277218945311</v>
      </c>
      <c r="E122" s="409">
        <f t="shared" si="5"/>
        <v>2181</v>
      </c>
      <c r="F122" s="410">
        <f t="shared" si="6"/>
        <v>1059.3962705437627</v>
      </c>
      <c r="G122" s="424">
        <v>30</v>
      </c>
      <c r="H122" s="411">
        <f t="shared" si="7"/>
        <v>6.5753424657534248E-4</v>
      </c>
      <c r="I122" s="425"/>
    </row>
    <row r="123" spans="1:9" s="2" customFormat="1">
      <c r="A123" s="426">
        <v>41821</v>
      </c>
      <c r="B123" s="406">
        <v>775.66410798925767</v>
      </c>
      <c r="C123" s="432">
        <v>0</v>
      </c>
      <c r="D123" s="408">
        <f t="shared" si="4"/>
        <v>775.66410798925767</v>
      </c>
      <c r="E123" s="409">
        <f t="shared" si="5"/>
        <v>2151</v>
      </c>
      <c r="F123" s="410">
        <f t="shared" si="6"/>
        <v>1097.0653126256832</v>
      </c>
      <c r="G123" s="424">
        <v>31</v>
      </c>
      <c r="H123" s="411">
        <f t="shared" si="7"/>
        <v>6.5753424657534248E-4</v>
      </c>
      <c r="I123" s="425"/>
    </row>
    <row r="124" spans="1:9" s="2" customFormat="1">
      <c r="A124" s="426">
        <v>41852</v>
      </c>
      <c r="B124" s="406">
        <v>775.66410798925767</v>
      </c>
      <c r="C124" s="432">
        <v>0</v>
      </c>
      <c r="D124" s="408">
        <f t="shared" si="4"/>
        <v>775.66410798925767</v>
      </c>
      <c r="E124" s="409">
        <f t="shared" si="5"/>
        <v>2120</v>
      </c>
      <c r="F124" s="410">
        <f t="shared" si="6"/>
        <v>1081.2545154655734</v>
      </c>
      <c r="G124" s="424">
        <v>31</v>
      </c>
      <c r="H124" s="411">
        <f t="shared" si="7"/>
        <v>6.5753424657534248E-4</v>
      </c>
      <c r="I124" s="425"/>
    </row>
    <row r="125" spans="1:9" s="2" customFormat="1">
      <c r="A125" s="426">
        <v>41883</v>
      </c>
      <c r="B125" s="406">
        <v>775.66410798925767</v>
      </c>
      <c r="C125" s="432">
        <v>0</v>
      </c>
      <c r="D125" s="408">
        <f t="shared" si="4"/>
        <v>775.66410798925767</v>
      </c>
      <c r="E125" s="409">
        <f t="shared" si="5"/>
        <v>2089</v>
      </c>
      <c r="F125" s="410">
        <f t="shared" si="6"/>
        <v>1065.4437183054638</v>
      </c>
      <c r="G125" s="424">
        <v>30</v>
      </c>
      <c r="H125" s="411">
        <f t="shared" si="7"/>
        <v>6.5753424657534248E-4</v>
      </c>
      <c r="I125" s="425"/>
    </row>
    <row r="126" spans="1:9" s="2" customFormat="1">
      <c r="A126" s="426">
        <v>41913</v>
      </c>
      <c r="B126" s="406">
        <v>775.66410798925767</v>
      </c>
      <c r="C126" s="432">
        <v>0</v>
      </c>
      <c r="D126" s="408">
        <f t="shared" si="4"/>
        <v>775.66410798925767</v>
      </c>
      <c r="E126" s="409">
        <f t="shared" si="5"/>
        <v>2059</v>
      </c>
      <c r="F126" s="410">
        <f t="shared" si="6"/>
        <v>1050.1429468601962</v>
      </c>
      <c r="G126" s="424">
        <v>31</v>
      </c>
      <c r="H126" s="411">
        <f t="shared" si="7"/>
        <v>6.5753424657534248E-4</v>
      </c>
      <c r="I126" s="425"/>
    </row>
    <row r="127" spans="1:9" s="2" customFormat="1">
      <c r="A127" s="426">
        <v>41944</v>
      </c>
      <c r="B127" s="406">
        <v>775.66410798925767</v>
      </c>
      <c r="C127" s="432">
        <v>0</v>
      </c>
      <c r="D127" s="408">
        <f t="shared" si="4"/>
        <v>775.66410798925767</v>
      </c>
      <c r="E127" s="409">
        <f t="shared" si="5"/>
        <v>2028</v>
      </c>
      <c r="F127" s="410">
        <f t="shared" si="6"/>
        <v>1034.3321497000863</v>
      </c>
      <c r="G127" s="424">
        <v>30</v>
      </c>
      <c r="H127" s="411">
        <f t="shared" si="7"/>
        <v>6.5753424657534248E-4</v>
      </c>
      <c r="I127" s="425"/>
    </row>
    <row r="128" spans="1:9" s="2" customFormat="1">
      <c r="A128" s="426">
        <v>41974</v>
      </c>
      <c r="B128" s="406">
        <v>775.66410798925767</v>
      </c>
      <c r="C128" s="432">
        <v>0</v>
      </c>
      <c r="D128" s="408">
        <f t="shared" si="4"/>
        <v>775.66410798925767</v>
      </c>
      <c r="E128" s="409">
        <f t="shared" si="5"/>
        <v>1998</v>
      </c>
      <c r="F128" s="410">
        <f t="shared" si="6"/>
        <v>1019.0313782548187</v>
      </c>
      <c r="G128" s="424">
        <v>31</v>
      </c>
      <c r="H128" s="411">
        <f t="shared" si="7"/>
        <v>6.5753424657534248E-4</v>
      </c>
      <c r="I128" s="425"/>
    </row>
    <row r="129" spans="1:9" s="2" customFormat="1">
      <c r="A129" s="426">
        <v>42005</v>
      </c>
      <c r="B129" s="406">
        <v>775.66410798925767</v>
      </c>
      <c r="C129" s="432">
        <v>0</v>
      </c>
      <c r="D129" s="408">
        <f t="shared" si="4"/>
        <v>775.66410798925767</v>
      </c>
      <c r="E129" s="409">
        <f t="shared" si="5"/>
        <v>1967</v>
      </c>
      <c r="F129" s="410">
        <f t="shared" si="6"/>
        <v>1003.2205810947089</v>
      </c>
      <c r="G129" s="424">
        <v>31</v>
      </c>
      <c r="H129" s="411">
        <f t="shared" si="7"/>
        <v>6.5753424657534248E-4</v>
      </c>
      <c r="I129" s="425"/>
    </row>
    <row r="130" spans="1:9" s="2" customFormat="1">
      <c r="A130" s="426">
        <v>42036</v>
      </c>
      <c r="B130" s="406">
        <v>775.66410798925767</v>
      </c>
      <c r="C130" s="432">
        <v>0</v>
      </c>
      <c r="D130" s="408">
        <f t="shared" si="4"/>
        <v>775.66410798925767</v>
      </c>
      <c r="E130" s="409">
        <f t="shared" si="5"/>
        <v>1936</v>
      </c>
      <c r="F130" s="410">
        <f t="shared" si="6"/>
        <v>987.4097839345992</v>
      </c>
      <c r="G130" s="424">
        <v>28</v>
      </c>
      <c r="H130" s="411">
        <f t="shared" si="7"/>
        <v>6.5753424657534248E-4</v>
      </c>
      <c r="I130" s="425"/>
    </row>
    <row r="131" spans="1:9" s="2" customFormat="1">
      <c r="A131" s="426">
        <v>42064</v>
      </c>
      <c r="B131" s="406">
        <v>775.66410798925767</v>
      </c>
      <c r="C131" s="432">
        <v>0</v>
      </c>
      <c r="D131" s="408">
        <f t="shared" si="4"/>
        <v>775.66410798925767</v>
      </c>
      <c r="E131" s="409">
        <f t="shared" si="5"/>
        <v>1908</v>
      </c>
      <c r="F131" s="410">
        <f t="shared" si="6"/>
        <v>973.12906391901618</v>
      </c>
      <c r="G131" s="424">
        <v>31</v>
      </c>
      <c r="H131" s="411">
        <f t="shared" si="7"/>
        <v>6.5753424657534248E-4</v>
      </c>
      <c r="I131" s="425"/>
    </row>
    <row r="132" spans="1:9" s="2" customFormat="1">
      <c r="A132" s="426">
        <v>42095</v>
      </c>
      <c r="B132" s="406">
        <v>775.66410798925767</v>
      </c>
      <c r="C132" s="432">
        <v>0</v>
      </c>
      <c r="D132" s="408">
        <f t="shared" si="4"/>
        <v>775.66410798925767</v>
      </c>
      <c r="E132" s="409">
        <f t="shared" si="5"/>
        <v>1877</v>
      </c>
      <c r="F132" s="410">
        <f t="shared" si="6"/>
        <v>957.31826675890636</v>
      </c>
      <c r="G132" s="424">
        <v>30</v>
      </c>
      <c r="H132" s="411">
        <f t="shared" si="7"/>
        <v>6.5753424657534248E-4</v>
      </c>
      <c r="I132" s="425"/>
    </row>
    <row r="133" spans="1:9" s="2" customFormat="1">
      <c r="A133" s="426">
        <v>42125</v>
      </c>
      <c r="B133" s="406">
        <v>775.66410798925767</v>
      </c>
      <c r="C133" s="432">
        <v>0</v>
      </c>
      <c r="D133" s="408">
        <f t="shared" si="4"/>
        <v>775.66410798925767</v>
      </c>
      <c r="E133" s="409">
        <f t="shared" si="5"/>
        <v>1847</v>
      </c>
      <c r="F133" s="410">
        <f t="shared" si="6"/>
        <v>942.01749531363873</v>
      </c>
      <c r="G133" s="424">
        <v>31</v>
      </c>
      <c r="H133" s="411">
        <f t="shared" si="7"/>
        <v>6.5753424657534248E-4</v>
      </c>
      <c r="I133" s="425"/>
    </row>
    <row r="134" spans="1:9" s="2" customFormat="1">
      <c r="A134" s="426">
        <v>42156</v>
      </c>
      <c r="B134" s="406">
        <v>775.66410798925767</v>
      </c>
      <c r="C134" s="432">
        <v>0</v>
      </c>
      <c r="D134" s="408">
        <f t="shared" si="4"/>
        <v>775.66410798925767</v>
      </c>
      <c r="E134" s="409">
        <f t="shared" si="5"/>
        <v>1816</v>
      </c>
      <c r="F134" s="410">
        <f t="shared" si="6"/>
        <v>926.20669815352892</v>
      </c>
      <c r="G134" s="424">
        <v>30</v>
      </c>
      <c r="H134" s="411">
        <f t="shared" si="7"/>
        <v>6.5753424657534248E-4</v>
      </c>
      <c r="I134" s="425"/>
    </row>
    <row r="135" spans="1:9" s="2" customFormat="1">
      <c r="A135" s="426">
        <v>42186</v>
      </c>
      <c r="B135" s="406">
        <v>814.44731338872054</v>
      </c>
      <c r="C135" s="432">
        <v>0</v>
      </c>
      <c r="D135" s="408">
        <f t="shared" si="4"/>
        <v>814.44731338872054</v>
      </c>
      <c r="E135" s="409">
        <f t="shared" si="5"/>
        <v>1786</v>
      </c>
      <c r="F135" s="410">
        <f t="shared" si="6"/>
        <v>956.45122304367442</v>
      </c>
      <c r="G135" s="424">
        <v>31</v>
      </c>
      <c r="H135" s="411">
        <f t="shared" si="7"/>
        <v>6.5753424657534248E-4</v>
      </c>
      <c r="I135" s="425"/>
    </row>
    <row r="136" spans="1:9" s="2" customFormat="1">
      <c r="A136" s="426">
        <v>42217</v>
      </c>
      <c r="B136" s="406">
        <v>814.44731338872054</v>
      </c>
      <c r="C136" s="432">
        <v>0</v>
      </c>
      <c r="D136" s="408">
        <f t="shared" si="4"/>
        <v>814.44731338872054</v>
      </c>
      <c r="E136" s="409">
        <f t="shared" si="5"/>
        <v>1755</v>
      </c>
      <c r="F136" s="410">
        <f t="shared" si="6"/>
        <v>939.84988602555916</v>
      </c>
      <c r="G136" s="424">
        <v>31</v>
      </c>
      <c r="H136" s="411">
        <f t="shared" si="7"/>
        <v>6.5753424657534248E-4</v>
      </c>
      <c r="I136" s="425"/>
    </row>
    <row r="137" spans="1:9" s="2" customFormat="1">
      <c r="A137" s="426">
        <v>42248</v>
      </c>
      <c r="B137" s="406">
        <v>814.44731338872054</v>
      </c>
      <c r="C137" s="432">
        <v>0</v>
      </c>
      <c r="D137" s="408">
        <f t="shared" si="4"/>
        <v>814.44731338872054</v>
      </c>
      <c r="E137" s="409">
        <f t="shared" si="5"/>
        <v>1724</v>
      </c>
      <c r="F137" s="410">
        <f t="shared" si="6"/>
        <v>923.2485490074439</v>
      </c>
      <c r="G137" s="424">
        <v>30</v>
      </c>
      <c r="H137" s="411">
        <f t="shared" si="7"/>
        <v>6.5753424657534248E-4</v>
      </c>
      <c r="I137" s="425"/>
    </row>
    <row r="138" spans="1:9" s="2" customFormat="1" ht="17.25" thickBot="1">
      <c r="A138" s="426">
        <v>42278</v>
      </c>
      <c r="B138" s="406">
        <v>814.44731338872054</v>
      </c>
      <c r="C138" s="432">
        <v>0</v>
      </c>
      <c r="D138" s="408">
        <f t="shared" si="4"/>
        <v>814.44731338872054</v>
      </c>
      <c r="E138" s="409">
        <f t="shared" si="5"/>
        <v>1694</v>
      </c>
      <c r="F138" s="410">
        <f t="shared" si="6"/>
        <v>907.18273898991288</v>
      </c>
      <c r="G138" s="424">
        <v>31</v>
      </c>
      <c r="H138" s="411">
        <f t="shared" si="7"/>
        <v>6.5753424657534248E-4</v>
      </c>
      <c r="I138" s="425"/>
    </row>
    <row r="139" spans="1:9" s="2" customFormat="1" ht="30">
      <c r="A139" s="6" t="s">
        <v>13</v>
      </c>
      <c r="B139" s="6" t="s">
        <v>14</v>
      </c>
      <c r="C139" s="6" t="s">
        <v>15</v>
      </c>
      <c r="D139" s="6" t="s">
        <v>16</v>
      </c>
      <c r="E139" s="7" t="s">
        <v>17</v>
      </c>
      <c r="F139" s="6" t="s">
        <v>19</v>
      </c>
      <c r="G139" s="7" t="s">
        <v>11</v>
      </c>
      <c r="H139" s="8" t="s">
        <v>18</v>
      </c>
      <c r="I139" s="404" t="s">
        <v>24</v>
      </c>
    </row>
    <row r="140" spans="1:9" s="2" customFormat="1">
      <c r="A140" s="426">
        <v>42309</v>
      </c>
      <c r="B140" s="406">
        <v>814.44731338872054</v>
      </c>
      <c r="C140" s="432">
        <v>0</v>
      </c>
      <c r="D140" s="408">
        <f t="shared" si="4"/>
        <v>814.44731338872054</v>
      </c>
      <c r="E140" s="409">
        <f>E138-G138</f>
        <v>1663</v>
      </c>
      <c r="F140" s="410">
        <f t="shared" si="6"/>
        <v>890.58140197179762</v>
      </c>
      <c r="G140" s="424">
        <v>30</v>
      </c>
      <c r="H140" s="411">
        <f t="shared" si="7"/>
        <v>6.5753424657534248E-4</v>
      </c>
      <c r="I140" s="425"/>
    </row>
    <row r="141" spans="1:9" s="2" customFormat="1">
      <c r="A141" s="426">
        <v>42339</v>
      </c>
      <c r="B141" s="406">
        <v>814.44731338872054</v>
      </c>
      <c r="C141" s="432">
        <v>0</v>
      </c>
      <c r="D141" s="408">
        <f t="shared" si="4"/>
        <v>814.44731338872054</v>
      </c>
      <c r="E141" s="409">
        <f>E140-G140</f>
        <v>1633</v>
      </c>
      <c r="F141" s="410">
        <f t="shared" si="6"/>
        <v>874.51559195426682</v>
      </c>
      <c r="G141" s="424">
        <v>31</v>
      </c>
      <c r="H141" s="411">
        <f t="shared" si="7"/>
        <v>6.5753424657534248E-4</v>
      </c>
      <c r="I141" s="425"/>
    </row>
    <row r="142" spans="1:9" s="2" customFormat="1">
      <c r="A142" s="426">
        <v>42370</v>
      </c>
      <c r="B142" s="406">
        <v>814.44731338872054</v>
      </c>
      <c r="C142" s="432">
        <v>0</v>
      </c>
      <c r="D142" s="408">
        <f t="shared" si="4"/>
        <v>814.44731338872054</v>
      </c>
      <c r="E142" s="409">
        <f t="shared" si="5"/>
        <v>1602</v>
      </c>
      <c r="F142" s="410">
        <f t="shared" si="6"/>
        <v>857.91425493615156</v>
      </c>
      <c r="G142" s="424">
        <v>31</v>
      </c>
      <c r="H142" s="411">
        <f t="shared" si="7"/>
        <v>6.5753424657534248E-4</v>
      </c>
      <c r="I142" s="425"/>
    </row>
    <row r="143" spans="1:9" s="2" customFormat="1">
      <c r="A143" s="426">
        <v>42401</v>
      </c>
      <c r="B143" s="406">
        <v>814.44731338872054</v>
      </c>
      <c r="C143" s="432">
        <v>0</v>
      </c>
      <c r="D143" s="408">
        <f t="shared" si="4"/>
        <v>814.44731338872054</v>
      </c>
      <c r="E143" s="409">
        <f>E142-G142</f>
        <v>1571</v>
      </c>
      <c r="F143" s="410">
        <f t="shared" si="6"/>
        <v>841.31291791803608</v>
      </c>
      <c r="G143" s="424">
        <v>29</v>
      </c>
      <c r="H143" s="411">
        <f t="shared" si="7"/>
        <v>6.5753424657534248E-4</v>
      </c>
      <c r="I143" s="425"/>
    </row>
    <row r="144" spans="1:9" s="2" customFormat="1">
      <c r="A144" s="426">
        <v>42430</v>
      </c>
      <c r="B144" s="406">
        <v>814.44731338872054</v>
      </c>
      <c r="C144" s="432">
        <v>0</v>
      </c>
      <c r="D144" s="408">
        <f t="shared" ref="D144:D159" si="8">B144-C144</f>
        <v>814.44731338872054</v>
      </c>
      <c r="E144" s="409">
        <f t="shared" ref="E144:E201" si="9">E143-G143</f>
        <v>1542</v>
      </c>
      <c r="F144" s="410">
        <f t="shared" si="6"/>
        <v>825.78263490108952</v>
      </c>
      <c r="G144" s="424">
        <v>31</v>
      </c>
      <c r="H144" s="411">
        <f t="shared" ref="H144:H201" si="10">0.24/365</f>
        <v>6.5753424657534248E-4</v>
      </c>
      <c r="I144" s="425"/>
    </row>
    <row r="145" spans="1:9" s="2" customFormat="1">
      <c r="A145" s="426">
        <v>42461</v>
      </c>
      <c r="B145" s="406">
        <v>814.44731338872054</v>
      </c>
      <c r="C145" s="432">
        <v>0</v>
      </c>
      <c r="D145" s="408">
        <f t="shared" si="8"/>
        <v>814.44731338872054</v>
      </c>
      <c r="E145" s="409">
        <f t="shared" si="9"/>
        <v>1511</v>
      </c>
      <c r="F145" s="410">
        <f t="shared" ref="F145:F201" si="11">(D145*E145*H145)</f>
        <v>809.18129788297426</v>
      </c>
      <c r="G145" s="424">
        <v>30</v>
      </c>
      <c r="H145" s="411">
        <f t="shared" si="10"/>
        <v>6.5753424657534248E-4</v>
      </c>
      <c r="I145" s="425"/>
    </row>
    <row r="146" spans="1:9" s="2" customFormat="1">
      <c r="A146" s="426">
        <v>42491</v>
      </c>
      <c r="B146" s="406">
        <v>814.44731338872054</v>
      </c>
      <c r="C146" s="432">
        <v>0</v>
      </c>
      <c r="D146" s="408">
        <f t="shared" si="8"/>
        <v>814.44731338872054</v>
      </c>
      <c r="E146" s="409">
        <f t="shared" si="9"/>
        <v>1481</v>
      </c>
      <c r="F146" s="410">
        <f t="shared" si="11"/>
        <v>793.11548786544347</v>
      </c>
      <c r="G146" s="424">
        <v>31</v>
      </c>
      <c r="H146" s="411">
        <f t="shared" si="10"/>
        <v>6.5753424657534248E-4</v>
      </c>
      <c r="I146" s="425"/>
    </row>
    <row r="147" spans="1:9" s="2" customFormat="1">
      <c r="A147" s="426">
        <v>42522</v>
      </c>
      <c r="B147" s="406">
        <v>814.44731338872054</v>
      </c>
      <c r="C147" s="432">
        <v>0</v>
      </c>
      <c r="D147" s="408">
        <f t="shared" si="8"/>
        <v>814.44731338872054</v>
      </c>
      <c r="E147" s="409">
        <f t="shared" si="9"/>
        <v>1450</v>
      </c>
      <c r="F147" s="410">
        <f t="shared" si="11"/>
        <v>776.51415084732821</v>
      </c>
      <c r="G147" s="424">
        <v>30</v>
      </c>
      <c r="H147" s="411">
        <f t="shared" si="10"/>
        <v>6.5753424657534248E-4</v>
      </c>
      <c r="I147" s="425"/>
    </row>
    <row r="148" spans="1:9" s="2" customFormat="1">
      <c r="A148" s="426">
        <v>42552</v>
      </c>
      <c r="B148" s="406">
        <v>855.16967905815659</v>
      </c>
      <c r="C148" s="432">
        <v>0</v>
      </c>
      <c r="D148" s="408">
        <f t="shared" si="8"/>
        <v>855.16967905815659</v>
      </c>
      <c r="E148" s="409">
        <f>E147-G147</f>
        <v>1420</v>
      </c>
      <c r="F148" s="410">
        <f t="shared" si="11"/>
        <v>798.47075787128699</v>
      </c>
      <c r="G148" s="424">
        <v>31</v>
      </c>
      <c r="H148" s="411">
        <f t="shared" si="10"/>
        <v>6.5753424657534248E-4</v>
      </c>
      <c r="I148" s="425"/>
    </row>
    <row r="149" spans="1:9" s="2" customFormat="1">
      <c r="A149" s="426">
        <v>42583</v>
      </c>
      <c r="B149" s="406">
        <v>855.16967905815659</v>
      </c>
      <c r="C149" s="432">
        <v>0</v>
      </c>
      <c r="D149" s="408">
        <f t="shared" si="8"/>
        <v>855.16967905815659</v>
      </c>
      <c r="E149" s="409">
        <f t="shared" si="9"/>
        <v>1389</v>
      </c>
      <c r="F149" s="410">
        <f t="shared" si="11"/>
        <v>781.03935400226612</v>
      </c>
      <c r="G149" s="424">
        <v>31</v>
      </c>
      <c r="H149" s="411">
        <f t="shared" si="10"/>
        <v>6.5753424657534248E-4</v>
      </c>
      <c r="I149" s="425"/>
    </row>
    <row r="150" spans="1:9" s="2" customFormat="1">
      <c r="A150" s="426">
        <v>42614</v>
      </c>
      <c r="B150" s="406">
        <v>855.16967905815659</v>
      </c>
      <c r="C150" s="432">
        <v>0</v>
      </c>
      <c r="D150" s="408">
        <f t="shared" si="8"/>
        <v>855.16967905815659</v>
      </c>
      <c r="E150" s="409">
        <f t="shared" si="9"/>
        <v>1358</v>
      </c>
      <c r="F150" s="410">
        <f t="shared" si="11"/>
        <v>763.60795013324491</v>
      </c>
      <c r="G150" s="424">
        <v>30</v>
      </c>
      <c r="H150" s="411">
        <f t="shared" si="10"/>
        <v>6.5753424657534248E-4</v>
      </c>
      <c r="I150" s="425"/>
    </row>
    <row r="151" spans="1:9" s="2" customFormat="1">
      <c r="A151" s="426">
        <v>42644</v>
      </c>
      <c r="B151" s="406">
        <v>855.16967905815659</v>
      </c>
      <c r="C151" s="432">
        <v>0</v>
      </c>
      <c r="D151" s="408">
        <f t="shared" si="8"/>
        <v>855.16967905815659</v>
      </c>
      <c r="E151" s="409">
        <f t="shared" si="9"/>
        <v>1328</v>
      </c>
      <c r="F151" s="410">
        <f t="shared" si="11"/>
        <v>746.73884961483748</v>
      </c>
      <c r="G151" s="424">
        <v>31</v>
      </c>
      <c r="H151" s="411">
        <f t="shared" si="10"/>
        <v>6.5753424657534248E-4</v>
      </c>
      <c r="I151" s="425"/>
    </row>
    <row r="152" spans="1:9" s="2" customFormat="1">
      <c r="A152" s="426">
        <v>42675</v>
      </c>
      <c r="B152" s="406">
        <v>855.16967905815659</v>
      </c>
      <c r="C152" s="432">
        <v>0</v>
      </c>
      <c r="D152" s="408">
        <f t="shared" si="8"/>
        <v>855.16967905815659</v>
      </c>
      <c r="E152" s="409">
        <f t="shared" si="9"/>
        <v>1297</v>
      </c>
      <c r="F152" s="410">
        <f t="shared" si="11"/>
        <v>729.30744574581638</v>
      </c>
      <c r="G152" s="424">
        <v>30</v>
      </c>
      <c r="H152" s="411">
        <f t="shared" si="10"/>
        <v>6.5753424657534248E-4</v>
      </c>
      <c r="I152" s="425"/>
    </row>
    <row r="153" spans="1:9" s="2" customFormat="1">
      <c r="A153" s="426">
        <v>42705</v>
      </c>
      <c r="B153" s="406">
        <v>855.16967905815659</v>
      </c>
      <c r="C153" s="432">
        <v>0</v>
      </c>
      <c r="D153" s="434">
        <f t="shared" si="8"/>
        <v>855.16967905815659</v>
      </c>
      <c r="E153" s="409">
        <f t="shared" si="9"/>
        <v>1267</v>
      </c>
      <c r="F153" s="410">
        <f t="shared" si="11"/>
        <v>712.43834522740883</v>
      </c>
      <c r="G153" s="424">
        <v>31</v>
      </c>
      <c r="H153" s="411">
        <f t="shared" si="10"/>
        <v>6.5753424657534248E-4</v>
      </c>
      <c r="I153" s="425"/>
    </row>
    <row r="154" spans="1:9" s="2" customFormat="1">
      <c r="A154" s="426">
        <v>42736</v>
      </c>
      <c r="B154" s="406">
        <v>855.16967905815659</v>
      </c>
      <c r="C154" s="432">
        <v>0</v>
      </c>
      <c r="D154" s="434">
        <f t="shared" si="8"/>
        <v>855.16967905815659</v>
      </c>
      <c r="E154" s="409">
        <f t="shared" si="9"/>
        <v>1236</v>
      </c>
      <c r="F154" s="410">
        <f t="shared" si="11"/>
        <v>695.00694135838785</v>
      </c>
      <c r="G154" s="424">
        <v>31</v>
      </c>
      <c r="H154" s="411">
        <f t="shared" si="10"/>
        <v>6.5753424657534248E-4</v>
      </c>
      <c r="I154" s="425"/>
    </row>
    <row r="155" spans="1:9" s="2" customFormat="1">
      <c r="A155" s="426">
        <v>42767</v>
      </c>
      <c r="B155" s="406">
        <v>855.16967905815659</v>
      </c>
      <c r="C155" s="432">
        <v>0</v>
      </c>
      <c r="D155" s="408">
        <f t="shared" si="8"/>
        <v>855.16967905815659</v>
      </c>
      <c r="E155" s="409">
        <f t="shared" si="9"/>
        <v>1205</v>
      </c>
      <c r="F155" s="410">
        <f t="shared" si="11"/>
        <v>677.57553748936687</v>
      </c>
      <c r="G155" s="424">
        <v>28</v>
      </c>
      <c r="H155" s="411">
        <f t="shared" si="10"/>
        <v>6.5753424657534248E-4</v>
      </c>
      <c r="I155" s="425"/>
    </row>
    <row r="156" spans="1:9" s="2" customFormat="1">
      <c r="A156" s="426">
        <v>42795</v>
      </c>
      <c r="B156" s="406">
        <v>855.16967905815659</v>
      </c>
      <c r="C156" s="432">
        <v>0</v>
      </c>
      <c r="D156" s="408">
        <f t="shared" si="8"/>
        <v>855.16967905815659</v>
      </c>
      <c r="E156" s="409">
        <f t="shared" si="9"/>
        <v>1177</v>
      </c>
      <c r="F156" s="410">
        <f t="shared" si="11"/>
        <v>661.83104367218652</v>
      </c>
      <c r="G156" s="424">
        <v>31</v>
      </c>
      <c r="H156" s="411">
        <f t="shared" si="10"/>
        <v>6.5753424657534248E-4</v>
      </c>
      <c r="I156" s="425"/>
    </row>
    <row r="157" spans="1:9" s="2" customFormat="1">
      <c r="A157" s="426">
        <v>42826</v>
      </c>
      <c r="B157" s="406">
        <v>855.16967905815659</v>
      </c>
      <c r="C157" s="432">
        <v>0</v>
      </c>
      <c r="D157" s="434">
        <f t="shared" si="8"/>
        <v>855.16967905815659</v>
      </c>
      <c r="E157" s="409">
        <f t="shared" si="9"/>
        <v>1146</v>
      </c>
      <c r="F157" s="410">
        <f t="shared" si="11"/>
        <v>644.39963980316543</v>
      </c>
      <c r="G157" s="424">
        <v>30</v>
      </c>
      <c r="H157" s="411">
        <f t="shared" si="10"/>
        <v>6.5753424657534248E-4</v>
      </c>
      <c r="I157" s="425"/>
    </row>
    <row r="158" spans="1:9" s="2" customFormat="1">
      <c r="A158" s="426">
        <v>42856</v>
      </c>
      <c r="B158" s="406">
        <v>855.16967905815659</v>
      </c>
      <c r="C158" s="432">
        <v>0</v>
      </c>
      <c r="D158" s="434">
        <f t="shared" si="8"/>
        <v>855.16967905815659</v>
      </c>
      <c r="E158" s="409">
        <f t="shared" si="9"/>
        <v>1116</v>
      </c>
      <c r="F158" s="410">
        <f t="shared" si="11"/>
        <v>627.53053928475799</v>
      </c>
      <c r="G158" s="424">
        <v>31</v>
      </c>
      <c r="H158" s="411">
        <f t="shared" si="10"/>
        <v>6.5753424657534248E-4</v>
      </c>
      <c r="I158" s="425"/>
    </row>
    <row r="159" spans="1:9" s="2" customFormat="1">
      <c r="A159" s="426">
        <v>42887</v>
      </c>
      <c r="B159" s="406">
        <v>855.16967905815659</v>
      </c>
      <c r="C159" s="432">
        <v>0</v>
      </c>
      <c r="D159" s="434">
        <f t="shared" si="8"/>
        <v>855.16967905815659</v>
      </c>
      <c r="E159" s="409">
        <f t="shared" si="9"/>
        <v>1085</v>
      </c>
      <c r="F159" s="410">
        <f t="shared" si="11"/>
        <v>610.0991354157369</v>
      </c>
      <c r="G159" s="424">
        <v>30</v>
      </c>
      <c r="H159" s="411">
        <f t="shared" si="10"/>
        <v>6.5753424657534248E-4</v>
      </c>
      <c r="I159" s="425"/>
    </row>
    <row r="160" spans="1:9" s="2" customFormat="1">
      <c r="A160" s="426">
        <v>42917</v>
      </c>
      <c r="B160" s="406">
        <v>897.92816301106438</v>
      </c>
      <c r="C160" s="432">
        <v>0</v>
      </c>
      <c r="D160" s="434">
        <f>B160-C160</f>
        <v>897.92816301106438</v>
      </c>
      <c r="E160" s="409">
        <f t="shared" si="9"/>
        <v>1055</v>
      </c>
      <c r="F160" s="410">
        <f t="shared" si="11"/>
        <v>622.89153664219589</v>
      </c>
      <c r="G160" s="424">
        <v>31</v>
      </c>
      <c r="H160" s="411">
        <f t="shared" si="10"/>
        <v>6.5753424657534248E-4</v>
      </c>
      <c r="I160" s="425"/>
    </row>
    <row r="161" spans="1:9" s="2" customFormat="1">
      <c r="A161" s="426">
        <v>42948</v>
      </c>
      <c r="B161" s="406">
        <v>897.92816301106438</v>
      </c>
      <c r="C161" s="432">
        <v>0</v>
      </c>
      <c r="D161" s="434">
        <f>B161-C161</f>
        <v>897.92816301106438</v>
      </c>
      <c r="E161" s="409">
        <f t="shared" si="9"/>
        <v>1024</v>
      </c>
      <c r="F161" s="410">
        <f t="shared" si="11"/>
        <v>604.58856257972377</v>
      </c>
      <c r="G161" s="424">
        <v>31</v>
      </c>
      <c r="H161" s="411">
        <f t="shared" si="10"/>
        <v>6.5753424657534248E-4</v>
      </c>
      <c r="I161" s="425"/>
    </row>
    <row r="162" spans="1:9" s="2" customFormat="1">
      <c r="A162" s="426">
        <v>42979</v>
      </c>
      <c r="B162" s="406">
        <v>897.92816301106438</v>
      </c>
      <c r="C162" s="432">
        <v>0</v>
      </c>
      <c r="D162" s="434">
        <f t="shared" ref="D162:D165" si="12">B162-C162</f>
        <v>897.92816301106438</v>
      </c>
      <c r="E162" s="409">
        <f t="shared" si="9"/>
        <v>993</v>
      </c>
      <c r="F162" s="410">
        <f t="shared" si="11"/>
        <v>586.28558851725177</v>
      </c>
      <c r="G162" s="424">
        <v>30</v>
      </c>
      <c r="H162" s="411">
        <f t="shared" si="10"/>
        <v>6.5753424657534248E-4</v>
      </c>
      <c r="I162" s="425"/>
    </row>
    <row r="163" spans="1:9" s="2" customFormat="1">
      <c r="A163" s="426">
        <v>43009</v>
      </c>
      <c r="B163" s="406">
        <v>897.92816301106438</v>
      </c>
      <c r="C163" s="432">
        <v>0</v>
      </c>
      <c r="D163" s="434">
        <f t="shared" si="12"/>
        <v>897.92816301106438</v>
      </c>
      <c r="E163" s="409">
        <f t="shared" si="9"/>
        <v>963</v>
      </c>
      <c r="F163" s="410">
        <f t="shared" si="11"/>
        <v>568.5730329729239</v>
      </c>
      <c r="G163" s="424">
        <v>31</v>
      </c>
      <c r="H163" s="411">
        <f t="shared" si="10"/>
        <v>6.5753424657534248E-4</v>
      </c>
      <c r="I163" s="425"/>
    </row>
    <row r="164" spans="1:9" s="2" customFormat="1">
      <c r="A164" s="426">
        <v>43040</v>
      </c>
      <c r="B164" s="406">
        <v>897.92816301106438</v>
      </c>
      <c r="C164" s="432">
        <v>0</v>
      </c>
      <c r="D164" s="434">
        <f t="shared" si="12"/>
        <v>897.92816301106438</v>
      </c>
      <c r="E164" s="409">
        <f t="shared" si="9"/>
        <v>932</v>
      </c>
      <c r="F164" s="410">
        <f t="shared" si="11"/>
        <v>550.27005891045167</v>
      </c>
      <c r="G164" s="424">
        <v>30</v>
      </c>
      <c r="H164" s="411">
        <f t="shared" si="10"/>
        <v>6.5753424657534248E-4</v>
      </c>
      <c r="I164" s="425"/>
    </row>
    <row r="165" spans="1:9" s="2" customFormat="1">
      <c r="A165" s="426">
        <v>43070</v>
      </c>
      <c r="B165" s="406">
        <v>897.92816301106438</v>
      </c>
      <c r="C165" s="432">
        <v>0</v>
      </c>
      <c r="D165" s="434">
        <f t="shared" si="12"/>
        <v>897.92816301106438</v>
      </c>
      <c r="E165" s="409">
        <f t="shared" si="9"/>
        <v>902</v>
      </c>
      <c r="F165" s="410">
        <f t="shared" si="11"/>
        <v>532.55750336612391</v>
      </c>
      <c r="G165" s="424">
        <v>31</v>
      </c>
      <c r="H165" s="411">
        <f t="shared" si="10"/>
        <v>6.5753424657534248E-4</v>
      </c>
      <c r="I165" s="425"/>
    </row>
    <row r="166" spans="1:9" s="2" customFormat="1">
      <c r="A166" s="426">
        <v>43101</v>
      </c>
      <c r="B166" s="406">
        <v>897.92816301106438</v>
      </c>
      <c r="C166" s="432">
        <v>0</v>
      </c>
      <c r="D166" s="434">
        <f>B166-C166</f>
        <v>897.92816301106438</v>
      </c>
      <c r="E166" s="409">
        <f t="shared" si="9"/>
        <v>871</v>
      </c>
      <c r="F166" s="410">
        <f t="shared" si="11"/>
        <v>514.25452930365179</v>
      </c>
      <c r="G166" s="424">
        <v>31</v>
      </c>
      <c r="H166" s="411">
        <f t="shared" si="10"/>
        <v>6.5753424657534248E-4</v>
      </c>
      <c r="I166" s="425"/>
    </row>
    <row r="167" spans="1:9" s="2" customFormat="1">
      <c r="A167" s="426">
        <v>43132</v>
      </c>
      <c r="B167" s="406">
        <v>897.92816301106438</v>
      </c>
      <c r="C167" s="432">
        <v>0</v>
      </c>
      <c r="D167" s="434">
        <f>B167-C167</f>
        <v>897.92816301106438</v>
      </c>
      <c r="E167" s="409">
        <f t="shared" si="9"/>
        <v>840</v>
      </c>
      <c r="F167" s="410">
        <f t="shared" si="11"/>
        <v>495.95155524117968</v>
      </c>
      <c r="G167" s="424">
        <v>28</v>
      </c>
      <c r="H167" s="411">
        <f t="shared" si="10"/>
        <v>6.5753424657534248E-4</v>
      </c>
      <c r="I167" s="425"/>
    </row>
    <row r="168" spans="1:9" s="2" customFormat="1">
      <c r="A168" s="426">
        <v>43160</v>
      </c>
      <c r="B168" s="406">
        <v>897.92816301106438</v>
      </c>
      <c r="C168" s="432">
        <v>0</v>
      </c>
      <c r="D168" s="434">
        <f t="shared" ref="D168:D196" si="13">B168-C168</f>
        <v>897.92816301106438</v>
      </c>
      <c r="E168" s="409">
        <f t="shared" si="9"/>
        <v>812</v>
      </c>
      <c r="F168" s="410">
        <f t="shared" si="11"/>
        <v>479.41983673314041</v>
      </c>
      <c r="G168" s="424">
        <v>31</v>
      </c>
      <c r="H168" s="411">
        <f t="shared" si="10"/>
        <v>6.5753424657534248E-4</v>
      </c>
      <c r="I168" s="425"/>
    </row>
    <row r="169" spans="1:9" s="2" customFormat="1">
      <c r="A169" s="426">
        <v>43191</v>
      </c>
      <c r="B169" s="406">
        <v>897.92816301106438</v>
      </c>
      <c r="C169" s="432">
        <v>0</v>
      </c>
      <c r="D169" s="434">
        <f t="shared" si="13"/>
        <v>897.92816301106438</v>
      </c>
      <c r="E169" s="409">
        <f t="shared" si="9"/>
        <v>781</v>
      </c>
      <c r="F169" s="410">
        <f t="shared" si="11"/>
        <v>461.11686267066824</v>
      </c>
      <c r="G169" s="424">
        <v>30</v>
      </c>
      <c r="H169" s="411">
        <f t="shared" si="10"/>
        <v>6.5753424657534248E-4</v>
      </c>
      <c r="I169" s="425"/>
    </row>
    <row r="170" spans="1:9" s="2" customFormat="1">
      <c r="A170" s="426">
        <v>43221</v>
      </c>
      <c r="B170" s="406">
        <v>897.92816301106438</v>
      </c>
      <c r="C170" s="435">
        <v>14728</v>
      </c>
      <c r="D170" s="434">
        <f>B170-C170</f>
        <v>-13830.071836988936</v>
      </c>
      <c r="E170" s="409">
        <f t="shared" si="9"/>
        <v>751</v>
      </c>
      <c r="F170" s="410"/>
      <c r="G170" s="407">
        <v>21</v>
      </c>
      <c r="H170" s="411">
        <f t="shared" si="10"/>
        <v>6.5753424657534248E-4</v>
      </c>
      <c r="I170" s="301" t="s">
        <v>164</v>
      </c>
    </row>
    <row r="171" spans="1:9" s="2" customFormat="1">
      <c r="A171" s="426">
        <v>43252</v>
      </c>
      <c r="B171" s="406">
        <v>897.92816301106438</v>
      </c>
      <c r="C171" s="436">
        <v>0</v>
      </c>
      <c r="D171" s="434">
        <f t="shared" si="13"/>
        <v>897.92816301106438</v>
      </c>
      <c r="E171" s="409">
        <f t="shared" si="9"/>
        <v>730</v>
      </c>
      <c r="F171" s="410">
        <f t="shared" si="11"/>
        <v>431.0055182453109</v>
      </c>
      <c r="G171" s="407">
        <v>30</v>
      </c>
      <c r="H171" s="411">
        <f t="shared" si="10"/>
        <v>6.5753424657534248E-4</v>
      </c>
      <c r="I171" s="412"/>
    </row>
    <row r="172" spans="1:9" s="2" customFormat="1">
      <c r="A172" s="426">
        <v>43282</v>
      </c>
      <c r="B172" s="406">
        <v>942.82457116161765</v>
      </c>
      <c r="C172" s="436">
        <v>15000</v>
      </c>
      <c r="D172" s="434">
        <f t="shared" si="13"/>
        <v>-14057.175428838382</v>
      </c>
      <c r="E172" s="409">
        <f t="shared" si="9"/>
        <v>700</v>
      </c>
      <c r="F172" s="410"/>
      <c r="G172" s="407">
        <v>0</v>
      </c>
      <c r="H172" s="411">
        <f t="shared" si="10"/>
        <v>6.5753424657534248E-4</v>
      </c>
      <c r="I172" s="301" t="s">
        <v>163</v>
      </c>
    </row>
    <row r="173" spans="1:9" s="2" customFormat="1">
      <c r="A173" s="426">
        <v>43313</v>
      </c>
      <c r="B173" s="406">
        <v>942.82457116161765</v>
      </c>
      <c r="C173" s="436">
        <v>0</v>
      </c>
      <c r="D173" s="434">
        <f t="shared" si="13"/>
        <v>942.82457116161765</v>
      </c>
      <c r="E173" s="409">
        <f t="shared" si="9"/>
        <v>700</v>
      </c>
      <c r="F173" s="410">
        <f t="shared" si="11"/>
        <v>433.9576108360323</v>
      </c>
      <c r="G173" s="407">
        <v>31</v>
      </c>
      <c r="H173" s="411">
        <f t="shared" si="10"/>
        <v>6.5753424657534248E-4</v>
      </c>
      <c r="I173" s="301"/>
    </row>
    <row r="174" spans="1:9" s="2" customFormat="1">
      <c r="A174" s="426">
        <v>43344</v>
      </c>
      <c r="B174" s="406">
        <v>942.82457116161765</v>
      </c>
      <c r="C174" s="435">
        <v>0</v>
      </c>
      <c r="D174" s="434">
        <f t="shared" si="13"/>
        <v>942.82457116161765</v>
      </c>
      <c r="E174" s="409">
        <f>E173-G173</f>
        <v>669</v>
      </c>
      <c r="F174" s="410">
        <f t="shared" si="11"/>
        <v>414.73948807043649</v>
      </c>
      <c r="G174" s="437">
        <v>30</v>
      </c>
      <c r="H174" s="411">
        <f t="shared" si="10"/>
        <v>6.5753424657534248E-4</v>
      </c>
      <c r="I174" s="301"/>
    </row>
    <row r="175" spans="1:9" s="2" customFormat="1">
      <c r="A175" s="426">
        <v>43374</v>
      </c>
      <c r="B175" s="406">
        <v>942.82457116161765</v>
      </c>
      <c r="C175" s="436">
        <v>0</v>
      </c>
      <c r="D175" s="434">
        <f t="shared" si="13"/>
        <v>942.82457116161765</v>
      </c>
      <c r="E175" s="409">
        <f t="shared" si="9"/>
        <v>639</v>
      </c>
      <c r="F175" s="410">
        <f t="shared" si="11"/>
        <v>396.14130474889231</v>
      </c>
      <c r="G175" s="407">
        <v>31</v>
      </c>
      <c r="H175" s="411">
        <f t="shared" si="10"/>
        <v>6.5753424657534248E-4</v>
      </c>
      <c r="I175" s="412"/>
    </row>
    <row r="176" spans="1:9" s="2" customFormat="1">
      <c r="A176" s="426">
        <v>43405</v>
      </c>
      <c r="B176" s="406">
        <v>942.82457116161765</v>
      </c>
      <c r="C176" s="436">
        <v>0</v>
      </c>
      <c r="D176" s="434">
        <f t="shared" si="13"/>
        <v>942.82457116161765</v>
      </c>
      <c r="E176" s="409">
        <f t="shared" si="9"/>
        <v>608</v>
      </c>
      <c r="F176" s="410">
        <f t="shared" si="11"/>
        <v>376.92318198329656</v>
      </c>
      <c r="G176" s="407">
        <v>30</v>
      </c>
      <c r="H176" s="411">
        <f t="shared" si="10"/>
        <v>6.5753424657534248E-4</v>
      </c>
      <c r="I176" s="412"/>
    </row>
    <row r="177" spans="1:9" s="2" customFormat="1">
      <c r="A177" s="426">
        <v>43435</v>
      </c>
      <c r="B177" s="406">
        <v>942.82457116161765</v>
      </c>
      <c r="C177" s="436">
        <v>0</v>
      </c>
      <c r="D177" s="434">
        <f t="shared" si="13"/>
        <v>942.82457116161765</v>
      </c>
      <c r="E177" s="409">
        <f t="shared" si="9"/>
        <v>578</v>
      </c>
      <c r="F177" s="410">
        <f t="shared" si="11"/>
        <v>358.32499866175237</v>
      </c>
      <c r="G177" s="407">
        <v>31</v>
      </c>
      <c r="H177" s="411">
        <f t="shared" si="10"/>
        <v>6.5753424657534248E-4</v>
      </c>
      <c r="I177" s="412"/>
    </row>
    <row r="178" spans="1:9" s="2" customFormat="1">
      <c r="A178" s="426">
        <v>43466</v>
      </c>
      <c r="B178" s="406">
        <v>942.82457116161765</v>
      </c>
      <c r="C178" s="436">
        <v>30000</v>
      </c>
      <c r="D178" s="434">
        <f t="shared" si="13"/>
        <v>-29057.175428838382</v>
      </c>
      <c r="E178" s="409">
        <f t="shared" si="9"/>
        <v>547</v>
      </c>
      <c r="F178" s="410"/>
      <c r="G178" s="407">
        <v>0</v>
      </c>
      <c r="H178" s="411">
        <f>0.24/365</f>
        <v>6.5753424657534248E-4</v>
      </c>
      <c r="I178" s="412" t="s">
        <v>162</v>
      </c>
    </row>
    <row r="179" spans="1:9" s="2" customFormat="1">
      <c r="A179" s="426">
        <v>43497</v>
      </c>
      <c r="B179" s="406">
        <v>942.82457116161765</v>
      </c>
      <c r="C179" s="436">
        <v>0</v>
      </c>
      <c r="D179" s="434">
        <f t="shared" si="13"/>
        <v>942.82457116161765</v>
      </c>
      <c r="E179" s="409">
        <f t="shared" si="9"/>
        <v>547</v>
      </c>
      <c r="F179" s="410">
        <f t="shared" si="11"/>
        <v>339.10687589615662</v>
      </c>
      <c r="G179" s="407">
        <v>28</v>
      </c>
      <c r="H179" s="411">
        <f t="shared" si="10"/>
        <v>6.5753424657534248E-4</v>
      </c>
      <c r="I179" s="412"/>
    </row>
    <row r="180" spans="1:9" s="2" customFormat="1">
      <c r="A180" s="426">
        <v>43525</v>
      </c>
      <c r="B180" s="406">
        <v>942.82457116161765</v>
      </c>
      <c r="C180" s="436">
        <v>0</v>
      </c>
      <c r="D180" s="434">
        <f t="shared" si="13"/>
        <v>942.82457116161765</v>
      </c>
      <c r="E180" s="409">
        <f t="shared" si="9"/>
        <v>519</v>
      </c>
      <c r="F180" s="410">
        <f t="shared" si="11"/>
        <v>321.74857146271535</v>
      </c>
      <c r="G180" s="407">
        <v>31</v>
      </c>
      <c r="H180" s="411">
        <f t="shared" si="10"/>
        <v>6.5753424657534248E-4</v>
      </c>
      <c r="I180" s="412"/>
    </row>
    <row r="181" spans="1:9" s="2" customFormat="1">
      <c r="A181" s="426">
        <v>43556</v>
      </c>
      <c r="B181" s="406">
        <v>942.82457116161765</v>
      </c>
      <c r="C181" s="436">
        <v>0</v>
      </c>
      <c r="D181" s="434">
        <f t="shared" si="13"/>
        <v>942.82457116161765</v>
      </c>
      <c r="E181" s="409">
        <f t="shared" si="9"/>
        <v>488</v>
      </c>
      <c r="F181" s="410">
        <f t="shared" si="11"/>
        <v>302.5304486971196</v>
      </c>
      <c r="G181" s="407">
        <v>30</v>
      </c>
      <c r="H181" s="411">
        <f t="shared" si="10"/>
        <v>6.5753424657534248E-4</v>
      </c>
      <c r="I181" s="301"/>
    </row>
    <row r="182" spans="1:9" s="2" customFormat="1">
      <c r="A182" s="426">
        <v>43586</v>
      </c>
      <c r="B182" s="406">
        <v>942.82457116161765</v>
      </c>
      <c r="C182" s="436">
        <v>0</v>
      </c>
      <c r="D182" s="434">
        <f t="shared" si="13"/>
        <v>942.82457116161765</v>
      </c>
      <c r="E182" s="409">
        <f t="shared" si="9"/>
        <v>458</v>
      </c>
      <c r="F182" s="410">
        <f t="shared" si="11"/>
        <v>283.93226537557541</v>
      </c>
      <c r="G182" s="407">
        <v>31</v>
      </c>
      <c r="H182" s="411">
        <f t="shared" si="10"/>
        <v>6.5753424657534248E-4</v>
      </c>
      <c r="I182" s="412"/>
    </row>
    <row r="183" spans="1:9" s="2" customFormat="1">
      <c r="A183" s="426">
        <v>43617</v>
      </c>
      <c r="B183" s="406">
        <v>942.82457116161765</v>
      </c>
      <c r="C183" s="436">
        <v>0</v>
      </c>
      <c r="D183" s="434">
        <f t="shared" si="13"/>
        <v>942.82457116161765</v>
      </c>
      <c r="E183" s="409">
        <f t="shared" si="9"/>
        <v>427</v>
      </c>
      <c r="F183" s="410">
        <f t="shared" si="11"/>
        <v>264.71414260997966</v>
      </c>
      <c r="G183" s="407">
        <v>30</v>
      </c>
      <c r="H183" s="411">
        <f t="shared" si="10"/>
        <v>6.5753424657534248E-4</v>
      </c>
      <c r="I183" s="412"/>
    </row>
    <row r="184" spans="1:9" s="2" customFormat="1">
      <c r="A184" s="426">
        <v>43647</v>
      </c>
      <c r="B184" s="406">
        <v>989.96579971969857</v>
      </c>
      <c r="C184" s="436">
        <v>0</v>
      </c>
      <c r="D184" s="434">
        <f t="shared" si="13"/>
        <v>989.96579971969857</v>
      </c>
      <c r="E184" s="409">
        <f t="shared" si="9"/>
        <v>397</v>
      </c>
      <c r="F184" s="410">
        <f t="shared" si="11"/>
        <v>258.42175725285722</v>
      </c>
      <c r="G184" s="407">
        <v>31</v>
      </c>
      <c r="H184" s="411">
        <f t="shared" si="10"/>
        <v>6.5753424657534248E-4</v>
      </c>
      <c r="I184" s="412"/>
    </row>
    <row r="185" spans="1:9" s="2" customFormat="1">
      <c r="A185" s="426">
        <v>43678</v>
      </c>
      <c r="B185" s="406">
        <v>989.96579971969857</v>
      </c>
      <c r="C185" s="436">
        <v>0</v>
      </c>
      <c r="D185" s="434">
        <f t="shared" si="13"/>
        <v>989.96579971969857</v>
      </c>
      <c r="E185" s="409">
        <f t="shared" si="9"/>
        <v>366</v>
      </c>
      <c r="F185" s="410">
        <f t="shared" si="11"/>
        <v>238.24272834898173</v>
      </c>
      <c r="G185" s="407">
        <v>31</v>
      </c>
      <c r="H185" s="411">
        <f t="shared" si="10"/>
        <v>6.5753424657534248E-4</v>
      </c>
      <c r="I185" s="412"/>
    </row>
    <row r="186" spans="1:9" s="2" customFormat="1">
      <c r="A186" s="426">
        <v>43709</v>
      </c>
      <c r="B186" s="406">
        <v>989.96579971969857</v>
      </c>
      <c r="C186" s="436">
        <v>0</v>
      </c>
      <c r="D186" s="434">
        <f t="shared" si="13"/>
        <v>989.96579971969857</v>
      </c>
      <c r="E186" s="409">
        <f t="shared" si="9"/>
        <v>335</v>
      </c>
      <c r="F186" s="410">
        <f t="shared" si="11"/>
        <v>218.06369944510621</v>
      </c>
      <c r="G186" s="407">
        <v>30</v>
      </c>
      <c r="H186" s="411">
        <f t="shared" si="10"/>
        <v>6.5753424657534248E-4</v>
      </c>
      <c r="I186" s="425"/>
    </row>
    <row r="187" spans="1:9" s="2" customFormat="1">
      <c r="A187" s="426">
        <v>43739</v>
      </c>
      <c r="B187" s="406">
        <v>989.96579971969857</v>
      </c>
      <c r="C187" s="436">
        <v>0</v>
      </c>
      <c r="D187" s="434">
        <f t="shared" si="13"/>
        <v>989.96579971969857</v>
      </c>
      <c r="E187" s="409">
        <f t="shared" si="9"/>
        <v>305</v>
      </c>
      <c r="F187" s="410">
        <f t="shared" si="11"/>
        <v>198.53560695748473</v>
      </c>
      <c r="G187" s="407">
        <v>31</v>
      </c>
      <c r="H187" s="411">
        <f t="shared" si="10"/>
        <v>6.5753424657534248E-4</v>
      </c>
      <c r="I187" s="425"/>
    </row>
    <row r="188" spans="1:9" s="2" customFormat="1">
      <c r="A188" s="426">
        <v>43770</v>
      </c>
      <c r="B188" s="406">
        <v>989.96579971969857</v>
      </c>
      <c r="C188" s="436">
        <v>0</v>
      </c>
      <c r="D188" s="434">
        <f t="shared" si="13"/>
        <v>989.96579971969857</v>
      </c>
      <c r="E188" s="409">
        <f t="shared" si="9"/>
        <v>274</v>
      </c>
      <c r="F188" s="410">
        <f t="shared" si="11"/>
        <v>178.35657805360927</v>
      </c>
      <c r="G188" s="407">
        <v>30</v>
      </c>
      <c r="H188" s="411">
        <f t="shared" si="10"/>
        <v>6.5753424657534248E-4</v>
      </c>
      <c r="I188" s="425"/>
    </row>
    <row r="189" spans="1:9" s="2" customFormat="1">
      <c r="A189" s="426">
        <v>43800</v>
      </c>
      <c r="B189" s="406">
        <v>989.96579971969857</v>
      </c>
      <c r="C189" s="436">
        <v>0</v>
      </c>
      <c r="D189" s="434">
        <f t="shared" si="13"/>
        <v>989.96579971969857</v>
      </c>
      <c r="E189" s="409">
        <f t="shared" si="9"/>
        <v>244</v>
      </c>
      <c r="F189" s="410">
        <f t="shared" si="11"/>
        <v>158.82848556598779</v>
      </c>
      <c r="G189" s="407">
        <v>31</v>
      </c>
      <c r="H189" s="411">
        <f t="shared" si="10"/>
        <v>6.5753424657534248E-4</v>
      </c>
      <c r="I189" s="425"/>
    </row>
    <row r="190" spans="1:9" s="2" customFormat="1">
      <c r="A190" s="426">
        <v>43831</v>
      </c>
      <c r="B190" s="406">
        <v>989.96579971969857</v>
      </c>
      <c r="C190" s="436">
        <v>0</v>
      </c>
      <c r="D190" s="434">
        <f t="shared" si="13"/>
        <v>989.96579971969857</v>
      </c>
      <c r="E190" s="409">
        <f t="shared" si="9"/>
        <v>213</v>
      </c>
      <c r="F190" s="410">
        <f t="shared" si="11"/>
        <v>138.64945666211233</v>
      </c>
      <c r="G190" s="424">
        <v>31</v>
      </c>
      <c r="H190" s="411">
        <f t="shared" si="10"/>
        <v>6.5753424657534248E-4</v>
      </c>
      <c r="I190" s="425"/>
    </row>
    <row r="191" spans="1:9" s="2" customFormat="1">
      <c r="A191" s="426">
        <v>43862</v>
      </c>
      <c r="B191" s="406">
        <v>989.96579971969857</v>
      </c>
      <c r="C191" s="436">
        <v>0</v>
      </c>
      <c r="D191" s="434">
        <f t="shared" si="13"/>
        <v>989.96579971969857</v>
      </c>
      <c r="E191" s="409">
        <f t="shared" si="9"/>
        <v>182</v>
      </c>
      <c r="F191" s="410">
        <f t="shared" si="11"/>
        <v>118.47042775823681</v>
      </c>
      <c r="G191" s="424">
        <v>29</v>
      </c>
      <c r="H191" s="411">
        <f t="shared" si="10"/>
        <v>6.5753424657534248E-4</v>
      </c>
      <c r="I191" s="425"/>
    </row>
    <row r="192" spans="1:9" s="2" customFormat="1">
      <c r="A192" s="426">
        <v>43891</v>
      </c>
      <c r="B192" s="406">
        <v>989.96579971969857</v>
      </c>
      <c r="C192" s="436">
        <v>0</v>
      </c>
      <c r="D192" s="434">
        <f t="shared" si="13"/>
        <v>989.96579971969857</v>
      </c>
      <c r="E192" s="409">
        <f t="shared" si="9"/>
        <v>153</v>
      </c>
      <c r="F192" s="410">
        <f t="shared" si="11"/>
        <v>99.593271686869414</v>
      </c>
      <c r="G192" s="424">
        <v>31</v>
      </c>
      <c r="H192" s="411">
        <f t="shared" si="10"/>
        <v>6.5753424657534248E-4</v>
      </c>
      <c r="I192" s="425"/>
    </row>
    <row r="193" spans="1:9" s="2" customFormat="1">
      <c r="A193" s="426">
        <v>43922</v>
      </c>
      <c r="B193" s="406">
        <v>989.96579971969857</v>
      </c>
      <c r="C193" s="436">
        <v>0</v>
      </c>
      <c r="D193" s="434">
        <f t="shared" si="13"/>
        <v>989.96579971969857</v>
      </c>
      <c r="E193" s="409">
        <f t="shared" si="9"/>
        <v>122</v>
      </c>
      <c r="F193" s="410">
        <f t="shared" si="11"/>
        <v>79.414242782993895</v>
      </c>
      <c r="G193" s="424">
        <v>30</v>
      </c>
      <c r="H193" s="411">
        <f t="shared" si="10"/>
        <v>6.5753424657534248E-4</v>
      </c>
      <c r="I193" s="425"/>
    </row>
    <row r="194" spans="1:9" s="2" customFormat="1">
      <c r="A194" s="426">
        <v>43952</v>
      </c>
      <c r="B194" s="406">
        <v>989.96579971969857</v>
      </c>
      <c r="C194" s="436">
        <v>0</v>
      </c>
      <c r="D194" s="434">
        <f t="shared" si="13"/>
        <v>989.96579971969857</v>
      </c>
      <c r="E194" s="409">
        <f t="shared" si="9"/>
        <v>92</v>
      </c>
      <c r="F194" s="410">
        <f t="shared" si="11"/>
        <v>59.886150295372445</v>
      </c>
      <c r="G194" s="424">
        <v>31</v>
      </c>
      <c r="H194" s="411">
        <f t="shared" si="10"/>
        <v>6.5753424657534248E-4</v>
      </c>
      <c r="I194" s="425"/>
    </row>
    <row r="195" spans="1:9" s="2" customFormat="1">
      <c r="A195" s="426">
        <v>43983</v>
      </c>
      <c r="B195" s="406">
        <v>989.96579971969857</v>
      </c>
      <c r="C195" s="436">
        <v>0</v>
      </c>
      <c r="D195" s="434">
        <f t="shared" si="13"/>
        <v>989.96579971969857</v>
      </c>
      <c r="E195" s="409">
        <f t="shared" si="9"/>
        <v>61</v>
      </c>
      <c r="F195" s="410">
        <f t="shared" si="11"/>
        <v>39.707121391496948</v>
      </c>
      <c r="G195" s="424">
        <v>30</v>
      </c>
      <c r="H195" s="411">
        <f t="shared" si="10"/>
        <v>6.5753424657534248E-4</v>
      </c>
      <c r="I195" s="425"/>
    </row>
    <row r="196" spans="1:9" s="2" customFormat="1">
      <c r="A196" s="426">
        <v>44013</v>
      </c>
      <c r="B196" s="406">
        <v>1039.4640897056836</v>
      </c>
      <c r="C196" s="407">
        <v>0</v>
      </c>
      <c r="D196" s="434">
        <f t="shared" si="13"/>
        <v>1039.4640897056836</v>
      </c>
      <c r="E196" s="409">
        <f t="shared" si="9"/>
        <v>31</v>
      </c>
      <c r="F196" s="410">
        <f t="shared" si="11"/>
        <v>21.187980349069274</v>
      </c>
      <c r="G196" s="424">
        <v>31</v>
      </c>
      <c r="H196" s="411">
        <f t="shared" si="10"/>
        <v>6.5753424657534248E-4</v>
      </c>
      <c r="I196" s="425"/>
    </row>
    <row r="197" spans="1:9" s="2" customFormat="1">
      <c r="A197" s="438" t="s">
        <v>12</v>
      </c>
      <c r="B197" s="406">
        <v>1039.46408970568</v>
      </c>
      <c r="C197" s="407">
        <v>0</v>
      </c>
      <c r="D197" s="434">
        <f>B197-C197</f>
        <v>1039.46408970568</v>
      </c>
      <c r="E197" s="409">
        <f t="shared" si="9"/>
        <v>0</v>
      </c>
      <c r="F197" s="410">
        <f t="shared" si="11"/>
        <v>0</v>
      </c>
      <c r="G197" s="424">
        <v>0</v>
      </c>
      <c r="H197" s="411">
        <f t="shared" si="10"/>
        <v>6.5753424657534248E-4</v>
      </c>
      <c r="I197" s="425"/>
    </row>
    <row r="198" spans="1:9" s="2" customFormat="1">
      <c r="A198" s="438" t="s">
        <v>20</v>
      </c>
      <c r="B198" s="406">
        <v>1039.46408970568</v>
      </c>
      <c r="C198" s="407">
        <v>0</v>
      </c>
      <c r="D198" s="434">
        <f t="shared" ref="D198:D201" si="14">B198-C198</f>
        <v>1039.46408970568</v>
      </c>
      <c r="E198" s="409">
        <f t="shared" si="9"/>
        <v>0</v>
      </c>
      <c r="F198" s="410">
        <f t="shared" si="11"/>
        <v>0</v>
      </c>
      <c r="G198" s="433">
        <v>0</v>
      </c>
      <c r="H198" s="411">
        <f t="shared" si="10"/>
        <v>6.5753424657534248E-4</v>
      </c>
      <c r="I198" s="425"/>
    </row>
    <row r="199" spans="1:9" s="2" customFormat="1">
      <c r="A199" s="438" t="s">
        <v>21</v>
      </c>
      <c r="B199" s="406">
        <v>1039.46408970568</v>
      </c>
      <c r="C199" s="407">
        <v>0</v>
      </c>
      <c r="D199" s="434">
        <f t="shared" si="14"/>
        <v>1039.46408970568</v>
      </c>
      <c r="E199" s="409">
        <f t="shared" si="9"/>
        <v>0</v>
      </c>
      <c r="F199" s="410">
        <f t="shared" si="11"/>
        <v>0</v>
      </c>
      <c r="G199" s="433">
        <v>0</v>
      </c>
      <c r="H199" s="411">
        <f t="shared" si="10"/>
        <v>6.5753424657534248E-4</v>
      </c>
      <c r="I199" s="425"/>
    </row>
    <row r="200" spans="1:9" s="2" customFormat="1">
      <c r="A200" s="438" t="s">
        <v>22</v>
      </c>
      <c r="B200" s="406">
        <v>1039.46408970568</v>
      </c>
      <c r="C200" s="407">
        <v>0</v>
      </c>
      <c r="D200" s="434">
        <f t="shared" si="14"/>
        <v>1039.46408970568</v>
      </c>
      <c r="E200" s="409">
        <f t="shared" si="9"/>
        <v>0</v>
      </c>
      <c r="F200" s="410">
        <f t="shared" si="11"/>
        <v>0</v>
      </c>
      <c r="G200" s="433">
        <v>0</v>
      </c>
      <c r="H200" s="411">
        <f t="shared" si="10"/>
        <v>6.5753424657534248E-4</v>
      </c>
      <c r="I200" s="425"/>
    </row>
    <row r="201" spans="1:9" s="2" customFormat="1">
      <c r="A201" s="438" t="s">
        <v>23</v>
      </c>
      <c r="B201" s="406">
        <v>1039.46408970568</v>
      </c>
      <c r="C201" s="407">
        <v>0</v>
      </c>
      <c r="D201" s="434">
        <f t="shared" si="14"/>
        <v>1039.46408970568</v>
      </c>
      <c r="E201" s="409">
        <f t="shared" si="9"/>
        <v>0</v>
      </c>
      <c r="F201" s="410">
        <f t="shared" si="11"/>
        <v>0</v>
      </c>
      <c r="G201" s="433">
        <v>0</v>
      </c>
      <c r="H201" s="411">
        <f t="shared" si="10"/>
        <v>6.5753424657534248E-4</v>
      </c>
      <c r="I201" s="425"/>
    </row>
    <row r="202" spans="1:9" s="125" customFormat="1" thickBot="1">
      <c r="A202" s="284" t="s">
        <v>5</v>
      </c>
      <c r="B202" s="439">
        <f>SUM(B14:B201)</f>
        <v>135708.16606759807</v>
      </c>
      <c r="C202" s="439">
        <f>SUM(C14:C200)</f>
        <v>61728</v>
      </c>
      <c r="D202" s="440">
        <f>B202-C202</f>
        <v>73980.166067598067</v>
      </c>
      <c r="E202" s="441">
        <f>SUM(E58:E197)</f>
        <v>279465</v>
      </c>
      <c r="F202" s="442">
        <f>SUM(F14:F197)</f>
        <v>197375.18712918676</v>
      </c>
      <c r="G202" s="443">
        <f>SUM(G14:G198)</f>
        <v>5370</v>
      </c>
      <c r="H202" s="444">
        <f>D202+F202</f>
        <v>271355.35319678485</v>
      </c>
      <c r="I202" s="445"/>
    </row>
    <row r="203" spans="1:9" s="30" customFormat="1" ht="15">
      <c r="C203" s="31"/>
      <c r="F203" s="13"/>
      <c r="H203" s="13"/>
      <c r="I203" s="13"/>
    </row>
    <row r="204" spans="1:9" s="30" customFormat="1" ht="15">
      <c r="C204" s="31"/>
      <c r="F204" s="13"/>
      <c r="H204" s="13"/>
      <c r="I204" s="13"/>
    </row>
    <row r="205" spans="1:9" s="30" customFormat="1" ht="15.75">
      <c r="A205" s="206"/>
      <c r="B205" s="207" t="s">
        <v>108</v>
      </c>
      <c r="C205" s="208"/>
      <c r="D205" s="208"/>
      <c r="E205" s="208"/>
      <c r="F205" s="209" t="s">
        <v>114</v>
      </c>
      <c r="G205" s="208"/>
      <c r="H205" s="210"/>
      <c r="I205" s="13"/>
    </row>
    <row r="206" spans="1:9" s="30" customFormat="1" ht="15.75">
      <c r="A206" s="211" t="s">
        <v>109</v>
      </c>
      <c r="B206" s="211" t="s">
        <v>110</v>
      </c>
      <c r="C206" s="211" t="s">
        <v>115</v>
      </c>
      <c r="D206" s="211" t="s">
        <v>111</v>
      </c>
      <c r="E206" s="208"/>
      <c r="F206" s="212" t="s">
        <v>112</v>
      </c>
      <c r="G206" s="212" t="s">
        <v>116</v>
      </c>
      <c r="H206" s="213"/>
      <c r="I206" s="13"/>
    </row>
    <row r="207" spans="1:9" s="2" customFormat="1">
      <c r="A207" s="214" t="s">
        <v>113</v>
      </c>
      <c r="B207" s="215">
        <v>6000</v>
      </c>
      <c r="C207" s="215">
        <v>2000</v>
      </c>
      <c r="D207" s="215">
        <f>B207-C207</f>
        <v>4000</v>
      </c>
      <c r="E207" s="208"/>
      <c r="F207" s="216"/>
      <c r="G207" s="216"/>
      <c r="H207" s="210"/>
      <c r="I207" s="13"/>
    </row>
    <row r="208" spans="1:9" s="26" customFormat="1">
      <c r="A208" s="214" t="s">
        <v>120</v>
      </c>
      <c r="B208" s="215">
        <f>B207+B207*5%</f>
        <v>6300</v>
      </c>
      <c r="C208" s="215">
        <v>0</v>
      </c>
      <c r="D208" s="215">
        <f t="shared" ref="D208:D222" si="15">B208-C208</f>
        <v>6300</v>
      </c>
      <c r="E208" s="208"/>
      <c r="F208" s="216" t="s">
        <v>117</v>
      </c>
      <c r="G208" s="217">
        <f>B223</f>
        <v>135708.16606759807</v>
      </c>
      <c r="H208" s="210"/>
      <c r="I208" s="13"/>
    </row>
    <row r="209" spans="1:9" s="26" customFormat="1">
      <c r="A209" s="214" t="s">
        <v>121</v>
      </c>
      <c r="B209" s="215">
        <f t="shared" ref="B209:B220" si="16">B208+B208*5%</f>
        <v>6615</v>
      </c>
      <c r="C209" s="215">
        <v>0</v>
      </c>
      <c r="D209" s="215">
        <f t="shared" si="15"/>
        <v>6615</v>
      </c>
      <c r="E209" s="208"/>
      <c r="F209" s="216" t="s">
        <v>32</v>
      </c>
      <c r="G209" s="217">
        <f>F202</f>
        <v>197375.18712918676</v>
      </c>
      <c r="H209" s="210"/>
      <c r="I209" s="446"/>
    </row>
    <row r="210" spans="1:9" s="26" customFormat="1">
      <c r="A210" s="214" t="s">
        <v>122</v>
      </c>
      <c r="B210" s="215">
        <f t="shared" si="16"/>
        <v>6945.75</v>
      </c>
      <c r="C210" s="215">
        <v>0</v>
      </c>
      <c r="D210" s="215">
        <f t="shared" si="15"/>
        <v>6945.75</v>
      </c>
      <c r="E210" s="208"/>
      <c r="F210" s="218" t="s">
        <v>5</v>
      </c>
      <c r="G210" s="219">
        <f>G208+G209</f>
        <v>333083.35319678485</v>
      </c>
      <c r="H210" s="210"/>
      <c r="I210" s="446"/>
    </row>
    <row r="211" spans="1:9" s="26" customFormat="1" ht="32.25" customHeight="1">
      <c r="A211" s="214" t="s">
        <v>123</v>
      </c>
      <c r="B211" s="215">
        <f t="shared" si="16"/>
        <v>7293.0375000000004</v>
      </c>
      <c r="C211" s="215">
        <v>0</v>
      </c>
      <c r="D211" s="215">
        <f t="shared" si="15"/>
        <v>7293.0375000000004</v>
      </c>
      <c r="E211" s="208"/>
      <c r="F211" s="447" t="s">
        <v>118</v>
      </c>
      <c r="G211" s="448">
        <f>C223</f>
        <v>61728</v>
      </c>
      <c r="H211" s="210"/>
      <c r="I211" s="446"/>
    </row>
    <row r="212" spans="1:9" s="129" customFormat="1">
      <c r="A212" s="221" t="s">
        <v>124</v>
      </c>
      <c r="B212" s="215">
        <f t="shared" si="16"/>
        <v>7657.6893749999999</v>
      </c>
      <c r="C212" s="215">
        <v>0</v>
      </c>
      <c r="D212" s="215">
        <f t="shared" si="15"/>
        <v>7657.6893749999999</v>
      </c>
      <c r="E212" s="208"/>
      <c r="F212" s="222" t="s">
        <v>119</v>
      </c>
      <c r="G212" s="223">
        <f>G210-G211</f>
        <v>271355.35319678485</v>
      </c>
      <c r="H212" s="210"/>
      <c r="I212" s="446"/>
    </row>
    <row r="213" spans="1:9" s="129" customFormat="1">
      <c r="A213" s="214" t="s">
        <v>125</v>
      </c>
      <c r="B213" s="215">
        <f t="shared" si="16"/>
        <v>8040.5738437500004</v>
      </c>
      <c r="C213" s="215">
        <v>0</v>
      </c>
      <c r="D213" s="215">
        <f t="shared" si="15"/>
        <v>8040.5738437500004</v>
      </c>
      <c r="E213" s="208"/>
      <c r="F213" s="210"/>
      <c r="G213" s="224"/>
      <c r="H213" s="210"/>
      <c r="I213" s="446"/>
    </row>
    <row r="214" spans="1:9" s="129" customFormat="1">
      <c r="A214" s="214" t="s">
        <v>126</v>
      </c>
      <c r="B214" s="215">
        <f t="shared" si="16"/>
        <v>8442.6025359374999</v>
      </c>
      <c r="C214" s="215">
        <v>0</v>
      </c>
      <c r="D214" s="215">
        <f t="shared" si="15"/>
        <v>8442.6025359374999</v>
      </c>
      <c r="E214" s="208"/>
      <c r="F214" s="210"/>
      <c r="G214" s="224"/>
      <c r="H214" s="210"/>
      <c r="I214" s="446"/>
    </row>
    <row r="215" spans="1:9" s="129" customFormat="1">
      <c r="A215" s="214" t="s">
        <v>127</v>
      </c>
      <c r="B215" s="215">
        <f t="shared" si="16"/>
        <v>8864.7326627343755</v>
      </c>
      <c r="C215" s="215">
        <v>0</v>
      </c>
      <c r="D215" s="215">
        <f t="shared" si="15"/>
        <v>8864.7326627343755</v>
      </c>
      <c r="E215" s="208"/>
      <c r="F215" s="210"/>
      <c r="G215" s="224"/>
      <c r="H215" s="210"/>
      <c r="I215" s="446"/>
    </row>
    <row r="216" spans="1:9" s="129" customFormat="1">
      <c r="A216" s="214" t="s">
        <v>128</v>
      </c>
      <c r="B216" s="215">
        <f t="shared" si="16"/>
        <v>9307.9692958710948</v>
      </c>
      <c r="C216" s="215">
        <v>0</v>
      </c>
      <c r="D216" s="215">
        <f t="shared" si="15"/>
        <v>9307.9692958710948</v>
      </c>
      <c r="E216" s="208"/>
      <c r="F216" s="210"/>
      <c r="G216" s="224"/>
      <c r="H216" s="210"/>
      <c r="I216" s="446"/>
    </row>
    <row r="217" spans="1:9" s="129" customFormat="1">
      <c r="A217" s="214" t="s">
        <v>129</v>
      </c>
      <c r="B217" s="215">
        <f t="shared" si="16"/>
        <v>9773.3677606646488</v>
      </c>
      <c r="C217" s="215">
        <v>0</v>
      </c>
      <c r="D217" s="215">
        <f t="shared" si="15"/>
        <v>9773.3677606646488</v>
      </c>
      <c r="E217" s="208"/>
      <c r="F217" s="210"/>
      <c r="G217" s="224"/>
      <c r="H217" s="210"/>
      <c r="I217" s="446"/>
    </row>
    <row r="218" spans="1:9" s="129" customFormat="1">
      <c r="A218" s="214" t="s">
        <v>130</v>
      </c>
      <c r="B218" s="215">
        <f t="shared" si="16"/>
        <v>10262.036148697882</v>
      </c>
      <c r="C218" s="215">
        <v>0</v>
      </c>
      <c r="D218" s="215">
        <f t="shared" si="15"/>
        <v>10262.036148697882</v>
      </c>
      <c r="E218" s="208"/>
      <c r="F218" s="210"/>
      <c r="G218" s="224"/>
      <c r="H218" s="210"/>
      <c r="I218" s="446"/>
    </row>
    <row r="219" spans="1:9" s="129" customFormat="1">
      <c r="A219" s="225" t="s">
        <v>131</v>
      </c>
      <c r="B219" s="215">
        <v>10775</v>
      </c>
      <c r="C219" s="215">
        <v>14728</v>
      </c>
      <c r="D219" s="215">
        <f t="shared" si="15"/>
        <v>-3953</v>
      </c>
      <c r="E219" s="208"/>
      <c r="F219" s="210"/>
      <c r="G219" s="224"/>
      <c r="H219" s="210"/>
      <c r="I219" s="446"/>
    </row>
    <row r="220" spans="1:9" s="129" customFormat="1">
      <c r="A220" s="225" t="s">
        <v>132</v>
      </c>
      <c r="B220" s="215">
        <f t="shared" si="16"/>
        <v>11313.75</v>
      </c>
      <c r="C220" s="215">
        <v>45000</v>
      </c>
      <c r="D220" s="215">
        <f t="shared" si="15"/>
        <v>-33686.25</v>
      </c>
      <c r="E220" s="208"/>
      <c r="F220" s="210"/>
      <c r="G220" s="224"/>
      <c r="H220" s="210"/>
      <c r="I220" s="446"/>
    </row>
    <row r="221" spans="1:9" s="129" customFormat="1">
      <c r="A221" s="225" t="s">
        <v>133</v>
      </c>
      <c r="B221" s="215">
        <v>11880</v>
      </c>
      <c r="C221" s="215">
        <v>0</v>
      </c>
      <c r="D221" s="215">
        <f t="shared" si="15"/>
        <v>11880</v>
      </c>
      <c r="E221" s="208"/>
      <c r="F221" s="210"/>
      <c r="G221" s="224"/>
      <c r="H221" s="210"/>
      <c r="I221" s="446"/>
    </row>
    <row r="222" spans="1:9" s="129" customFormat="1" ht="61.5">
      <c r="A222" s="226" t="s">
        <v>140</v>
      </c>
      <c r="B222" s="249">
        <v>6237</v>
      </c>
      <c r="C222" s="215">
        <v>0</v>
      </c>
      <c r="D222" s="215">
        <f t="shared" si="15"/>
        <v>6237</v>
      </c>
      <c r="E222" s="208"/>
      <c r="F222" s="210"/>
      <c r="G222" s="224"/>
      <c r="H222" s="210"/>
      <c r="I222" s="446"/>
    </row>
    <row r="223" spans="1:9" s="129" customFormat="1">
      <c r="A223" s="222" t="s">
        <v>5</v>
      </c>
      <c r="B223" s="223">
        <f>B202</f>
        <v>135708.16606759807</v>
      </c>
      <c r="C223" s="223">
        <f>SUM(C207:C222)</f>
        <v>61728</v>
      </c>
      <c r="D223" s="222">
        <f>SUM(B223-C223)</f>
        <v>73980.166067598067</v>
      </c>
      <c r="E223" s="227"/>
      <c r="F223" s="228"/>
      <c r="G223" s="229"/>
      <c r="H223" s="228"/>
      <c r="I223" s="446"/>
    </row>
    <row r="224" spans="1:9" s="129" customFormat="1">
      <c r="A224" s="230"/>
      <c r="B224" s="231"/>
      <c r="C224" s="231"/>
      <c r="D224" s="232"/>
      <c r="E224" s="227"/>
      <c r="F224" s="228"/>
      <c r="G224" s="229"/>
      <c r="H224" s="228"/>
      <c r="I224" s="446"/>
    </row>
    <row r="225" spans="1:9" s="129" customFormat="1">
      <c r="A225" s="230"/>
      <c r="B225" s="231"/>
      <c r="C225" s="231"/>
      <c r="D225" s="232"/>
      <c r="E225" s="227"/>
      <c r="F225" s="228"/>
      <c r="G225" s="229"/>
      <c r="H225" s="228"/>
      <c r="I225" s="446"/>
    </row>
    <row r="226" spans="1:9" s="129" customFormat="1">
      <c r="A226" s="230"/>
      <c r="B226" s="231"/>
      <c r="C226" s="231"/>
      <c r="D226" s="232"/>
      <c r="E226" s="227"/>
      <c r="F226" s="228"/>
      <c r="G226" s="229"/>
      <c r="H226" s="228"/>
      <c r="I226" s="446"/>
    </row>
    <row r="227" spans="1:9" s="129" customFormat="1">
      <c r="A227" s="27"/>
      <c r="B227" s="27"/>
      <c r="C227" s="27"/>
      <c r="D227" s="27"/>
      <c r="E227" s="27"/>
      <c r="F227" s="52"/>
      <c r="G227" s="27"/>
      <c r="H227" s="52"/>
      <c r="I227" s="446"/>
    </row>
    <row r="228" spans="1:9" s="129" customFormat="1">
      <c r="A228" s="290"/>
      <c r="B228" s="291"/>
      <c r="C228" s="292"/>
      <c r="D228" s="293"/>
      <c r="E228" s="294"/>
      <c r="F228" s="295"/>
      <c r="G228" s="294"/>
      <c r="H228" s="294"/>
      <c r="I228" s="446"/>
    </row>
    <row r="229" spans="1:9" s="129" customFormat="1">
      <c r="A229" s="483" t="s">
        <v>28</v>
      </c>
      <c r="B229" s="483"/>
      <c r="C229" s="69"/>
      <c r="D229" s="69" t="s">
        <v>29</v>
      </c>
      <c r="E229" s="58"/>
      <c r="F229" s="69" t="s">
        <v>30</v>
      </c>
      <c r="G229" s="298"/>
      <c r="H229" s="296" t="s">
        <v>31</v>
      </c>
      <c r="I229" s="446"/>
    </row>
    <row r="230" spans="1:9" s="129" customFormat="1">
      <c r="A230" s="290"/>
      <c r="B230" s="291"/>
      <c r="C230" s="292"/>
      <c r="D230" s="293"/>
      <c r="E230" s="294"/>
      <c r="F230" s="295"/>
      <c r="G230" s="299"/>
      <c r="H230" s="294"/>
      <c r="I230" s="446"/>
    </row>
    <row r="231" spans="1:9" s="129" customFormat="1">
      <c r="A231" s="10"/>
      <c r="B231" s="14"/>
      <c r="C231" s="42"/>
      <c r="D231" s="18"/>
      <c r="E231" s="19"/>
      <c r="F231" s="20"/>
      <c r="G231" s="21"/>
      <c r="H231" s="19"/>
      <c r="I231" s="158"/>
    </row>
    <row r="232" spans="1:9" s="129" customFormat="1">
      <c r="A232" s="10"/>
      <c r="B232" s="14"/>
      <c r="C232" s="42"/>
      <c r="D232" s="18"/>
      <c r="E232" s="19"/>
      <c r="F232" s="20"/>
      <c r="G232" s="21"/>
      <c r="H232" s="19"/>
      <c r="I232" s="158"/>
    </row>
    <row r="233" spans="1:9" s="129" customFormat="1">
      <c r="A233" s="10"/>
      <c r="B233" s="14"/>
      <c r="C233" s="42"/>
      <c r="D233" s="18"/>
      <c r="E233" s="19"/>
      <c r="F233" s="20"/>
      <c r="G233" s="21"/>
      <c r="H233" s="19"/>
      <c r="I233" s="158"/>
    </row>
    <row r="234" spans="1:9" s="129" customFormat="1">
      <c r="A234" s="10"/>
      <c r="B234" s="14"/>
      <c r="C234" s="42"/>
      <c r="D234" s="18"/>
      <c r="E234" s="19"/>
      <c r="F234" s="20"/>
      <c r="G234" s="21"/>
      <c r="H234" s="19"/>
      <c r="I234" s="158"/>
    </row>
    <row r="235" spans="1:9" s="129" customFormat="1">
      <c r="A235" s="22"/>
      <c r="B235" s="14"/>
      <c r="C235" s="42"/>
      <c r="D235" s="18"/>
      <c r="E235" s="19"/>
      <c r="F235" s="20"/>
      <c r="G235" s="23"/>
      <c r="H235" s="19"/>
      <c r="I235" s="158"/>
    </row>
    <row r="236" spans="1:9" s="129" customFormat="1">
      <c r="A236" s="10"/>
      <c r="B236" s="14"/>
      <c r="C236" s="42"/>
      <c r="D236" s="18"/>
      <c r="E236" s="19"/>
      <c r="F236" s="20"/>
      <c r="G236" s="21"/>
      <c r="H236" s="19"/>
      <c r="I236" s="158"/>
    </row>
    <row r="237" spans="1:9" s="129" customFormat="1">
      <c r="A237" s="10"/>
      <c r="B237" s="14"/>
      <c r="C237" s="42"/>
      <c r="D237" s="18"/>
      <c r="E237" s="19"/>
      <c r="F237" s="20"/>
      <c r="G237" s="21"/>
      <c r="H237" s="19"/>
      <c r="I237" s="158"/>
    </row>
    <row r="238" spans="1:9" s="129" customFormat="1">
      <c r="A238" s="10"/>
      <c r="B238" s="14"/>
      <c r="C238" s="42"/>
      <c r="D238" s="18"/>
      <c r="E238" s="19"/>
      <c r="F238" s="20"/>
      <c r="G238" s="21"/>
      <c r="H238" s="19"/>
      <c r="I238" s="158"/>
    </row>
    <row r="239" spans="1:9" s="129" customFormat="1">
      <c r="A239" s="10"/>
      <c r="B239" s="14"/>
      <c r="C239" s="42"/>
      <c r="D239" s="18"/>
      <c r="E239" s="19"/>
      <c r="F239" s="20"/>
      <c r="G239" s="21"/>
      <c r="H239" s="19"/>
      <c r="I239" s="158"/>
    </row>
    <row r="240" spans="1:9" s="129" customFormat="1">
      <c r="A240" s="10"/>
      <c r="B240" s="14"/>
      <c r="C240" s="42"/>
      <c r="D240" s="18"/>
      <c r="E240" s="19"/>
      <c r="F240" s="20"/>
      <c r="G240" s="21"/>
      <c r="H240" s="19"/>
      <c r="I240" s="158"/>
    </row>
    <row r="241" spans="1:9" s="129" customFormat="1">
      <c r="A241" s="10"/>
      <c r="B241" s="14"/>
      <c r="C241" s="42"/>
      <c r="D241" s="18"/>
      <c r="E241" s="19"/>
      <c r="F241" s="20"/>
      <c r="G241" s="21"/>
      <c r="H241" s="19"/>
      <c r="I241" s="158"/>
    </row>
    <row r="242" spans="1:9" s="129" customFormat="1">
      <c r="A242" s="10"/>
      <c r="B242" s="14"/>
      <c r="C242" s="42"/>
      <c r="D242" s="18"/>
      <c r="E242" s="19"/>
      <c r="F242" s="20"/>
      <c r="G242" s="21"/>
      <c r="H242" s="19"/>
      <c r="I242" s="158"/>
    </row>
    <row r="243" spans="1:9" s="129" customFormat="1">
      <c r="A243" s="10"/>
      <c r="B243" s="14"/>
      <c r="C243" s="42"/>
      <c r="D243" s="18"/>
      <c r="E243" s="19"/>
      <c r="F243" s="20"/>
      <c r="G243" s="21"/>
      <c r="H243" s="19"/>
      <c r="I243" s="158"/>
    </row>
    <row r="244" spans="1:9" s="129" customFormat="1">
      <c r="A244" s="10"/>
      <c r="B244" s="14"/>
      <c r="C244" s="42"/>
      <c r="D244" s="18"/>
      <c r="E244" s="19"/>
      <c r="F244" s="20"/>
      <c r="G244" s="21"/>
      <c r="H244" s="19"/>
      <c r="I244" s="158"/>
    </row>
    <row r="245" spans="1:9" s="129" customFormat="1">
      <c r="A245" s="10"/>
      <c r="B245" s="14"/>
      <c r="C245" s="42"/>
      <c r="D245" s="18"/>
      <c r="E245" s="19"/>
      <c r="F245" s="20"/>
      <c r="G245" s="21"/>
      <c r="H245" s="19"/>
      <c r="I245" s="158"/>
    </row>
    <row r="246" spans="1:9" s="129" customFormat="1">
      <c r="A246" s="10"/>
      <c r="B246" s="14"/>
      <c r="C246" s="42"/>
      <c r="D246" s="18"/>
      <c r="E246" s="19"/>
      <c r="F246" s="20"/>
      <c r="G246" s="21"/>
      <c r="H246" s="19"/>
      <c r="I246" s="158"/>
    </row>
    <row r="247" spans="1:9" s="129" customFormat="1">
      <c r="A247" s="10"/>
      <c r="B247" s="14"/>
      <c r="C247" s="42"/>
      <c r="D247" s="18"/>
      <c r="E247" s="19"/>
      <c r="F247" s="20"/>
      <c r="G247" s="21"/>
      <c r="H247" s="19"/>
      <c r="I247" s="158"/>
    </row>
    <row r="248" spans="1:9" s="129" customFormat="1">
      <c r="A248" s="10"/>
      <c r="B248" s="14"/>
      <c r="C248" s="42"/>
      <c r="D248" s="18"/>
      <c r="E248" s="19"/>
      <c r="F248" s="20"/>
      <c r="G248" s="21"/>
      <c r="H248" s="19"/>
      <c r="I248" s="158"/>
    </row>
    <row r="249" spans="1:9" s="129" customFormat="1">
      <c r="A249" s="10"/>
      <c r="B249" s="14"/>
      <c r="C249" s="42"/>
      <c r="D249" s="18"/>
      <c r="E249" s="19"/>
      <c r="F249" s="20"/>
      <c r="G249" s="21"/>
      <c r="H249" s="19"/>
      <c r="I249" s="158"/>
    </row>
    <row r="250" spans="1:9" s="129" customFormat="1">
      <c r="A250" s="10"/>
      <c r="B250" s="14"/>
      <c r="C250" s="42"/>
      <c r="D250" s="18"/>
      <c r="E250" s="19"/>
      <c r="F250" s="20"/>
      <c r="G250" s="21"/>
      <c r="H250" s="19"/>
      <c r="I250" s="158"/>
    </row>
    <row r="251" spans="1:9" s="129" customFormat="1">
      <c r="A251" s="10"/>
      <c r="B251" s="14"/>
      <c r="C251" s="42"/>
      <c r="D251" s="18"/>
      <c r="E251" s="19"/>
      <c r="F251" s="20"/>
      <c r="G251" s="21"/>
      <c r="H251" s="19"/>
      <c r="I251" s="158"/>
    </row>
    <row r="252" spans="1:9" s="129" customFormat="1">
      <c r="A252" s="10"/>
      <c r="B252" s="14"/>
      <c r="C252" s="42"/>
      <c r="D252" s="18"/>
      <c r="E252" s="19"/>
      <c r="F252" s="20"/>
      <c r="G252" s="21"/>
      <c r="H252" s="19"/>
      <c r="I252" s="158"/>
    </row>
    <row r="253" spans="1:9" s="129" customFormat="1">
      <c r="A253" s="10"/>
      <c r="B253" s="14"/>
      <c r="C253" s="42"/>
      <c r="D253" s="18"/>
      <c r="E253" s="19"/>
      <c r="F253" s="20"/>
      <c r="G253" s="21"/>
      <c r="H253" s="19"/>
      <c r="I253" s="158"/>
    </row>
    <row r="254" spans="1:9" s="129" customFormat="1">
      <c r="A254" s="10"/>
      <c r="B254" s="14"/>
      <c r="C254" s="42"/>
      <c r="D254" s="18"/>
      <c r="E254" s="19"/>
      <c r="F254" s="20"/>
      <c r="G254" s="21"/>
      <c r="H254" s="19"/>
      <c r="I254" s="158"/>
    </row>
    <row r="255" spans="1:9" s="129" customFormat="1">
      <c r="A255" s="10"/>
      <c r="B255" s="14"/>
      <c r="C255" s="42"/>
      <c r="D255" s="18"/>
      <c r="E255" s="19"/>
      <c r="F255" s="20"/>
      <c r="G255" s="21"/>
      <c r="H255" s="19"/>
      <c r="I255" s="158"/>
    </row>
    <row r="256" spans="1:9" s="129" customFormat="1">
      <c r="A256" s="10"/>
      <c r="B256" s="14"/>
      <c r="C256" s="42"/>
      <c r="D256" s="18"/>
      <c r="E256" s="19"/>
      <c r="F256" s="20"/>
      <c r="G256" s="21"/>
      <c r="H256" s="19"/>
      <c r="I256" s="158"/>
    </row>
    <row r="257" spans="1:9" s="129" customFormat="1">
      <c r="A257" s="10"/>
      <c r="B257" s="14"/>
      <c r="C257" s="42"/>
      <c r="D257" s="18"/>
      <c r="E257" s="19"/>
      <c r="F257" s="20"/>
      <c r="G257" s="21"/>
      <c r="H257" s="19"/>
      <c r="I257" s="158"/>
    </row>
    <row r="258" spans="1:9" s="129" customFormat="1">
      <c r="A258" s="10"/>
      <c r="B258" s="14"/>
      <c r="C258" s="42"/>
      <c r="D258" s="18"/>
      <c r="E258" s="19"/>
      <c r="F258" s="20"/>
      <c r="G258" s="21"/>
      <c r="H258" s="19"/>
      <c r="I258" s="158"/>
    </row>
    <row r="259" spans="1:9" s="129" customFormat="1">
      <c r="A259" s="10"/>
      <c r="B259" s="14"/>
      <c r="C259" s="42"/>
      <c r="D259" s="18"/>
      <c r="E259" s="19"/>
      <c r="F259" s="20"/>
      <c r="G259" s="21"/>
      <c r="H259" s="19"/>
      <c r="I259" s="158"/>
    </row>
    <row r="260" spans="1:9" s="129" customFormat="1">
      <c r="A260" s="10"/>
      <c r="B260" s="14"/>
      <c r="C260" s="42"/>
      <c r="D260" s="18"/>
      <c r="E260" s="19"/>
      <c r="F260" s="20"/>
      <c r="G260" s="21"/>
      <c r="H260" s="19"/>
      <c r="I260" s="158"/>
    </row>
    <row r="261" spans="1:9" s="129" customFormat="1">
      <c r="A261" s="10"/>
      <c r="B261" s="14"/>
      <c r="C261" s="42"/>
      <c r="D261" s="18"/>
      <c r="E261" s="19"/>
      <c r="F261" s="20"/>
      <c r="G261" s="21"/>
      <c r="H261" s="19"/>
      <c r="I261" s="158"/>
    </row>
    <row r="262" spans="1:9" s="129" customFormat="1">
      <c r="A262" s="10"/>
      <c r="B262" s="14"/>
      <c r="C262" s="42"/>
      <c r="D262" s="18"/>
      <c r="E262" s="19"/>
      <c r="F262" s="20"/>
      <c r="G262" s="21"/>
      <c r="H262" s="19"/>
      <c r="I262" s="158"/>
    </row>
    <row r="263" spans="1:9" s="129" customFormat="1">
      <c r="A263" s="10"/>
      <c r="B263" s="14"/>
      <c r="C263" s="42"/>
      <c r="D263" s="18"/>
      <c r="E263" s="19"/>
      <c r="F263" s="20"/>
      <c r="G263" s="21"/>
      <c r="H263" s="19"/>
      <c r="I263" s="158"/>
    </row>
    <row r="264" spans="1:9" s="129" customFormat="1">
      <c r="A264" s="10"/>
      <c r="B264" s="14"/>
      <c r="C264" s="42"/>
      <c r="D264" s="18"/>
      <c r="E264" s="19"/>
      <c r="F264" s="20"/>
      <c r="G264" s="21"/>
      <c r="H264" s="19"/>
      <c r="I264" s="158"/>
    </row>
    <row r="265" spans="1:9" s="129" customFormat="1">
      <c r="A265" s="10"/>
      <c r="B265" s="14"/>
      <c r="C265" s="42"/>
      <c r="D265" s="18"/>
      <c r="E265" s="19"/>
      <c r="F265" s="20"/>
      <c r="G265" s="21"/>
      <c r="H265" s="19"/>
      <c r="I265" s="158"/>
    </row>
    <row r="266" spans="1:9" s="129" customFormat="1">
      <c r="A266" s="10"/>
      <c r="B266" s="14"/>
      <c r="C266" s="42"/>
      <c r="D266" s="18"/>
      <c r="E266" s="19"/>
      <c r="F266" s="20"/>
      <c r="G266" s="21"/>
      <c r="H266" s="19"/>
      <c r="I266" s="158"/>
    </row>
    <row r="267" spans="1:9" s="129" customFormat="1">
      <c r="A267" s="10"/>
      <c r="B267" s="14"/>
      <c r="C267" s="42"/>
      <c r="D267" s="18"/>
      <c r="E267" s="19"/>
      <c r="F267" s="20"/>
      <c r="G267" s="21"/>
      <c r="H267" s="19"/>
      <c r="I267" s="158"/>
    </row>
    <row r="268" spans="1:9" s="129" customFormat="1">
      <c r="A268" s="10"/>
      <c r="B268" s="14"/>
      <c r="C268" s="42"/>
      <c r="D268" s="18"/>
      <c r="E268" s="19"/>
      <c r="F268" s="20"/>
      <c r="G268" s="21"/>
      <c r="H268" s="19"/>
      <c r="I268" s="158"/>
    </row>
    <row r="269" spans="1:9" s="129" customFormat="1">
      <c r="A269" s="10"/>
      <c r="B269" s="14"/>
      <c r="C269" s="42"/>
      <c r="D269" s="18"/>
      <c r="E269" s="19"/>
      <c r="F269" s="20"/>
      <c r="G269" s="21"/>
      <c r="H269" s="19"/>
      <c r="I269" s="158"/>
    </row>
    <row r="270" spans="1:9" s="129" customFormat="1">
      <c r="A270" s="10"/>
      <c r="B270" s="14"/>
      <c r="C270" s="42"/>
      <c r="D270" s="18"/>
      <c r="E270" s="19"/>
      <c r="F270" s="20"/>
      <c r="G270" s="21"/>
      <c r="H270" s="19"/>
      <c r="I270" s="158"/>
    </row>
    <row r="271" spans="1:9" s="129" customFormat="1">
      <c r="A271" s="10"/>
      <c r="B271" s="14"/>
      <c r="C271" s="42"/>
      <c r="D271" s="18"/>
      <c r="E271" s="19"/>
      <c r="F271" s="20"/>
      <c r="G271" s="21"/>
      <c r="H271" s="19"/>
      <c r="I271" s="158"/>
    </row>
    <row r="272" spans="1:9" s="129" customFormat="1">
      <c r="A272" s="10"/>
      <c r="B272" s="14"/>
      <c r="C272" s="42"/>
      <c r="D272" s="18"/>
      <c r="E272" s="19"/>
      <c r="F272" s="20"/>
      <c r="G272" s="21"/>
      <c r="H272" s="19"/>
      <c r="I272" s="158"/>
    </row>
    <row r="273" spans="1:9" s="129" customFormat="1">
      <c r="A273" s="10"/>
      <c r="B273" s="14"/>
      <c r="C273" s="42"/>
      <c r="D273" s="18"/>
      <c r="E273" s="19"/>
      <c r="F273" s="20"/>
      <c r="G273" s="21"/>
      <c r="H273" s="19"/>
      <c r="I273" s="158"/>
    </row>
    <row r="274" spans="1:9" s="129" customFormat="1">
      <c r="A274" s="10"/>
      <c r="B274" s="14"/>
      <c r="C274" s="42"/>
      <c r="D274" s="18"/>
      <c r="E274" s="19"/>
      <c r="F274" s="20"/>
      <c r="G274" s="21"/>
      <c r="H274" s="19"/>
      <c r="I274" s="158"/>
    </row>
    <row r="275" spans="1:9" s="129" customFormat="1">
      <c r="A275" s="10"/>
      <c r="B275" s="14"/>
      <c r="C275" s="42"/>
      <c r="D275" s="18"/>
      <c r="E275" s="19"/>
      <c r="F275" s="20"/>
      <c r="G275" s="21"/>
      <c r="H275" s="19"/>
      <c r="I275" s="158"/>
    </row>
    <row r="276" spans="1:9" s="129" customFormat="1">
      <c r="A276" s="10"/>
      <c r="B276" s="14"/>
      <c r="C276" s="42"/>
      <c r="D276" s="18"/>
      <c r="E276" s="19"/>
      <c r="F276" s="20"/>
      <c r="G276" s="21"/>
      <c r="H276" s="19"/>
      <c r="I276" s="158"/>
    </row>
    <row r="277" spans="1:9" s="129" customFormat="1">
      <c r="A277" s="10"/>
      <c r="B277" s="14"/>
      <c r="C277" s="42"/>
      <c r="D277" s="18"/>
      <c r="E277" s="19"/>
      <c r="F277" s="20"/>
      <c r="G277" s="21"/>
      <c r="H277" s="19"/>
      <c r="I277" s="158"/>
    </row>
    <row r="278" spans="1:9" s="129" customFormat="1">
      <c r="A278" s="10"/>
      <c r="B278" s="14"/>
      <c r="C278" s="42"/>
      <c r="D278" s="18"/>
      <c r="E278" s="19"/>
      <c r="F278" s="20"/>
      <c r="G278" s="21"/>
      <c r="H278" s="19"/>
      <c r="I278" s="158"/>
    </row>
    <row r="279" spans="1:9" s="129" customFormat="1">
      <c r="A279" s="10"/>
      <c r="B279" s="14"/>
      <c r="C279" s="42"/>
      <c r="D279" s="18"/>
      <c r="E279" s="19"/>
      <c r="F279" s="20"/>
      <c r="G279" s="21"/>
      <c r="H279" s="19"/>
      <c r="I279" s="158"/>
    </row>
    <row r="280" spans="1:9" s="129" customFormat="1">
      <c r="A280" s="10"/>
      <c r="B280" s="14"/>
      <c r="C280" s="42"/>
      <c r="D280" s="18"/>
      <c r="E280" s="19"/>
      <c r="F280" s="20"/>
      <c r="G280" s="21"/>
      <c r="H280" s="19"/>
      <c r="I280" s="158"/>
    </row>
    <row r="281" spans="1:9" s="129" customFormat="1">
      <c r="A281" s="10"/>
      <c r="B281" s="14"/>
      <c r="C281" s="42"/>
      <c r="D281" s="18"/>
      <c r="E281" s="19"/>
      <c r="F281" s="20"/>
      <c r="G281" s="21"/>
      <c r="H281" s="19"/>
      <c r="I281" s="158"/>
    </row>
    <row r="282" spans="1:9" s="129" customFormat="1">
      <c r="A282" s="10"/>
      <c r="B282" s="14"/>
      <c r="C282" s="42"/>
      <c r="D282" s="18"/>
      <c r="E282" s="19"/>
      <c r="F282" s="20"/>
      <c r="G282" s="21"/>
      <c r="H282" s="19"/>
      <c r="I282" s="158"/>
    </row>
    <row r="283" spans="1:9" s="129" customFormat="1">
      <c r="A283" s="10"/>
      <c r="B283" s="14"/>
      <c r="C283" s="42"/>
      <c r="D283" s="18"/>
      <c r="E283" s="19"/>
      <c r="F283" s="20"/>
      <c r="G283" s="21"/>
      <c r="H283" s="19"/>
      <c r="I283" s="158"/>
    </row>
    <row r="284" spans="1:9" s="129" customFormat="1">
      <c r="A284" s="10"/>
      <c r="B284" s="14"/>
      <c r="C284" s="42"/>
      <c r="D284" s="18"/>
      <c r="E284" s="19"/>
      <c r="F284" s="20"/>
      <c r="G284" s="21"/>
      <c r="H284" s="19"/>
      <c r="I284" s="158"/>
    </row>
    <row r="285" spans="1:9" s="129" customFormat="1">
      <c r="A285" s="10"/>
      <c r="B285" s="14"/>
      <c r="C285" s="42"/>
      <c r="D285" s="18"/>
      <c r="E285" s="19"/>
      <c r="F285" s="20"/>
      <c r="G285" s="21"/>
      <c r="H285" s="19"/>
      <c r="I285" s="158"/>
    </row>
    <row r="286" spans="1:9" s="129" customFormat="1">
      <c r="A286" s="10"/>
      <c r="B286" s="14"/>
      <c r="C286" s="42"/>
      <c r="D286" s="18"/>
      <c r="E286" s="19"/>
      <c r="F286" s="20"/>
      <c r="G286" s="21"/>
      <c r="H286" s="19"/>
      <c r="I286" s="158"/>
    </row>
    <row r="287" spans="1:9" s="129" customFormat="1">
      <c r="A287" s="10"/>
      <c r="B287" s="14"/>
      <c r="C287" s="42"/>
      <c r="D287" s="18"/>
      <c r="E287" s="19"/>
      <c r="F287" s="20"/>
      <c r="G287" s="21"/>
      <c r="H287" s="19"/>
      <c r="I287" s="158"/>
    </row>
    <row r="288" spans="1:9" s="129" customFormat="1">
      <c r="A288" s="10"/>
      <c r="B288" s="14"/>
      <c r="C288" s="42"/>
      <c r="D288" s="18"/>
      <c r="E288" s="19"/>
      <c r="F288" s="20"/>
      <c r="G288" s="21"/>
      <c r="H288" s="19"/>
      <c r="I288" s="158"/>
    </row>
    <row r="289" spans="1:9" s="129" customFormat="1">
      <c r="A289" s="10"/>
      <c r="B289" s="14"/>
      <c r="C289" s="42"/>
      <c r="D289" s="18"/>
      <c r="E289" s="19"/>
      <c r="F289" s="20"/>
      <c r="G289" s="21"/>
      <c r="H289" s="19"/>
      <c r="I289" s="158"/>
    </row>
    <row r="290" spans="1:9" s="129" customFormat="1">
      <c r="A290" s="10"/>
      <c r="B290" s="14"/>
      <c r="C290" s="42"/>
      <c r="D290" s="18"/>
      <c r="E290" s="19"/>
      <c r="F290" s="20"/>
      <c r="G290" s="21"/>
      <c r="H290" s="19"/>
      <c r="I290" s="158"/>
    </row>
    <row r="291" spans="1:9" s="129" customFormat="1">
      <c r="A291" s="10"/>
      <c r="B291" s="14"/>
      <c r="C291" s="42"/>
      <c r="D291" s="18"/>
      <c r="E291" s="19"/>
      <c r="F291" s="20"/>
      <c r="G291" s="21"/>
      <c r="H291" s="19"/>
      <c r="I291" s="158"/>
    </row>
    <row r="292" spans="1:9" s="129" customFormat="1">
      <c r="A292" s="10"/>
      <c r="B292" s="14"/>
      <c r="C292" s="42"/>
      <c r="D292" s="18"/>
      <c r="E292" s="19"/>
      <c r="F292" s="20"/>
      <c r="G292" s="21"/>
      <c r="H292" s="19"/>
      <c r="I292" s="158"/>
    </row>
    <row r="293" spans="1:9" s="129" customFormat="1">
      <c r="A293" s="10"/>
      <c r="B293" s="14"/>
      <c r="C293" s="42"/>
      <c r="D293" s="18"/>
      <c r="E293" s="19"/>
      <c r="F293" s="20"/>
      <c r="G293" s="21"/>
      <c r="H293" s="19"/>
      <c r="I293" s="158"/>
    </row>
    <row r="294" spans="1:9" s="129" customFormat="1">
      <c r="A294" s="10"/>
      <c r="B294" s="14"/>
      <c r="C294" s="42"/>
      <c r="D294" s="18"/>
      <c r="E294" s="19"/>
      <c r="F294" s="20"/>
      <c r="G294" s="21"/>
      <c r="H294" s="19"/>
      <c r="I294" s="158"/>
    </row>
    <row r="295" spans="1:9" s="129" customFormat="1">
      <c r="A295" s="10"/>
      <c r="B295" s="14"/>
      <c r="C295" s="42"/>
      <c r="D295" s="18"/>
      <c r="E295" s="19"/>
      <c r="F295" s="20"/>
      <c r="G295" s="21"/>
      <c r="H295" s="19"/>
      <c r="I295" s="158"/>
    </row>
    <row r="296" spans="1:9" s="129" customFormat="1">
      <c r="A296" s="10"/>
      <c r="B296" s="14"/>
      <c r="C296" s="42"/>
      <c r="D296" s="18"/>
      <c r="E296" s="19"/>
      <c r="F296" s="20"/>
      <c r="G296" s="21"/>
      <c r="H296" s="19"/>
      <c r="I296" s="158"/>
    </row>
    <row r="297" spans="1:9" s="129" customFormat="1">
      <c r="A297" s="10"/>
      <c r="B297" s="14"/>
      <c r="C297" s="42"/>
      <c r="D297" s="18"/>
      <c r="E297" s="19"/>
      <c r="F297" s="20"/>
      <c r="G297" s="21"/>
      <c r="H297" s="19"/>
      <c r="I297" s="158"/>
    </row>
    <row r="298" spans="1:9" s="129" customFormat="1">
      <c r="A298" s="10"/>
      <c r="B298" s="14"/>
      <c r="C298" s="42"/>
      <c r="D298" s="18"/>
      <c r="E298" s="19"/>
      <c r="F298" s="20"/>
      <c r="G298" s="21"/>
      <c r="H298" s="19"/>
      <c r="I298" s="158"/>
    </row>
    <row r="299" spans="1:9" s="129" customFormat="1">
      <c r="A299" s="10"/>
      <c r="B299" s="14"/>
      <c r="C299" s="42"/>
      <c r="D299" s="18"/>
      <c r="E299" s="19"/>
      <c r="F299" s="20"/>
      <c r="G299" s="21"/>
      <c r="H299" s="19"/>
      <c r="I299" s="158"/>
    </row>
    <row r="300" spans="1:9" s="129" customFormat="1">
      <c r="A300" s="10"/>
      <c r="B300" s="14"/>
      <c r="C300" s="42"/>
      <c r="D300" s="18"/>
      <c r="E300" s="19"/>
      <c r="F300" s="20"/>
      <c r="G300" s="21"/>
      <c r="H300" s="19"/>
      <c r="I300" s="158"/>
    </row>
    <row r="301" spans="1:9" s="129" customFormat="1">
      <c r="A301" s="10"/>
      <c r="B301" s="14"/>
      <c r="C301" s="42"/>
      <c r="D301" s="18"/>
      <c r="E301" s="19"/>
      <c r="F301" s="20"/>
      <c r="G301" s="21"/>
      <c r="H301" s="19"/>
      <c r="I301" s="158"/>
    </row>
    <row r="302" spans="1:9" s="129" customFormat="1">
      <c r="A302" s="10"/>
      <c r="B302" s="14"/>
      <c r="C302" s="42"/>
      <c r="D302" s="18"/>
      <c r="E302" s="19"/>
      <c r="F302" s="20"/>
      <c r="G302" s="21"/>
      <c r="H302" s="19"/>
      <c r="I302" s="158"/>
    </row>
    <row r="303" spans="1:9" s="129" customFormat="1">
      <c r="A303" s="10"/>
      <c r="B303" s="14"/>
      <c r="C303" s="42"/>
      <c r="D303" s="18"/>
      <c r="E303" s="19"/>
      <c r="F303" s="20"/>
      <c r="G303" s="21"/>
      <c r="H303" s="19"/>
      <c r="I303" s="158"/>
    </row>
    <row r="304" spans="1:9" s="129" customFormat="1">
      <c r="A304" s="10"/>
      <c r="B304" s="14"/>
      <c r="C304" s="42"/>
      <c r="D304" s="18"/>
      <c r="E304" s="19"/>
      <c r="F304" s="20"/>
      <c r="G304" s="21"/>
      <c r="H304" s="19"/>
      <c r="I304" s="158"/>
    </row>
    <row r="305" spans="1:9" s="129" customFormat="1">
      <c r="A305" s="10"/>
      <c r="B305" s="14"/>
      <c r="C305" s="42"/>
      <c r="D305" s="18"/>
      <c r="E305" s="19"/>
      <c r="F305" s="20"/>
      <c r="G305" s="21"/>
      <c r="H305" s="19"/>
      <c r="I305" s="158"/>
    </row>
    <row r="306" spans="1:9" s="129" customFormat="1">
      <c r="A306" s="10"/>
      <c r="B306" s="14"/>
      <c r="C306" s="42"/>
      <c r="D306" s="18"/>
      <c r="E306" s="19"/>
      <c r="F306" s="20"/>
      <c r="G306" s="21"/>
      <c r="H306" s="19"/>
      <c r="I306" s="158"/>
    </row>
    <row r="307" spans="1:9" s="129" customFormat="1">
      <c r="A307" s="10"/>
      <c r="B307" s="14"/>
      <c r="C307" s="42"/>
      <c r="D307" s="18"/>
      <c r="E307" s="19"/>
      <c r="F307" s="20"/>
      <c r="G307" s="21"/>
      <c r="H307" s="19"/>
      <c r="I307" s="158"/>
    </row>
    <row r="308" spans="1:9" s="129" customFormat="1">
      <c r="A308" s="10"/>
      <c r="B308" s="14"/>
      <c r="C308" s="42"/>
      <c r="D308" s="18"/>
      <c r="E308" s="19"/>
      <c r="F308" s="20"/>
      <c r="G308" s="21"/>
      <c r="H308" s="19"/>
      <c r="I308" s="158"/>
    </row>
    <row r="309" spans="1:9" s="129" customFormat="1">
      <c r="A309" s="10"/>
      <c r="B309" s="14"/>
      <c r="C309" s="42"/>
      <c r="D309" s="18"/>
      <c r="E309" s="19"/>
      <c r="F309" s="20"/>
      <c r="G309" s="21"/>
      <c r="H309" s="19"/>
      <c r="I309" s="158"/>
    </row>
    <row r="310" spans="1:9" s="129" customFormat="1">
      <c r="A310" s="10"/>
      <c r="B310" s="14"/>
      <c r="C310" s="42"/>
      <c r="D310" s="18"/>
      <c r="E310" s="19"/>
      <c r="F310" s="20"/>
      <c r="G310" s="21"/>
      <c r="H310" s="19"/>
      <c r="I310" s="158"/>
    </row>
    <row r="311" spans="1:9" s="129" customFormat="1">
      <c r="A311" s="10"/>
      <c r="B311" s="14"/>
      <c r="C311" s="42"/>
      <c r="D311" s="18"/>
      <c r="E311" s="19"/>
      <c r="F311" s="20"/>
      <c r="G311" s="21"/>
      <c r="H311" s="19"/>
      <c r="I311" s="158"/>
    </row>
    <row r="312" spans="1:9" s="129" customFormat="1">
      <c r="A312" s="10"/>
      <c r="B312" s="14"/>
      <c r="C312" s="42"/>
      <c r="D312" s="18"/>
      <c r="E312" s="19"/>
      <c r="F312" s="20"/>
      <c r="G312" s="21"/>
      <c r="H312" s="19"/>
      <c r="I312" s="158"/>
    </row>
    <row r="313" spans="1:9" s="129" customFormat="1">
      <c r="A313" s="10"/>
      <c r="B313" s="14"/>
      <c r="C313" s="42"/>
      <c r="D313" s="18"/>
      <c r="E313" s="19"/>
      <c r="F313" s="20"/>
      <c r="G313" s="21"/>
      <c r="H313" s="19"/>
      <c r="I313" s="158"/>
    </row>
    <row r="314" spans="1:9" s="129" customFormat="1">
      <c r="A314" s="10"/>
      <c r="B314" s="14"/>
      <c r="C314" s="42"/>
      <c r="D314" s="18"/>
      <c r="E314" s="19"/>
      <c r="F314" s="20"/>
      <c r="G314" s="21"/>
      <c r="H314" s="19"/>
      <c r="I314" s="158"/>
    </row>
    <row r="315" spans="1:9" s="129" customFormat="1">
      <c r="A315" s="10"/>
      <c r="B315" s="14"/>
      <c r="C315" s="42"/>
      <c r="D315" s="18"/>
      <c r="E315" s="19"/>
      <c r="F315" s="20"/>
      <c r="G315" s="21"/>
      <c r="H315" s="19"/>
      <c r="I315" s="158"/>
    </row>
    <row r="316" spans="1:9" s="129" customFormat="1">
      <c r="A316" s="10"/>
      <c r="B316" s="14"/>
      <c r="C316" s="42"/>
      <c r="D316" s="18"/>
      <c r="E316" s="19"/>
      <c r="F316" s="20"/>
      <c r="G316" s="21"/>
      <c r="H316" s="19"/>
      <c r="I316" s="158"/>
    </row>
    <row r="317" spans="1:9" s="129" customFormat="1">
      <c r="A317" s="10"/>
      <c r="B317" s="14"/>
      <c r="C317" s="42"/>
      <c r="D317" s="18"/>
      <c r="E317" s="19"/>
      <c r="F317" s="20"/>
      <c r="G317" s="21"/>
      <c r="H317" s="19"/>
      <c r="I317" s="158"/>
    </row>
    <row r="318" spans="1:9" s="129" customFormat="1">
      <c r="A318" s="10"/>
      <c r="B318" s="14"/>
      <c r="C318" s="42"/>
      <c r="D318" s="18"/>
      <c r="E318" s="19"/>
      <c r="F318" s="20"/>
      <c r="G318" s="21"/>
      <c r="H318" s="19"/>
      <c r="I318" s="158"/>
    </row>
    <row r="319" spans="1:9" s="129" customFormat="1">
      <c r="A319" s="10"/>
      <c r="B319" s="14"/>
      <c r="C319" s="42"/>
      <c r="D319" s="18"/>
      <c r="E319" s="19"/>
      <c r="F319" s="20"/>
      <c r="G319" s="21"/>
      <c r="H319" s="19"/>
      <c r="I319" s="158"/>
    </row>
    <row r="320" spans="1:9" s="129" customFormat="1">
      <c r="A320" s="10"/>
      <c r="B320" s="14"/>
      <c r="C320" s="42"/>
      <c r="D320" s="18"/>
      <c r="E320" s="19"/>
      <c r="F320" s="20"/>
      <c r="G320" s="21"/>
      <c r="H320" s="19"/>
      <c r="I320" s="158"/>
    </row>
    <row r="321" spans="1:9" s="129" customFormat="1">
      <c r="A321" s="10"/>
      <c r="B321" s="14"/>
      <c r="C321" s="42"/>
      <c r="D321" s="18"/>
      <c r="E321" s="19"/>
      <c r="F321" s="20"/>
      <c r="G321" s="21"/>
      <c r="H321" s="19"/>
      <c r="I321" s="158"/>
    </row>
    <row r="322" spans="1:9" s="129" customFormat="1">
      <c r="A322" s="10"/>
      <c r="B322" s="14"/>
      <c r="C322" s="42"/>
      <c r="D322" s="18"/>
      <c r="E322" s="19"/>
      <c r="F322" s="20"/>
      <c r="G322" s="21"/>
      <c r="H322" s="19"/>
      <c r="I322" s="158"/>
    </row>
    <row r="323" spans="1:9" s="129" customFormat="1">
      <c r="A323" s="10"/>
      <c r="B323" s="14"/>
      <c r="C323" s="42"/>
      <c r="D323" s="18"/>
      <c r="E323" s="19"/>
      <c r="F323" s="20"/>
      <c r="G323" s="21"/>
      <c r="H323" s="19"/>
      <c r="I323" s="158"/>
    </row>
    <row r="324" spans="1:9" s="129" customFormat="1">
      <c r="A324" s="10"/>
      <c r="B324" s="14"/>
      <c r="C324" s="42"/>
      <c r="D324" s="18"/>
      <c r="E324" s="19"/>
      <c r="F324" s="20"/>
      <c r="G324" s="21"/>
      <c r="H324" s="19"/>
      <c r="I324" s="158"/>
    </row>
    <row r="325" spans="1:9" s="129" customFormat="1">
      <c r="A325" s="10"/>
      <c r="B325" s="14"/>
      <c r="C325" s="42"/>
      <c r="D325" s="18"/>
      <c r="E325" s="19"/>
      <c r="F325" s="20"/>
      <c r="G325" s="21"/>
      <c r="H325" s="19"/>
      <c r="I325" s="158"/>
    </row>
    <row r="326" spans="1:9" s="129" customFormat="1">
      <c r="A326" s="10"/>
      <c r="B326" s="14"/>
      <c r="C326" s="42"/>
      <c r="D326" s="18"/>
      <c r="E326" s="19"/>
      <c r="F326" s="20"/>
      <c r="G326" s="21"/>
      <c r="H326" s="19"/>
      <c r="I326" s="158"/>
    </row>
    <row r="327" spans="1:9" s="129" customFormat="1">
      <c r="A327" s="10"/>
      <c r="B327" s="14"/>
      <c r="C327" s="42"/>
      <c r="D327" s="18"/>
      <c r="E327" s="19"/>
      <c r="F327" s="20"/>
      <c r="G327" s="21"/>
      <c r="H327" s="19"/>
      <c r="I327" s="158"/>
    </row>
    <row r="328" spans="1:9" s="129" customFormat="1">
      <c r="A328" s="10"/>
      <c r="B328" s="14"/>
      <c r="C328" s="42"/>
      <c r="D328" s="18"/>
      <c r="E328" s="19"/>
      <c r="F328" s="20"/>
      <c r="G328" s="21"/>
      <c r="H328" s="19"/>
      <c r="I328" s="158"/>
    </row>
    <row r="329" spans="1:9" s="129" customFormat="1">
      <c r="A329" s="10"/>
      <c r="B329" s="14"/>
      <c r="C329" s="42"/>
      <c r="D329" s="18"/>
      <c r="E329" s="19"/>
      <c r="F329" s="20"/>
      <c r="G329" s="21"/>
      <c r="H329" s="19"/>
      <c r="I329" s="158"/>
    </row>
    <row r="330" spans="1:9" s="129" customFormat="1">
      <c r="A330" s="10"/>
      <c r="B330" s="14"/>
      <c r="C330" s="42"/>
      <c r="D330" s="18"/>
      <c r="E330" s="19"/>
      <c r="F330" s="20"/>
      <c r="G330" s="21"/>
      <c r="H330" s="19"/>
      <c r="I330" s="158"/>
    </row>
    <row r="331" spans="1:9" s="129" customFormat="1">
      <c r="A331" s="10"/>
      <c r="B331" s="14"/>
      <c r="C331" s="42"/>
      <c r="D331" s="18"/>
      <c r="E331" s="19"/>
      <c r="F331" s="20"/>
      <c r="G331" s="21"/>
      <c r="H331" s="19"/>
      <c r="I331" s="158"/>
    </row>
    <row r="332" spans="1:9" s="129" customFormat="1">
      <c r="A332" s="10"/>
      <c r="B332" s="14"/>
      <c r="C332" s="42"/>
      <c r="D332" s="18"/>
      <c r="E332" s="19"/>
      <c r="F332" s="20"/>
      <c r="G332" s="21"/>
      <c r="H332" s="19"/>
      <c r="I332" s="158"/>
    </row>
    <row r="333" spans="1:9" s="129" customFormat="1">
      <c r="A333" s="10"/>
      <c r="B333" s="14"/>
      <c r="C333" s="42"/>
      <c r="D333" s="18"/>
      <c r="E333" s="19"/>
      <c r="F333" s="20"/>
      <c r="G333" s="21"/>
      <c r="H333" s="19"/>
      <c r="I333" s="158"/>
    </row>
    <row r="334" spans="1:9" s="129" customFormat="1">
      <c r="A334" s="10"/>
      <c r="B334" s="14"/>
      <c r="C334" s="42"/>
      <c r="D334" s="18"/>
      <c r="E334" s="19"/>
      <c r="F334" s="20"/>
      <c r="G334" s="21"/>
      <c r="H334" s="19"/>
      <c r="I334" s="158"/>
    </row>
    <row r="335" spans="1:9" s="129" customFormat="1">
      <c r="A335" s="10"/>
      <c r="B335" s="14"/>
      <c r="C335" s="42"/>
      <c r="D335" s="18"/>
      <c r="E335" s="19"/>
      <c r="F335" s="20"/>
      <c r="G335" s="21"/>
      <c r="H335" s="19"/>
      <c r="I335" s="158"/>
    </row>
    <row r="336" spans="1:9" s="129" customFormat="1">
      <c r="A336" s="10"/>
      <c r="B336" s="14"/>
      <c r="C336" s="42"/>
      <c r="D336" s="18"/>
      <c r="E336" s="19"/>
      <c r="F336" s="20"/>
      <c r="G336" s="21"/>
      <c r="H336" s="19"/>
      <c r="I336" s="158"/>
    </row>
    <row r="337" spans="1:9" s="129" customFormat="1">
      <c r="A337" s="10"/>
      <c r="B337" s="14"/>
      <c r="C337" s="42"/>
      <c r="D337" s="18"/>
      <c r="E337" s="19"/>
      <c r="F337" s="20"/>
      <c r="G337" s="21"/>
      <c r="H337" s="19"/>
      <c r="I337" s="158"/>
    </row>
    <row r="338" spans="1:9" s="129" customFormat="1">
      <c r="A338" s="10"/>
      <c r="B338" s="14"/>
      <c r="C338" s="42"/>
      <c r="D338" s="18"/>
      <c r="E338" s="19"/>
      <c r="F338" s="20"/>
      <c r="G338" s="21"/>
      <c r="H338" s="19"/>
      <c r="I338" s="158"/>
    </row>
    <row r="339" spans="1:9" s="129" customFormat="1">
      <c r="A339" s="10"/>
      <c r="B339" s="14"/>
      <c r="C339" s="42"/>
      <c r="D339" s="18"/>
      <c r="E339" s="19"/>
      <c r="F339" s="20"/>
      <c r="G339" s="21"/>
      <c r="H339" s="19"/>
      <c r="I339" s="158"/>
    </row>
    <row r="340" spans="1:9" s="129" customFormat="1">
      <c r="A340" s="10"/>
      <c r="B340" s="14"/>
      <c r="C340" s="42"/>
      <c r="D340" s="18"/>
      <c r="E340" s="19"/>
      <c r="F340" s="20"/>
      <c r="G340" s="21"/>
      <c r="H340" s="19"/>
      <c r="I340" s="158"/>
    </row>
    <row r="341" spans="1:9" s="129" customFormat="1">
      <c r="A341" s="10"/>
      <c r="B341" s="14"/>
      <c r="C341" s="42"/>
      <c r="D341" s="18"/>
      <c r="E341" s="19"/>
      <c r="F341" s="20"/>
      <c r="G341" s="21"/>
      <c r="H341" s="19"/>
      <c r="I341" s="158"/>
    </row>
    <row r="342" spans="1:9" s="129" customFormat="1">
      <c r="A342" s="10"/>
      <c r="B342" s="14"/>
      <c r="C342" s="42"/>
      <c r="D342" s="18"/>
      <c r="E342" s="19"/>
      <c r="F342" s="20"/>
      <c r="G342" s="21"/>
      <c r="H342" s="19"/>
      <c r="I342" s="158"/>
    </row>
    <row r="343" spans="1:9" s="129" customFormat="1">
      <c r="A343" s="10"/>
      <c r="B343" s="14"/>
      <c r="C343" s="42"/>
      <c r="D343" s="18"/>
      <c r="E343" s="19"/>
      <c r="F343" s="20"/>
      <c r="G343" s="21"/>
      <c r="H343" s="19"/>
      <c r="I343" s="158"/>
    </row>
    <row r="344" spans="1:9" s="129" customFormat="1">
      <c r="A344" s="10"/>
      <c r="B344" s="14"/>
      <c r="C344" s="42"/>
      <c r="D344" s="18"/>
      <c r="E344" s="19"/>
      <c r="F344" s="20"/>
      <c r="G344" s="21"/>
      <c r="H344" s="19"/>
      <c r="I344" s="158"/>
    </row>
    <row r="345" spans="1:9" s="129" customFormat="1">
      <c r="A345" s="10"/>
      <c r="B345" s="14"/>
      <c r="C345" s="42"/>
      <c r="D345" s="18"/>
      <c r="E345" s="19"/>
      <c r="F345" s="20"/>
      <c r="G345" s="21"/>
      <c r="H345" s="19"/>
      <c r="I345" s="158"/>
    </row>
    <row r="346" spans="1:9" s="129" customFormat="1">
      <c r="A346" s="10"/>
      <c r="B346" s="14"/>
      <c r="C346" s="42"/>
      <c r="D346" s="18"/>
      <c r="E346" s="19"/>
      <c r="F346" s="20"/>
      <c r="G346" s="21"/>
      <c r="H346" s="19"/>
      <c r="I346" s="158"/>
    </row>
    <row r="347" spans="1:9" s="129" customFormat="1">
      <c r="A347" s="10"/>
      <c r="B347" s="14"/>
      <c r="C347" s="42"/>
      <c r="D347" s="18"/>
      <c r="E347" s="19"/>
      <c r="F347" s="20"/>
      <c r="G347" s="21"/>
      <c r="H347" s="19"/>
      <c r="I347" s="158"/>
    </row>
    <row r="348" spans="1:9" s="129" customFormat="1">
      <c r="A348" s="10"/>
      <c r="B348" s="14"/>
      <c r="C348" s="42"/>
      <c r="D348" s="18"/>
      <c r="E348" s="19"/>
      <c r="F348" s="20"/>
      <c r="G348" s="21"/>
      <c r="H348" s="19"/>
      <c r="I348" s="158"/>
    </row>
    <row r="349" spans="1:9" s="129" customFormat="1">
      <c r="A349" s="10"/>
      <c r="B349" s="14"/>
      <c r="C349" s="42"/>
      <c r="D349" s="18"/>
      <c r="E349" s="19"/>
      <c r="F349" s="20"/>
      <c r="G349" s="21"/>
      <c r="H349" s="19"/>
      <c r="I349" s="158"/>
    </row>
    <row r="350" spans="1:9" s="129" customFormat="1">
      <c r="A350" s="10"/>
      <c r="B350" s="14"/>
      <c r="C350" s="42"/>
      <c r="D350" s="18"/>
      <c r="E350" s="19"/>
      <c r="F350" s="20"/>
      <c r="G350" s="21"/>
      <c r="H350" s="19"/>
      <c r="I350" s="158"/>
    </row>
    <row r="351" spans="1:9" s="129" customFormat="1">
      <c r="A351" s="10"/>
      <c r="B351" s="14"/>
      <c r="C351" s="42"/>
      <c r="D351" s="18"/>
      <c r="E351" s="19"/>
      <c r="F351" s="20"/>
      <c r="G351" s="21"/>
      <c r="H351" s="19"/>
      <c r="I351" s="158"/>
    </row>
    <row r="352" spans="1:9" s="129" customFormat="1">
      <c r="A352" s="10"/>
      <c r="B352" s="14"/>
      <c r="C352" s="42"/>
      <c r="D352" s="18"/>
      <c r="E352" s="19"/>
      <c r="F352" s="20"/>
      <c r="G352" s="21"/>
      <c r="H352" s="19"/>
      <c r="I352" s="158"/>
    </row>
    <row r="353" spans="1:9" s="129" customFormat="1">
      <c r="A353" s="10"/>
      <c r="B353" s="14"/>
      <c r="C353" s="42"/>
      <c r="D353" s="18"/>
      <c r="E353" s="19"/>
      <c r="F353" s="20"/>
      <c r="G353" s="21"/>
      <c r="H353" s="19"/>
      <c r="I353" s="158"/>
    </row>
    <row r="354" spans="1:9" s="129" customFormat="1">
      <c r="A354" s="13"/>
      <c r="B354" s="14"/>
      <c r="C354" s="42"/>
      <c r="D354" s="15"/>
      <c r="E354" s="13"/>
      <c r="F354" s="16"/>
      <c r="G354" s="13"/>
      <c r="H354" s="19"/>
      <c r="I354" s="158"/>
    </row>
    <row r="355" spans="1:9" s="129" customFormat="1">
      <c r="A355" s="24"/>
      <c r="B355" s="25"/>
      <c r="C355" s="43"/>
      <c r="D355" s="25"/>
      <c r="E355" s="26"/>
      <c r="F355" s="477"/>
      <c r="G355" s="477"/>
      <c r="H355" s="396"/>
      <c r="I355" s="158"/>
    </row>
    <row r="356" spans="1:9" s="129" customFormat="1">
      <c r="A356" s="24"/>
      <c r="B356" s="25"/>
      <c r="C356" s="43"/>
      <c r="D356" s="25"/>
      <c r="E356" s="26"/>
      <c r="F356" s="205"/>
      <c r="G356" s="54"/>
      <c r="H356" s="396"/>
      <c r="I356" s="158"/>
    </row>
    <row r="357" spans="1:9" s="129" customFormat="1">
      <c r="A357" s="24"/>
      <c r="B357" s="25"/>
      <c r="C357" s="43"/>
      <c r="D357" s="25"/>
      <c r="E357" s="26"/>
      <c r="F357" s="205"/>
      <c r="G357" s="54"/>
      <c r="H357" s="396"/>
      <c r="I357" s="158"/>
    </row>
    <row r="358" spans="1:9" s="129" customFormat="1">
      <c r="A358" s="24"/>
      <c r="B358" s="25"/>
      <c r="C358" s="43"/>
      <c r="D358" s="25"/>
      <c r="E358" s="26"/>
      <c r="F358" s="205"/>
      <c r="G358" s="54"/>
      <c r="H358" s="396"/>
      <c r="I358" s="158"/>
    </row>
    <row r="359" spans="1:9" s="129" customFormat="1">
      <c r="A359" s="127"/>
      <c r="B359" s="25"/>
      <c r="C359" s="43"/>
      <c r="D359" s="25"/>
      <c r="E359" s="26"/>
      <c r="F359" s="21"/>
      <c r="G359" s="127"/>
      <c r="H359" s="21"/>
      <c r="I359" s="158"/>
    </row>
    <row r="360" spans="1:9" s="129" customFormat="1">
      <c r="A360" s="10"/>
      <c r="B360" s="130"/>
      <c r="C360" s="131"/>
      <c r="D360" s="130"/>
      <c r="F360" s="130"/>
      <c r="H360" s="158"/>
      <c r="I360" s="158"/>
    </row>
    <row r="361" spans="1:9" s="129" customFormat="1">
      <c r="A361" s="478"/>
      <c r="B361" s="478"/>
      <c r="C361" s="478"/>
      <c r="D361" s="478"/>
      <c r="E361" s="478"/>
      <c r="F361" s="478"/>
      <c r="G361" s="478"/>
      <c r="H361" s="478"/>
      <c r="I361" s="158"/>
    </row>
    <row r="362" spans="1:9" s="129" customFormat="1">
      <c r="A362" s="479"/>
      <c r="B362" s="479"/>
      <c r="C362" s="479"/>
      <c r="D362" s="479"/>
      <c r="E362" s="479"/>
      <c r="F362" s="479"/>
      <c r="G362" s="479"/>
      <c r="H362" s="479"/>
      <c r="I362" s="158"/>
    </row>
    <row r="363" spans="1:9" s="129" customFormat="1">
      <c r="A363" s="132"/>
      <c r="B363" s="133"/>
      <c r="C363" s="134"/>
      <c r="D363" s="135"/>
      <c r="E363" s="136"/>
      <c r="F363" s="139"/>
      <c r="G363" s="136"/>
      <c r="H363" s="139"/>
      <c r="I363" s="158"/>
    </row>
    <row r="364" spans="1:9" s="129" customFormat="1">
      <c r="A364" s="137"/>
      <c r="B364" s="135"/>
      <c r="C364" s="138"/>
      <c r="D364" s="135"/>
      <c r="E364" s="139"/>
      <c r="F364" s="139"/>
      <c r="G364" s="139"/>
      <c r="H364" s="139"/>
      <c r="I364" s="158"/>
    </row>
    <row r="365" spans="1:9" s="129" customFormat="1">
      <c r="A365" s="53"/>
      <c r="B365" s="17"/>
      <c r="C365" s="37"/>
      <c r="D365" s="17"/>
      <c r="E365" s="53"/>
      <c r="F365" s="17"/>
      <c r="G365" s="53"/>
      <c r="H365" s="204"/>
      <c r="I365" s="158"/>
    </row>
    <row r="366" spans="1:9" s="129" customFormat="1">
      <c r="A366" s="480"/>
      <c r="B366" s="480"/>
      <c r="C366" s="480"/>
      <c r="D366" s="480"/>
      <c r="E366" s="480"/>
      <c r="F366" s="480"/>
      <c r="G366" s="480"/>
      <c r="H366" s="480"/>
      <c r="I366" s="158"/>
    </row>
    <row r="367" spans="1:9" s="129" customFormat="1">
      <c r="A367" s="10"/>
      <c r="B367" s="18"/>
      <c r="C367" s="140"/>
      <c r="D367" s="18"/>
      <c r="E367" s="19"/>
      <c r="F367" s="18"/>
      <c r="G367" s="19"/>
      <c r="H367" s="19"/>
      <c r="I367" s="158"/>
    </row>
    <row r="368" spans="1:9" s="129" customFormat="1">
      <c r="A368" s="10"/>
      <c r="B368" s="18"/>
      <c r="C368" s="140"/>
      <c r="D368" s="18"/>
      <c r="E368" s="19"/>
      <c r="F368" s="18"/>
      <c r="G368" s="19"/>
      <c r="H368" s="19"/>
      <c r="I368" s="158"/>
    </row>
    <row r="369" spans="1:9" s="129" customFormat="1">
      <c r="A369" s="10"/>
      <c r="B369" s="18"/>
      <c r="C369" s="140"/>
      <c r="D369" s="18"/>
      <c r="E369" s="19"/>
      <c r="F369" s="18"/>
      <c r="G369" s="19"/>
      <c r="H369" s="19"/>
      <c r="I369" s="158"/>
    </row>
    <row r="370" spans="1:9" s="129" customFormat="1">
      <c r="A370" s="10"/>
      <c r="B370" s="18"/>
      <c r="C370" s="140"/>
      <c r="D370" s="18"/>
      <c r="E370" s="19"/>
      <c r="F370" s="18"/>
      <c r="G370" s="19"/>
      <c r="H370" s="19"/>
      <c r="I370" s="158"/>
    </row>
    <row r="371" spans="1:9" s="129" customFormat="1">
      <c r="A371" s="10"/>
      <c r="B371" s="18"/>
      <c r="C371" s="140"/>
      <c r="D371" s="18"/>
      <c r="E371" s="19"/>
      <c r="F371" s="18"/>
      <c r="G371" s="19"/>
      <c r="H371" s="19"/>
      <c r="I371" s="158"/>
    </row>
    <row r="372" spans="1:9" s="129" customFormat="1">
      <c r="A372" s="10"/>
      <c r="B372" s="18"/>
      <c r="C372" s="140"/>
      <c r="D372" s="18"/>
      <c r="E372" s="19"/>
      <c r="F372" s="18"/>
      <c r="G372" s="19"/>
      <c r="H372" s="19"/>
      <c r="I372" s="158"/>
    </row>
    <row r="373" spans="1:9" s="129" customFormat="1">
      <c r="A373" s="10"/>
      <c r="B373" s="18"/>
      <c r="C373" s="140"/>
      <c r="D373" s="18"/>
      <c r="E373" s="19"/>
      <c r="F373" s="18"/>
      <c r="G373" s="19"/>
      <c r="H373" s="19"/>
      <c r="I373" s="158"/>
    </row>
    <row r="374" spans="1:9" s="129" customFormat="1">
      <c r="A374" s="10"/>
      <c r="B374" s="18"/>
      <c r="C374" s="140"/>
      <c r="D374" s="18"/>
      <c r="E374" s="19"/>
      <c r="F374" s="18"/>
      <c r="G374" s="19"/>
      <c r="H374" s="19"/>
      <c r="I374" s="158"/>
    </row>
    <row r="375" spans="1:9" s="129" customFormat="1">
      <c r="A375" s="10"/>
      <c r="B375" s="18"/>
      <c r="C375" s="140"/>
      <c r="D375" s="18"/>
      <c r="E375" s="19"/>
      <c r="F375" s="18"/>
      <c r="G375" s="19"/>
      <c r="H375" s="19"/>
      <c r="I375" s="158"/>
    </row>
    <row r="376" spans="1:9" s="129" customFormat="1">
      <c r="A376" s="10"/>
      <c r="B376" s="18"/>
      <c r="C376" s="140"/>
      <c r="D376" s="18"/>
      <c r="E376" s="19"/>
      <c r="F376" s="18"/>
      <c r="G376" s="19"/>
      <c r="H376" s="19"/>
      <c r="I376" s="158"/>
    </row>
    <row r="377" spans="1:9" s="129" customFormat="1">
      <c r="A377" s="10"/>
      <c r="B377" s="18"/>
      <c r="C377" s="140"/>
      <c r="D377" s="18"/>
      <c r="E377" s="19"/>
      <c r="F377" s="18"/>
      <c r="G377" s="19"/>
      <c r="H377" s="19"/>
      <c r="I377" s="158"/>
    </row>
    <row r="378" spans="1:9" s="129" customFormat="1">
      <c r="A378" s="10"/>
      <c r="B378" s="18"/>
      <c r="C378" s="140"/>
      <c r="D378" s="18"/>
      <c r="E378" s="19"/>
      <c r="F378" s="18"/>
      <c r="G378" s="19"/>
      <c r="H378" s="19"/>
      <c r="I378" s="158"/>
    </row>
    <row r="379" spans="1:9" s="129" customFormat="1">
      <c r="A379" s="10"/>
      <c r="B379" s="18"/>
      <c r="C379" s="140"/>
      <c r="D379" s="18"/>
      <c r="E379" s="19"/>
      <c r="F379" s="18"/>
      <c r="G379" s="19"/>
      <c r="H379" s="19"/>
      <c r="I379" s="158"/>
    </row>
    <row r="380" spans="1:9" s="129" customFormat="1">
      <c r="A380" s="10"/>
      <c r="B380" s="18"/>
      <c r="C380" s="140"/>
      <c r="D380" s="18"/>
      <c r="E380" s="19"/>
      <c r="F380" s="18"/>
      <c r="G380" s="19"/>
      <c r="H380" s="19"/>
      <c r="I380" s="158"/>
    </row>
    <row r="381" spans="1:9" s="129" customFormat="1">
      <c r="A381" s="10"/>
      <c r="B381" s="18"/>
      <c r="C381" s="140"/>
      <c r="D381" s="18"/>
      <c r="E381" s="19"/>
      <c r="F381" s="18"/>
      <c r="G381" s="19"/>
      <c r="H381" s="19"/>
      <c r="I381" s="158"/>
    </row>
    <row r="382" spans="1:9" s="129" customFormat="1">
      <c r="A382" s="10"/>
      <c r="B382" s="18"/>
      <c r="C382" s="140"/>
      <c r="D382" s="18"/>
      <c r="E382" s="19"/>
      <c r="F382" s="18"/>
      <c r="G382" s="19"/>
      <c r="H382" s="19"/>
      <c r="I382" s="158"/>
    </row>
    <row r="383" spans="1:9" s="129" customFormat="1">
      <c r="A383" s="10"/>
      <c r="B383" s="18"/>
      <c r="C383" s="140"/>
      <c r="D383" s="18"/>
      <c r="E383" s="19"/>
      <c r="F383" s="18"/>
      <c r="G383" s="19"/>
      <c r="H383" s="19"/>
      <c r="I383" s="158"/>
    </row>
    <row r="384" spans="1:9" s="129" customFormat="1">
      <c r="A384" s="10"/>
      <c r="B384" s="18"/>
      <c r="C384" s="140"/>
      <c r="D384" s="18"/>
      <c r="E384" s="19"/>
      <c r="F384" s="18"/>
      <c r="G384" s="19"/>
      <c r="H384" s="19"/>
      <c r="I384" s="158"/>
    </row>
    <row r="385" spans="1:9" s="129" customFormat="1">
      <c r="A385" s="10"/>
      <c r="B385" s="18"/>
      <c r="C385" s="140"/>
      <c r="D385" s="18"/>
      <c r="E385" s="19"/>
      <c r="F385" s="18"/>
      <c r="G385" s="19"/>
      <c r="H385" s="19"/>
      <c r="I385" s="158"/>
    </row>
    <row r="386" spans="1:9" s="129" customFormat="1">
      <c r="A386" s="10"/>
      <c r="B386" s="18"/>
      <c r="C386" s="140"/>
      <c r="D386" s="18"/>
      <c r="E386" s="19"/>
      <c r="F386" s="18"/>
      <c r="G386" s="19"/>
      <c r="H386" s="19"/>
      <c r="I386" s="158"/>
    </row>
    <row r="387" spans="1:9" s="129" customFormat="1">
      <c r="A387" s="10"/>
      <c r="B387" s="18"/>
      <c r="C387" s="140"/>
      <c r="D387" s="18"/>
      <c r="E387" s="19"/>
      <c r="F387" s="18"/>
      <c r="G387" s="19"/>
      <c r="H387" s="19"/>
      <c r="I387" s="158"/>
    </row>
    <row r="388" spans="1:9" s="129" customFormat="1">
      <c r="A388" s="22"/>
      <c r="B388" s="18"/>
      <c r="C388" s="140"/>
      <c r="D388" s="18"/>
      <c r="E388" s="19"/>
      <c r="F388" s="18"/>
      <c r="G388" s="19"/>
      <c r="H388" s="19"/>
      <c r="I388" s="158"/>
    </row>
    <row r="389" spans="1:9" s="129" customFormat="1">
      <c r="A389" s="10"/>
      <c r="B389" s="18"/>
      <c r="C389" s="140"/>
      <c r="D389" s="18"/>
      <c r="E389" s="19"/>
      <c r="F389" s="18"/>
      <c r="G389" s="19"/>
      <c r="H389" s="19"/>
      <c r="I389" s="158"/>
    </row>
    <row r="390" spans="1:9" s="129" customFormat="1">
      <c r="A390" s="10"/>
      <c r="B390" s="18"/>
      <c r="C390" s="140"/>
      <c r="D390" s="18"/>
      <c r="E390" s="19"/>
      <c r="F390" s="18"/>
      <c r="G390" s="19"/>
      <c r="H390" s="19"/>
      <c r="I390" s="158"/>
    </row>
    <row r="391" spans="1:9" s="129" customFormat="1">
      <c r="A391" s="10"/>
      <c r="B391" s="18"/>
      <c r="C391" s="140"/>
      <c r="D391" s="18"/>
      <c r="E391" s="19"/>
      <c r="F391" s="18"/>
      <c r="G391" s="19"/>
      <c r="H391" s="19"/>
      <c r="I391" s="158"/>
    </row>
    <row r="392" spans="1:9" s="129" customFormat="1">
      <c r="A392" s="10"/>
      <c r="B392" s="18"/>
      <c r="C392" s="140"/>
      <c r="D392" s="18"/>
      <c r="E392" s="19"/>
      <c r="F392" s="18"/>
      <c r="G392" s="19"/>
      <c r="H392" s="19"/>
      <c r="I392" s="158"/>
    </row>
    <row r="393" spans="1:9" s="129" customFormat="1">
      <c r="A393" s="10"/>
      <c r="B393" s="18"/>
      <c r="C393" s="140"/>
      <c r="D393" s="18"/>
      <c r="E393" s="19"/>
      <c r="F393" s="18"/>
      <c r="G393" s="19"/>
      <c r="H393" s="19"/>
      <c r="I393" s="158"/>
    </row>
    <row r="394" spans="1:9" s="129" customFormat="1">
      <c r="A394" s="10"/>
      <c r="B394" s="18"/>
      <c r="C394" s="140"/>
      <c r="D394" s="18"/>
      <c r="E394" s="19"/>
      <c r="F394" s="18"/>
      <c r="G394" s="19"/>
      <c r="H394" s="19"/>
      <c r="I394" s="158"/>
    </row>
    <row r="395" spans="1:9" s="129" customFormat="1">
      <c r="A395" s="10"/>
      <c r="B395" s="18"/>
      <c r="C395" s="140"/>
      <c r="D395" s="18"/>
      <c r="E395" s="19"/>
      <c r="F395" s="18"/>
      <c r="G395" s="19"/>
      <c r="H395" s="19"/>
      <c r="I395" s="158"/>
    </row>
    <row r="396" spans="1:9" s="129" customFormat="1">
      <c r="A396" s="10"/>
      <c r="B396" s="18"/>
      <c r="C396" s="140"/>
      <c r="D396" s="18"/>
      <c r="E396" s="19"/>
      <c r="F396" s="18"/>
      <c r="G396" s="19"/>
      <c r="H396" s="19"/>
      <c r="I396" s="158"/>
    </row>
    <row r="397" spans="1:9" s="129" customFormat="1">
      <c r="A397" s="10"/>
      <c r="B397" s="18"/>
      <c r="C397" s="140"/>
      <c r="D397" s="18"/>
      <c r="E397" s="19"/>
      <c r="F397" s="18"/>
      <c r="G397" s="19"/>
      <c r="H397" s="19"/>
      <c r="I397" s="158"/>
    </row>
    <row r="398" spans="1:9" s="129" customFormat="1">
      <c r="A398" s="10"/>
      <c r="B398" s="18"/>
      <c r="C398" s="140"/>
      <c r="D398" s="18"/>
      <c r="E398" s="19"/>
      <c r="F398" s="18"/>
      <c r="G398" s="19"/>
      <c r="H398" s="19"/>
      <c r="I398" s="158"/>
    </row>
    <row r="399" spans="1:9" s="129" customFormat="1">
      <c r="A399" s="10"/>
      <c r="B399" s="18"/>
      <c r="C399" s="140"/>
      <c r="D399" s="18"/>
      <c r="E399" s="19"/>
      <c r="F399" s="18"/>
      <c r="G399" s="19"/>
      <c r="H399" s="19"/>
      <c r="I399" s="158"/>
    </row>
    <row r="400" spans="1:9" s="129" customFormat="1">
      <c r="A400" s="10"/>
      <c r="B400" s="18"/>
      <c r="C400" s="140"/>
      <c r="D400" s="18"/>
      <c r="E400" s="19"/>
      <c r="F400" s="18"/>
      <c r="G400" s="19"/>
      <c r="H400" s="19"/>
      <c r="I400" s="158"/>
    </row>
    <row r="401" spans="1:9" s="129" customFormat="1">
      <c r="A401" s="10"/>
      <c r="B401" s="18"/>
      <c r="C401" s="140"/>
      <c r="D401" s="18"/>
      <c r="E401" s="19"/>
      <c r="F401" s="18"/>
      <c r="G401" s="19"/>
      <c r="H401" s="19"/>
      <c r="I401" s="158"/>
    </row>
    <row r="402" spans="1:9" s="129" customFormat="1">
      <c r="A402" s="10"/>
      <c r="B402" s="18"/>
      <c r="C402" s="140"/>
      <c r="D402" s="18"/>
      <c r="E402" s="19"/>
      <c r="F402" s="18"/>
      <c r="G402" s="19"/>
      <c r="H402" s="19"/>
      <c r="I402" s="158"/>
    </row>
    <row r="403" spans="1:9" s="129" customFormat="1">
      <c r="A403" s="10"/>
      <c r="B403" s="18"/>
      <c r="C403" s="140"/>
      <c r="D403" s="18"/>
      <c r="E403" s="19"/>
      <c r="F403" s="18"/>
      <c r="G403" s="19"/>
      <c r="H403" s="19"/>
      <c r="I403" s="158"/>
    </row>
    <row r="404" spans="1:9" s="129" customFormat="1">
      <c r="A404" s="10"/>
      <c r="B404" s="18"/>
      <c r="C404" s="140"/>
      <c r="D404" s="18"/>
      <c r="E404" s="19"/>
      <c r="F404" s="18"/>
      <c r="G404" s="19"/>
      <c r="H404" s="19"/>
      <c r="I404" s="158"/>
    </row>
    <row r="405" spans="1:9" s="129" customFormat="1">
      <c r="A405" s="10"/>
      <c r="B405" s="18"/>
      <c r="C405" s="140"/>
      <c r="D405" s="18"/>
      <c r="E405" s="19"/>
      <c r="F405" s="18"/>
      <c r="G405" s="19"/>
      <c r="H405" s="19"/>
      <c r="I405" s="158"/>
    </row>
    <row r="406" spans="1:9" s="129" customFormat="1">
      <c r="A406" s="10"/>
      <c r="B406" s="18"/>
      <c r="C406" s="140"/>
      <c r="D406" s="18"/>
      <c r="E406" s="19"/>
      <c r="F406" s="18"/>
      <c r="G406" s="19"/>
      <c r="H406" s="19"/>
      <c r="I406" s="158"/>
    </row>
    <row r="407" spans="1:9" s="129" customFormat="1">
      <c r="A407" s="10"/>
      <c r="B407" s="18"/>
      <c r="C407" s="140"/>
      <c r="D407" s="18"/>
      <c r="E407" s="19"/>
      <c r="F407" s="18"/>
      <c r="G407" s="19"/>
      <c r="H407" s="19"/>
      <c r="I407" s="158"/>
    </row>
    <row r="408" spans="1:9" s="129" customFormat="1">
      <c r="A408" s="10"/>
      <c r="B408" s="18"/>
      <c r="C408" s="140"/>
      <c r="D408" s="18"/>
      <c r="E408" s="19"/>
      <c r="F408" s="18"/>
      <c r="G408" s="19"/>
      <c r="H408" s="19"/>
      <c r="I408" s="158"/>
    </row>
    <row r="409" spans="1:9" s="129" customFormat="1">
      <c r="A409" s="10"/>
      <c r="B409" s="18"/>
      <c r="C409" s="140"/>
      <c r="D409" s="18"/>
      <c r="E409" s="19"/>
      <c r="F409" s="18"/>
      <c r="G409" s="19"/>
      <c r="H409" s="19"/>
      <c r="I409" s="158"/>
    </row>
    <row r="410" spans="1:9" s="129" customFormat="1">
      <c r="A410" s="10"/>
      <c r="B410" s="18"/>
      <c r="C410" s="140"/>
      <c r="D410" s="18"/>
      <c r="E410" s="19"/>
      <c r="F410" s="18"/>
      <c r="G410" s="19"/>
      <c r="H410" s="19"/>
      <c r="I410" s="158"/>
    </row>
    <row r="411" spans="1:9" s="129" customFormat="1">
      <c r="A411" s="10"/>
      <c r="B411" s="18"/>
      <c r="C411" s="140"/>
      <c r="D411" s="18"/>
      <c r="E411" s="19"/>
      <c r="F411" s="18"/>
      <c r="G411" s="19"/>
      <c r="H411" s="19"/>
      <c r="I411" s="158"/>
    </row>
    <row r="412" spans="1:9" s="129" customFormat="1">
      <c r="A412" s="10"/>
      <c r="B412" s="18"/>
      <c r="C412" s="140"/>
      <c r="D412" s="18"/>
      <c r="E412" s="19"/>
      <c r="F412" s="18"/>
      <c r="G412" s="19"/>
      <c r="H412" s="19"/>
      <c r="I412" s="158"/>
    </row>
    <row r="413" spans="1:9" s="129" customFormat="1">
      <c r="A413" s="10"/>
      <c r="B413" s="18"/>
      <c r="C413" s="140"/>
      <c r="D413" s="18"/>
      <c r="E413" s="19"/>
      <c r="F413" s="18"/>
      <c r="G413" s="19"/>
      <c r="H413" s="19"/>
      <c r="I413" s="158"/>
    </row>
    <row r="414" spans="1:9" s="129" customFormat="1">
      <c r="A414" s="10"/>
      <c r="B414" s="18"/>
      <c r="C414" s="140"/>
      <c r="D414" s="18"/>
      <c r="E414" s="19"/>
      <c r="F414" s="18"/>
      <c r="G414" s="19"/>
      <c r="H414" s="19"/>
      <c r="I414" s="158"/>
    </row>
    <row r="415" spans="1:9" s="129" customFormat="1">
      <c r="A415" s="10"/>
      <c r="B415" s="18"/>
      <c r="C415" s="140"/>
      <c r="D415" s="18"/>
      <c r="E415" s="19"/>
      <c r="F415" s="18"/>
      <c r="G415" s="19"/>
      <c r="H415" s="19"/>
      <c r="I415" s="158"/>
    </row>
    <row r="416" spans="1:9" s="129" customFormat="1">
      <c r="A416" s="10"/>
      <c r="B416" s="18"/>
      <c r="C416" s="140"/>
      <c r="D416" s="18"/>
      <c r="E416" s="19"/>
      <c r="F416" s="18"/>
      <c r="G416" s="19"/>
      <c r="H416" s="19"/>
      <c r="I416" s="158"/>
    </row>
    <row r="417" spans="1:9" s="129" customFormat="1">
      <c r="A417" s="10"/>
      <c r="B417" s="18"/>
      <c r="C417" s="140"/>
      <c r="D417" s="18"/>
      <c r="E417" s="19"/>
      <c r="F417" s="18"/>
      <c r="G417" s="19"/>
      <c r="H417" s="19"/>
      <c r="I417" s="158"/>
    </row>
    <row r="418" spans="1:9" s="129" customFormat="1">
      <c r="A418" s="10"/>
      <c r="B418" s="18"/>
      <c r="C418" s="140"/>
      <c r="D418" s="18"/>
      <c r="E418" s="19"/>
      <c r="F418" s="18"/>
      <c r="G418" s="19"/>
      <c r="H418" s="19"/>
      <c r="I418" s="158"/>
    </row>
    <row r="419" spans="1:9" s="129" customFormat="1">
      <c r="A419" s="10"/>
      <c r="B419" s="18"/>
      <c r="C419" s="140"/>
      <c r="D419" s="18"/>
      <c r="E419" s="19"/>
      <c r="F419" s="18"/>
      <c r="G419" s="19"/>
      <c r="H419" s="19"/>
      <c r="I419" s="158"/>
    </row>
    <row r="420" spans="1:9" s="129" customFormat="1">
      <c r="A420" s="10"/>
      <c r="B420" s="18"/>
      <c r="C420" s="140"/>
      <c r="D420" s="18"/>
      <c r="E420" s="19"/>
      <c r="F420" s="18"/>
      <c r="G420" s="19"/>
      <c r="H420" s="19"/>
      <c r="I420" s="158"/>
    </row>
    <row r="421" spans="1:9" s="129" customFormat="1">
      <c r="A421" s="10"/>
      <c r="B421" s="18"/>
      <c r="C421" s="140"/>
      <c r="D421" s="18"/>
      <c r="E421" s="19"/>
      <c r="F421" s="18"/>
      <c r="G421" s="19"/>
      <c r="H421" s="19"/>
      <c r="I421" s="158"/>
    </row>
    <row r="422" spans="1:9" s="129" customFormat="1">
      <c r="A422" s="10"/>
      <c r="B422" s="18"/>
      <c r="C422" s="140"/>
      <c r="D422" s="18"/>
      <c r="E422" s="19"/>
      <c r="F422" s="18"/>
      <c r="G422" s="19"/>
      <c r="H422" s="19"/>
      <c r="I422" s="158"/>
    </row>
    <row r="423" spans="1:9" s="129" customFormat="1">
      <c r="A423" s="10"/>
      <c r="B423" s="18"/>
      <c r="C423" s="140"/>
      <c r="D423" s="18"/>
      <c r="E423" s="19"/>
      <c r="F423" s="18"/>
      <c r="G423" s="19"/>
      <c r="H423" s="19"/>
      <c r="I423" s="158"/>
    </row>
    <row r="424" spans="1:9" s="129" customFormat="1">
      <c r="A424" s="10"/>
      <c r="B424" s="18"/>
      <c r="C424" s="140"/>
      <c r="D424" s="18"/>
      <c r="E424" s="19"/>
      <c r="F424" s="18"/>
      <c r="G424" s="19"/>
      <c r="H424" s="19"/>
      <c r="I424" s="158"/>
    </row>
    <row r="425" spans="1:9" s="129" customFormat="1">
      <c r="A425" s="10"/>
      <c r="B425" s="18"/>
      <c r="C425" s="140"/>
      <c r="D425" s="18"/>
      <c r="E425" s="19"/>
      <c r="F425" s="18"/>
      <c r="G425" s="21"/>
      <c r="H425" s="19"/>
      <c r="I425" s="158"/>
    </row>
    <row r="426" spans="1:9" s="129" customFormat="1">
      <c r="A426" s="10"/>
      <c r="B426" s="18"/>
      <c r="C426" s="140"/>
      <c r="D426" s="18"/>
      <c r="E426" s="19"/>
      <c r="F426" s="18"/>
      <c r="G426" s="21"/>
      <c r="H426" s="19"/>
      <c r="I426" s="158"/>
    </row>
    <row r="427" spans="1:9" s="129" customFormat="1">
      <c r="A427" s="10"/>
      <c r="B427" s="18"/>
      <c r="C427" s="140"/>
      <c r="D427" s="18"/>
      <c r="E427" s="19"/>
      <c r="F427" s="18"/>
      <c r="G427" s="21"/>
      <c r="H427" s="19"/>
      <c r="I427" s="158"/>
    </row>
    <row r="428" spans="1:9" s="129" customFormat="1">
      <c r="A428" s="10"/>
      <c r="B428" s="18"/>
      <c r="C428" s="140"/>
      <c r="D428" s="18"/>
      <c r="E428" s="19"/>
      <c r="F428" s="18"/>
      <c r="G428" s="21"/>
      <c r="H428" s="19"/>
      <c r="I428" s="158"/>
    </row>
    <row r="429" spans="1:9" s="129" customFormat="1">
      <c r="A429" s="10"/>
      <c r="B429" s="18"/>
      <c r="C429" s="140"/>
      <c r="D429" s="18"/>
      <c r="E429" s="19"/>
      <c r="F429" s="18"/>
      <c r="G429" s="21"/>
      <c r="H429" s="19"/>
      <c r="I429" s="158"/>
    </row>
    <row r="430" spans="1:9" s="129" customFormat="1">
      <c r="A430" s="10"/>
      <c r="B430" s="141"/>
      <c r="C430" s="140"/>
      <c r="D430" s="18"/>
      <c r="E430" s="19"/>
      <c r="F430" s="18"/>
      <c r="G430" s="21"/>
      <c r="H430" s="19"/>
      <c r="I430" s="158"/>
    </row>
    <row r="431" spans="1:9" s="129" customFormat="1">
      <c r="A431" s="10"/>
      <c r="B431" s="18"/>
      <c r="C431" s="140"/>
      <c r="D431" s="18"/>
      <c r="E431" s="19"/>
      <c r="F431" s="18"/>
      <c r="G431" s="21"/>
      <c r="H431" s="19"/>
      <c r="I431" s="158"/>
    </row>
    <row r="432" spans="1:9" s="129" customFormat="1">
      <c r="A432" s="10"/>
      <c r="B432" s="18"/>
      <c r="C432" s="140"/>
      <c r="D432" s="18"/>
      <c r="E432" s="19"/>
      <c r="F432" s="18"/>
      <c r="G432" s="21"/>
      <c r="H432" s="19"/>
      <c r="I432" s="158"/>
    </row>
    <row r="433" spans="1:9" s="129" customFormat="1">
      <c r="A433" s="10"/>
      <c r="B433" s="18"/>
      <c r="C433" s="140"/>
      <c r="D433" s="18"/>
      <c r="E433" s="19"/>
      <c r="F433" s="18"/>
      <c r="G433" s="21"/>
      <c r="H433" s="19"/>
      <c r="I433" s="158"/>
    </row>
    <row r="434" spans="1:9" s="129" customFormat="1">
      <c r="A434" s="10"/>
      <c r="B434" s="18"/>
      <c r="C434" s="140"/>
      <c r="D434" s="18"/>
      <c r="E434" s="19"/>
      <c r="F434" s="18"/>
      <c r="G434" s="21"/>
      <c r="H434" s="19"/>
      <c r="I434" s="158"/>
    </row>
    <row r="435" spans="1:9" s="129" customFormat="1">
      <c r="A435" s="10"/>
      <c r="B435" s="18"/>
      <c r="C435" s="140"/>
      <c r="D435" s="18"/>
      <c r="E435" s="19"/>
      <c r="F435" s="18"/>
      <c r="G435" s="21"/>
      <c r="H435" s="19"/>
      <c r="I435" s="158"/>
    </row>
    <row r="436" spans="1:9" s="129" customFormat="1">
      <c r="A436" s="10"/>
      <c r="B436" s="18"/>
      <c r="C436" s="140"/>
      <c r="D436" s="18"/>
      <c r="E436" s="19"/>
      <c r="F436" s="18"/>
      <c r="G436" s="21"/>
      <c r="H436" s="19"/>
      <c r="I436" s="158"/>
    </row>
    <row r="437" spans="1:9" s="129" customFormat="1">
      <c r="A437" s="10"/>
      <c r="B437" s="18"/>
      <c r="C437" s="140"/>
      <c r="D437" s="18"/>
      <c r="E437" s="19"/>
      <c r="F437" s="18"/>
      <c r="G437" s="21"/>
      <c r="H437" s="19"/>
      <c r="I437" s="158"/>
    </row>
    <row r="438" spans="1:9" s="129" customFormat="1">
      <c r="A438" s="10"/>
      <c r="B438" s="18"/>
      <c r="C438" s="140"/>
      <c r="D438" s="18"/>
      <c r="E438" s="19"/>
      <c r="F438" s="18"/>
      <c r="G438" s="21"/>
      <c r="H438" s="19"/>
      <c r="I438" s="158"/>
    </row>
    <row r="439" spans="1:9" s="129" customFormat="1">
      <c r="A439" s="10"/>
      <c r="B439" s="18"/>
      <c r="C439" s="140"/>
      <c r="D439" s="18"/>
      <c r="E439" s="19"/>
      <c r="F439" s="18"/>
      <c r="G439" s="21"/>
      <c r="H439" s="19"/>
      <c r="I439" s="158"/>
    </row>
    <row r="440" spans="1:9" s="129" customFormat="1">
      <c r="A440" s="10"/>
      <c r="B440" s="18"/>
      <c r="C440" s="140"/>
      <c r="D440" s="18"/>
      <c r="E440" s="19"/>
      <c r="F440" s="18"/>
      <c r="G440" s="21"/>
      <c r="H440" s="19"/>
      <c r="I440" s="158"/>
    </row>
    <row r="441" spans="1:9" s="129" customFormat="1">
      <c r="A441" s="10"/>
      <c r="B441" s="18"/>
      <c r="C441" s="140"/>
      <c r="D441" s="18"/>
      <c r="E441" s="19"/>
      <c r="F441" s="18"/>
      <c r="G441" s="21"/>
      <c r="H441" s="19"/>
      <c r="I441" s="158"/>
    </row>
    <row r="442" spans="1:9" s="129" customFormat="1">
      <c r="A442" s="10"/>
      <c r="B442" s="18"/>
      <c r="C442" s="140"/>
      <c r="D442" s="18"/>
      <c r="E442" s="19"/>
      <c r="F442" s="18"/>
      <c r="G442" s="21"/>
      <c r="H442" s="19"/>
      <c r="I442" s="158"/>
    </row>
    <row r="443" spans="1:9" s="129" customFormat="1">
      <c r="A443" s="10"/>
      <c r="B443" s="18"/>
      <c r="C443" s="140"/>
      <c r="D443" s="18"/>
      <c r="E443" s="19"/>
      <c r="F443" s="18"/>
      <c r="G443" s="21"/>
      <c r="H443" s="19"/>
      <c r="I443" s="158"/>
    </row>
    <row r="444" spans="1:9" s="129" customFormat="1">
      <c r="A444" s="10"/>
      <c r="B444" s="18"/>
      <c r="C444" s="140"/>
      <c r="D444" s="18"/>
      <c r="E444" s="19"/>
      <c r="F444" s="18"/>
      <c r="G444" s="21"/>
      <c r="H444" s="19"/>
      <c r="I444" s="158"/>
    </row>
    <row r="445" spans="1:9" s="129" customFormat="1">
      <c r="A445" s="10"/>
      <c r="B445" s="18"/>
      <c r="C445" s="140"/>
      <c r="D445" s="18"/>
      <c r="E445" s="19"/>
      <c r="F445" s="18"/>
      <c r="G445" s="21"/>
      <c r="H445" s="19"/>
      <c r="I445" s="158"/>
    </row>
    <row r="446" spans="1:9" s="129" customFormat="1">
      <c r="A446" s="10"/>
      <c r="B446" s="18"/>
      <c r="C446" s="140"/>
      <c r="D446" s="18"/>
      <c r="E446" s="19"/>
      <c r="F446" s="18"/>
      <c r="G446" s="21"/>
      <c r="H446" s="19"/>
      <c r="I446" s="158"/>
    </row>
    <row r="447" spans="1:9" s="129" customFormat="1">
      <c r="A447" s="10"/>
      <c r="B447" s="18"/>
      <c r="C447" s="140"/>
      <c r="D447" s="18"/>
      <c r="E447" s="19"/>
      <c r="F447" s="18"/>
      <c r="G447" s="21"/>
      <c r="H447" s="19"/>
      <c r="I447" s="158"/>
    </row>
    <row r="448" spans="1:9" s="129" customFormat="1">
      <c r="A448" s="10"/>
      <c r="B448" s="18"/>
      <c r="C448" s="140"/>
      <c r="D448" s="18"/>
      <c r="E448" s="19"/>
      <c r="F448" s="18"/>
      <c r="G448" s="21"/>
      <c r="H448" s="19"/>
      <c r="I448" s="158"/>
    </row>
    <row r="449" spans="1:9" s="129" customFormat="1">
      <c r="A449" s="10"/>
      <c r="B449" s="18"/>
      <c r="C449" s="140"/>
      <c r="D449" s="18"/>
      <c r="E449" s="19"/>
      <c r="F449" s="18"/>
      <c r="G449" s="21"/>
      <c r="H449" s="19"/>
      <c r="I449" s="158"/>
    </row>
    <row r="450" spans="1:9" s="129" customFormat="1">
      <c r="A450" s="10"/>
      <c r="B450" s="18"/>
      <c r="C450" s="140"/>
      <c r="D450" s="18"/>
      <c r="E450" s="19"/>
      <c r="F450" s="18"/>
      <c r="G450" s="21"/>
      <c r="H450" s="19"/>
      <c r="I450" s="158"/>
    </row>
    <row r="451" spans="1:9" s="129" customFormat="1">
      <c r="A451" s="10"/>
      <c r="B451" s="18"/>
      <c r="C451" s="140"/>
      <c r="D451" s="18"/>
      <c r="E451" s="19"/>
      <c r="F451" s="18"/>
      <c r="G451" s="21"/>
      <c r="H451" s="19"/>
      <c r="I451" s="158"/>
    </row>
    <row r="452" spans="1:9" s="129" customFormat="1">
      <c r="A452" s="10"/>
      <c r="B452" s="18"/>
      <c r="C452" s="140"/>
      <c r="D452" s="18"/>
      <c r="E452" s="19"/>
      <c r="F452" s="18"/>
      <c r="G452" s="21"/>
      <c r="H452" s="19"/>
      <c r="I452" s="158"/>
    </row>
    <row r="453" spans="1:9" s="129" customFormat="1">
      <c r="A453" s="10"/>
      <c r="B453" s="18"/>
      <c r="C453" s="140"/>
      <c r="D453" s="18"/>
      <c r="E453" s="19"/>
      <c r="F453" s="18"/>
      <c r="G453" s="21"/>
      <c r="H453" s="19"/>
      <c r="I453" s="158"/>
    </row>
    <row r="454" spans="1:9" s="129" customFormat="1">
      <c r="A454" s="10"/>
      <c r="B454" s="18"/>
      <c r="C454" s="140"/>
      <c r="D454" s="18"/>
      <c r="E454" s="19"/>
      <c r="F454" s="18"/>
      <c r="G454" s="21"/>
      <c r="H454" s="19"/>
      <c r="I454" s="158"/>
    </row>
    <row r="455" spans="1:9" s="129" customFormat="1">
      <c r="A455" s="13"/>
      <c r="B455" s="142"/>
      <c r="C455" s="143"/>
      <c r="D455" s="15"/>
      <c r="E455" s="13"/>
      <c r="F455" s="142"/>
      <c r="G455" s="13"/>
      <c r="H455" s="13"/>
      <c r="I455" s="158"/>
    </row>
    <row r="456" spans="1:9" s="129" customFormat="1">
      <c r="A456" s="24"/>
      <c r="B456" s="25"/>
      <c r="C456" s="43"/>
      <c r="D456" s="25"/>
      <c r="E456" s="26"/>
      <c r="F456" s="25"/>
      <c r="G456" s="26"/>
      <c r="H456" s="21"/>
      <c r="I456" s="158"/>
    </row>
    <row r="457" spans="1:9" s="129" customFormat="1">
      <c r="A457" s="126"/>
      <c r="B457" s="25"/>
      <c r="C457" s="43"/>
      <c r="D457" s="25"/>
      <c r="E457" s="126"/>
      <c r="F457" s="25"/>
      <c r="G457" s="26"/>
      <c r="H457" s="21"/>
      <c r="I457" s="158"/>
    </row>
    <row r="458" spans="1:9" s="129" customFormat="1">
      <c r="A458" s="127"/>
      <c r="B458" s="25"/>
      <c r="C458" s="43"/>
      <c r="D458" s="25"/>
      <c r="E458" s="127"/>
      <c r="F458" s="25"/>
      <c r="G458" s="26"/>
      <c r="H458" s="21"/>
      <c r="I458" s="158"/>
    </row>
    <row r="459" spans="1:9" s="129" customFormat="1">
      <c r="A459" s="127"/>
      <c r="B459" s="25"/>
      <c r="C459" s="43"/>
      <c r="D459" s="25"/>
      <c r="E459" s="127"/>
      <c r="F459" s="25"/>
      <c r="G459" s="26"/>
      <c r="H459" s="21"/>
      <c r="I459" s="158"/>
    </row>
    <row r="460" spans="1:9" s="129" customFormat="1">
      <c r="A460" s="144"/>
      <c r="B460" s="130"/>
      <c r="C460" s="131"/>
      <c r="D460" s="130"/>
      <c r="F460" s="130"/>
      <c r="H460" s="158"/>
      <c r="I460" s="158"/>
    </row>
  </sheetData>
  <mergeCells count="24">
    <mergeCell ref="B5:C5"/>
    <mergeCell ref="D5:G5"/>
    <mergeCell ref="A1:I2"/>
    <mergeCell ref="B3:C3"/>
    <mergeCell ref="D3:G3"/>
    <mergeCell ref="B4:C4"/>
    <mergeCell ref="D4:G4"/>
    <mergeCell ref="B6:C6"/>
    <mergeCell ref="D6:G6"/>
    <mergeCell ref="B7:C7"/>
    <mergeCell ref="D7:G7"/>
    <mergeCell ref="B8:C8"/>
    <mergeCell ref="D8:G8"/>
    <mergeCell ref="B9:C9"/>
    <mergeCell ref="D9:G9"/>
    <mergeCell ref="B10:C10"/>
    <mergeCell ref="D10:G10"/>
    <mergeCell ref="B11:C11"/>
    <mergeCell ref="D11:G11"/>
    <mergeCell ref="F355:G355"/>
    <mergeCell ref="A361:H361"/>
    <mergeCell ref="A362:H362"/>
    <mergeCell ref="A366:H366"/>
    <mergeCell ref="A229:B229"/>
  </mergeCells>
  <pageMargins left="0.7" right="0.7" top="0.75" bottom="0.75" header="0.3" footer="0.3"/>
  <pageSetup paperSize="5" scale="75" orientation="portrait" verticalDpi="0" r:id="rId1"/>
  <rowBreaks count="3" manualBreakCount="3">
    <brk id="68" max="16383" man="1"/>
    <brk id="138" max="16383" man="1"/>
    <brk id="202" max="16383" man="1"/>
  </rowBreaks>
</worksheet>
</file>

<file path=xl/worksheets/sheet7.xml><?xml version="1.0" encoding="utf-8"?>
<worksheet xmlns="http://schemas.openxmlformats.org/spreadsheetml/2006/main" xmlns:r="http://schemas.openxmlformats.org/officeDocument/2006/relationships">
  <dimension ref="A1:L460"/>
  <sheetViews>
    <sheetView topLeftCell="A220" workbookViewId="0">
      <selection activeCell="F240" sqref="F240"/>
    </sheetView>
  </sheetViews>
  <sheetFormatPr defaultColWidth="10.5703125" defaultRowHeight="16.5"/>
  <cols>
    <col min="1" max="1" width="10.140625" style="145" customWidth="1"/>
    <col min="2" max="2" width="13" style="146" customWidth="1"/>
    <col min="3" max="3" width="13.28515625" style="147" customWidth="1"/>
    <col min="4" max="4" width="10.28515625" style="146" customWidth="1"/>
    <col min="5" max="5" width="10.7109375" style="148" customWidth="1"/>
    <col min="6" max="6" width="12.28515625" style="147" customWidth="1"/>
    <col min="7" max="7" width="9" style="148" customWidth="1"/>
    <col min="8" max="8" width="21.5703125" style="149" customWidth="1"/>
    <col min="9" max="9" width="19.28515625" style="149" customWidth="1"/>
    <col min="10" max="16384" width="10.5703125" style="148"/>
  </cols>
  <sheetData>
    <row r="1" spans="1:9" s="71" customFormat="1">
      <c r="A1" s="540" t="s">
        <v>54</v>
      </c>
      <c r="B1" s="540"/>
      <c r="C1" s="540"/>
      <c r="D1" s="540"/>
      <c r="E1" s="540"/>
      <c r="F1" s="540"/>
      <c r="G1" s="540"/>
      <c r="H1" s="540"/>
      <c r="I1" s="540"/>
    </row>
    <row r="2" spans="1:9" s="71" customFormat="1" ht="14.25" customHeight="1">
      <c r="A2" s="540"/>
      <c r="B2" s="540"/>
      <c r="C2" s="540"/>
      <c r="D2" s="540"/>
      <c r="E2" s="540"/>
      <c r="F2" s="540"/>
      <c r="G2" s="540"/>
      <c r="H2" s="540"/>
      <c r="I2" s="540"/>
    </row>
    <row r="3" spans="1:9" s="71" customFormat="1" ht="16.5" customHeight="1">
      <c r="B3" s="541" t="s">
        <v>1</v>
      </c>
      <c r="C3" s="541"/>
      <c r="D3" s="542" t="s">
        <v>55</v>
      </c>
      <c r="E3" s="543"/>
      <c r="F3" s="543"/>
      <c r="G3" s="544"/>
      <c r="H3" s="72"/>
      <c r="I3" s="73"/>
    </row>
    <row r="4" spans="1:9" s="71" customFormat="1" ht="30.75" customHeight="1">
      <c r="B4" s="545" t="s">
        <v>25</v>
      </c>
      <c r="C4" s="546"/>
      <c r="D4" s="547">
        <v>38538</v>
      </c>
      <c r="E4" s="548"/>
      <c r="F4" s="548"/>
      <c r="G4" s="549"/>
      <c r="H4" s="72"/>
      <c r="I4" s="73"/>
    </row>
    <row r="5" spans="1:9" s="71" customFormat="1">
      <c r="B5" s="527" t="s">
        <v>26</v>
      </c>
      <c r="C5" s="527"/>
      <c r="D5" s="528">
        <v>527</v>
      </c>
      <c r="E5" s="529"/>
      <c r="F5" s="529"/>
      <c r="G5" s="530"/>
      <c r="H5" s="72"/>
      <c r="I5" s="73"/>
    </row>
    <row r="6" spans="1:9" s="71" customFormat="1">
      <c r="B6" s="527" t="s">
        <v>2</v>
      </c>
      <c r="C6" s="527"/>
      <c r="D6" s="528" t="s">
        <v>3</v>
      </c>
      <c r="E6" s="529"/>
      <c r="F6" s="529"/>
      <c r="G6" s="530"/>
      <c r="H6" s="72"/>
      <c r="I6" s="73"/>
    </row>
    <row r="7" spans="1:9" s="71" customFormat="1">
      <c r="B7" s="527" t="s">
        <v>0</v>
      </c>
      <c r="C7" s="527"/>
      <c r="D7" s="534" t="s">
        <v>9</v>
      </c>
      <c r="E7" s="535"/>
      <c r="F7" s="535"/>
      <c r="G7" s="536"/>
      <c r="H7" s="72"/>
      <c r="I7" s="73"/>
    </row>
    <row r="8" spans="1:9" s="71" customFormat="1" ht="30.75" customHeight="1">
      <c r="B8" s="523" t="s">
        <v>4</v>
      </c>
      <c r="C8" s="523"/>
      <c r="D8" s="537" t="s">
        <v>27</v>
      </c>
      <c r="E8" s="538"/>
      <c r="F8" s="538"/>
      <c r="G8" s="539"/>
      <c r="H8" s="72"/>
      <c r="I8" s="73"/>
    </row>
    <row r="9" spans="1:9" s="71" customFormat="1" ht="32.25" customHeight="1">
      <c r="B9" s="523" t="s">
        <v>10</v>
      </c>
      <c r="C9" s="523"/>
      <c r="D9" s="524">
        <v>0.05</v>
      </c>
      <c r="E9" s="525"/>
      <c r="F9" s="525"/>
      <c r="G9" s="526"/>
      <c r="H9" s="72"/>
      <c r="I9" s="73"/>
    </row>
    <row r="10" spans="1:9" s="71" customFormat="1">
      <c r="B10" s="527" t="s">
        <v>8</v>
      </c>
      <c r="C10" s="527"/>
      <c r="D10" s="528">
        <v>500</v>
      </c>
      <c r="E10" s="529"/>
      <c r="F10" s="529"/>
      <c r="G10" s="530"/>
      <c r="H10" s="72"/>
      <c r="I10" s="73"/>
    </row>
    <row r="11" spans="1:9" s="71" customFormat="1">
      <c r="B11" s="527" t="s">
        <v>6</v>
      </c>
      <c r="C11" s="527"/>
      <c r="D11" s="531" t="s">
        <v>7</v>
      </c>
      <c r="E11" s="532"/>
      <c r="F11" s="532"/>
      <c r="G11" s="533"/>
      <c r="H11" s="72"/>
      <c r="I11" s="73"/>
    </row>
    <row r="12" spans="1:9" s="71" customFormat="1" ht="17.25" thickBot="1">
      <c r="A12" s="3"/>
      <c r="B12" s="11"/>
      <c r="C12" s="41"/>
      <c r="D12" s="12"/>
      <c r="E12" s="4"/>
      <c r="F12" s="32"/>
      <c r="G12" s="4"/>
      <c r="H12" s="32"/>
      <c r="I12" s="73"/>
    </row>
    <row r="13" spans="1:9" s="51" customFormat="1" ht="28.5">
      <c r="A13" s="47" t="s">
        <v>13</v>
      </c>
      <c r="B13" s="48" t="s">
        <v>14</v>
      </c>
      <c r="C13" s="48" t="s">
        <v>15</v>
      </c>
      <c r="D13" s="48" t="s">
        <v>16</v>
      </c>
      <c r="E13" s="49" t="s">
        <v>17</v>
      </c>
      <c r="F13" s="48" t="s">
        <v>19</v>
      </c>
      <c r="G13" s="49" t="s">
        <v>11</v>
      </c>
      <c r="H13" s="50" t="s">
        <v>18</v>
      </c>
      <c r="I13" s="74" t="s">
        <v>24</v>
      </c>
    </row>
    <row r="14" spans="1:9" s="2" customFormat="1">
      <c r="A14" s="75">
        <v>38534</v>
      </c>
      <c r="B14" s="76">
        <v>500</v>
      </c>
      <c r="C14" s="77">
        <v>500</v>
      </c>
      <c r="D14" s="78">
        <f>B14-C14</f>
        <v>0</v>
      </c>
      <c r="E14" s="79">
        <f>G202</f>
        <v>5384</v>
      </c>
      <c r="F14" s="80">
        <f>(D14*E14*H14)</f>
        <v>0</v>
      </c>
      <c r="G14" s="77">
        <v>0</v>
      </c>
      <c r="H14" s="81">
        <f>0.24/365</f>
        <v>6.5753424657534248E-4</v>
      </c>
      <c r="I14" s="82" t="s">
        <v>56</v>
      </c>
    </row>
    <row r="15" spans="1:9" s="2" customFormat="1" ht="14.25" customHeight="1">
      <c r="A15" s="83">
        <v>38565</v>
      </c>
      <c r="B15" s="76">
        <v>500</v>
      </c>
      <c r="C15" s="77">
        <v>500</v>
      </c>
      <c r="D15" s="78">
        <f t="shared" ref="D15:D78" si="0">B15-C15</f>
        <v>0</v>
      </c>
      <c r="E15" s="79">
        <f>E14-G14</f>
        <v>5384</v>
      </c>
      <c r="F15" s="80">
        <f t="shared" ref="F15:F79" si="1">(D15*E15*H15)</f>
        <v>0</v>
      </c>
      <c r="G15" s="77">
        <v>0</v>
      </c>
      <c r="H15" s="81">
        <f>0.24/365</f>
        <v>6.5753424657534248E-4</v>
      </c>
      <c r="I15" s="82" t="s">
        <v>57</v>
      </c>
    </row>
    <row r="16" spans="1:9" s="2" customFormat="1">
      <c r="A16" s="83">
        <v>38596</v>
      </c>
      <c r="B16" s="76">
        <v>500</v>
      </c>
      <c r="C16" s="77">
        <v>0</v>
      </c>
      <c r="D16" s="78">
        <f t="shared" si="0"/>
        <v>500</v>
      </c>
      <c r="E16" s="79">
        <f t="shared" ref="E16:E79" si="2">E15-G15</f>
        <v>5384</v>
      </c>
      <c r="F16" s="80">
        <f>(D16*E16*H16)</f>
        <v>1770.0821917808219</v>
      </c>
      <c r="G16" s="77">
        <v>30</v>
      </c>
      <c r="H16" s="81">
        <f t="shared" ref="H16:H79" si="3">0.24/365</f>
        <v>6.5753424657534248E-4</v>
      </c>
      <c r="I16" s="82"/>
    </row>
    <row r="17" spans="1:9" s="2" customFormat="1">
      <c r="A17" s="83">
        <v>38626</v>
      </c>
      <c r="B17" s="76">
        <v>500</v>
      </c>
      <c r="C17" s="77">
        <v>0</v>
      </c>
      <c r="D17" s="78">
        <f t="shared" si="0"/>
        <v>500</v>
      </c>
      <c r="E17" s="79">
        <f t="shared" si="2"/>
        <v>5354</v>
      </c>
      <c r="F17" s="80">
        <f t="shared" si="1"/>
        <v>1760.2191780821918</v>
      </c>
      <c r="G17" s="77">
        <v>31</v>
      </c>
      <c r="H17" s="81">
        <f t="shared" si="3"/>
        <v>6.5753424657534248E-4</v>
      </c>
      <c r="I17" s="82"/>
    </row>
    <row r="18" spans="1:9" s="2" customFormat="1">
      <c r="A18" s="83">
        <v>38657</v>
      </c>
      <c r="B18" s="76">
        <v>500</v>
      </c>
      <c r="C18" s="77">
        <v>0</v>
      </c>
      <c r="D18" s="78">
        <f t="shared" si="0"/>
        <v>500</v>
      </c>
      <c r="E18" s="79">
        <f t="shared" si="2"/>
        <v>5323</v>
      </c>
      <c r="F18" s="80">
        <f t="shared" si="1"/>
        <v>1750.027397260274</v>
      </c>
      <c r="G18" s="77">
        <v>30</v>
      </c>
      <c r="H18" s="81">
        <f t="shared" si="3"/>
        <v>6.5753424657534248E-4</v>
      </c>
      <c r="I18" s="82"/>
    </row>
    <row r="19" spans="1:9" s="2" customFormat="1">
      <c r="A19" s="83">
        <v>38687</v>
      </c>
      <c r="B19" s="76">
        <v>500</v>
      </c>
      <c r="C19" s="77">
        <v>0</v>
      </c>
      <c r="D19" s="78">
        <f t="shared" si="0"/>
        <v>500</v>
      </c>
      <c r="E19" s="79">
        <f t="shared" si="2"/>
        <v>5293</v>
      </c>
      <c r="F19" s="80">
        <f t="shared" si="1"/>
        <v>1740.1643835616439</v>
      </c>
      <c r="G19" s="77">
        <v>31</v>
      </c>
      <c r="H19" s="81">
        <f t="shared" si="3"/>
        <v>6.5753424657534248E-4</v>
      </c>
      <c r="I19" s="82"/>
    </row>
    <row r="20" spans="1:9" s="92" customFormat="1" ht="30.75" customHeight="1">
      <c r="A20" s="155">
        <v>38718</v>
      </c>
      <c r="B20" s="76">
        <v>500</v>
      </c>
      <c r="C20" s="116">
        <f>1000+1500</f>
        <v>2500</v>
      </c>
      <c r="D20" s="78">
        <f t="shared" si="0"/>
        <v>-2000</v>
      </c>
      <c r="E20" s="79">
        <f t="shared" si="2"/>
        <v>5262</v>
      </c>
      <c r="F20" s="80"/>
      <c r="G20" s="116">
        <v>25</v>
      </c>
      <c r="H20" s="81">
        <f t="shared" si="3"/>
        <v>6.5753424657534248E-4</v>
      </c>
      <c r="I20" s="91" t="s">
        <v>98</v>
      </c>
    </row>
    <row r="21" spans="1:9" s="2" customFormat="1" ht="13.5" customHeight="1">
      <c r="A21" s="83">
        <v>38749</v>
      </c>
      <c r="B21" s="76">
        <v>500</v>
      </c>
      <c r="C21" s="77">
        <v>0</v>
      </c>
      <c r="D21" s="78">
        <f t="shared" si="0"/>
        <v>500</v>
      </c>
      <c r="E21" s="79">
        <f t="shared" si="2"/>
        <v>5237</v>
      </c>
      <c r="F21" s="80">
        <f t="shared" si="1"/>
        <v>1721.7534246575342</v>
      </c>
      <c r="G21" s="77">
        <v>28</v>
      </c>
      <c r="H21" s="81">
        <f t="shared" si="3"/>
        <v>6.5753424657534248E-4</v>
      </c>
      <c r="I21" s="82"/>
    </row>
    <row r="22" spans="1:9" s="2" customFormat="1" ht="15.75" customHeight="1">
      <c r="A22" s="83">
        <v>38777</v>
      </c>
      <c r="B22" s="76">
        <v>500</v>
      </c>
      <c r="C22" s="77">
        <v>0</v>
      </c>
      <c r="D22" s="78">
        <f t="shared" si="0"/>
        <v>500</v>
      </c>
      <c r="E22" s="79">
        <f t="shared" si="2"/>
        <v>5209</v>
      </c>
      <c r="F22" s="80">
        <f t="shared" si="1"/>
        <v>1712.5479452054794</v>
      </c>
      <c r="G22" s="77">
        <v>31</v>
      </c>
      <c r="H22" s="81">
        <f t="shared" si="3"/>
        <v>6.5753424657534248E-4</v>
      </c>
      <c r="I22" s="82"/>
    </row>
    <row r="23" spans="1:9" s="2" customFormat="1" ht="15" customHeight="1">
      <c r="A23" s="83">
        <v>38808</v>
      </c>
      <c r="B23" s="76">
        <v>500</v>
      </c>
      <c r="C23" s="77">
        <v>0</v>
      </c>
      <c r="D23" s="78">
        <f t="shared" si="0"/>
        <v>500</v>
      </c>
      <c r="E23" s="79">
        <f t="shared" si="2"/>
        <v>5178</v>
      </c>
      <c r="F23" s="80">
        <f t="shared" si="1"/>
        <v>1702.3561643835617</v>
      </c>
      <c r="G23" s="77">
        <v>30</v>
      </c>
      <c r="H23" s="81">
        <f t="shared" si="3"/>
        <v>6.5753424657534248E-4</v>
      </c>
      <c r="I23" s="82"/>
    </row>
    <row r="24" spans="1:9" s="2" customFormat="1">
      <c r="A24" s="83">
        <v>38838</v>
      </c>
      <c r="B24" s="76">
        <v>500</v>
      </c>
      <c r="C24" s="77">
        <v>0</v>
      </c>
      <c r="D24" s="78">
        <f t="shared" si="0"/>
        <v>500</v>
      </c>
      <c r="E24" s="79">
        <f t="shared" si="2"/>
        <v>5148</v>
      </c>
      <c r="F24" s="80">
        <f t="shared" si="1"/>
        <v>1692.4931506849316</v>
      </c>
      <c r="G24" s="77">
        <v>31</v>
      </c>
      <c r="H24" s="81">
        <f t="shared" si="3"/>
        <v>6.5753424657534248E-4</v>
      </c>
      <c r="I24" s="82"/>
    </row>
    <row r="25" spans="1:9" s="2" customFormat="1">
      <c r="A25" s="83">
        <v>38869</v>
      </c>
      <c r="B25" s="76">
        <v>500</v>
      </c>
      <c r="C25" s="77">
        <v>0</v>
      </c>
      <c r="D25" s="78">
        <f t="shared" si="0"/>
        <v>500</v>
      </c>
      <c r="E25" s="79">
        <f t="shared" si="2"/>
        <v>5117</v>
      </c>
      <c r="F25" s="80">
        <f t="shared" si="1"/>
        <v>1682.3013698630136</v>
      </c>
      <c r="G25" s="77">
        <v>30</v>
      </c>
      <c r="H25" s="81">
        <f t="shared" si="3"/>
        <v>6.5753424657534248E-4</v>
      </c>
      <c r="I25" s="82"/>
    </row>
    <row r="26" spans="1:9" s="2" customFormat="1">
      <c r="A26" s="83">
        <v>38899</v>
      </c>
      <c r="B26" s="76">
        <v>525</v>
      </c>
      <c r="C26" s="77">
        <v>0</v>
      </c>
      <c r="D26" s="78">
        <f t="shared" si="0"/>
        <v>525</v>
      </c>
      <c r="E26" s="79">
        <f t="shared" si="2"/>
        <v>5087</v>
      </c>
      <c r="F26" s="80">
        <f t="shared" si="1"/>
        <v>1756.0602739726028</v>
      </c>
      <c r="G26" s="77">
        <v>31</v>
      </c>
      <c r="H26" s="81">
        <f t="shared" si="3"/>
        <v>6.5753424657534248E-4</v>
      </c>
      <c r="I26" s="82"/>
    </row>
    <row r="27" spans="1:9" s="95" customFormat="1" ht="29.25" customHeight="1">
      <c r="A27" s="155">
        <v>38930</v>
      </c>
      <c r="B27" s="76">
        <v>525</v>
      </c>
      <c r="C27" s="116">
        <f>3550+100</f>
        <v>3650</v>
      </c>
      <c r="D27" s="78">
        <f t="shared" si="0"/>
        <v>-3125</v>
      </c>
      <c r="E27" s="79">
        <f t="shared" si="2"/>
        <v>5056</v>
      </c>
      <c r="F27" s="80"/>
      <c r="G27" s="156">
        <v>20</v>
      </c>
      <c r="H27" s="81">
        <f t="shared" si="3"/>
        <v>6.5753424657534248E-4</v>
      </c>
      <c r="I27" s="94" t="s">
        <v>58</v>
      </c>
    </row>
    <row r="28" spans="1:9" s="2" customFormat="1">
      <c r="A28" s="83">
        <v>38961</v>
      </c>
      <c r="B28" s="76">
        <v>525</v>
      </c>
      <c r="C28" s="77">
        <v>0</v>
      </c>
      <c r="D28" s="78">
        <f t="shared" si="0"/>
        <v>525</v>
      </c>
      <c r="E28" s="79">
        <f t="shared" si="2"/>
        <v>5036</v>
      </c>
      <c r="F28" s="80">
        <f t="shared" si="1"/>
        <v>1738.4547945205479</v>
      </c>
      <c r="G28" s="77">
        <v>30</v>
      </c>
      <c r="H28" s="81">
        <f t="shared" si="3"/>
        <v>6.5753424657534248E-4</v>
      </c>
      <c r="I28" s="82"/>
    </row>
    <row r="29" spans="1:9" s="2" customFormat="1">
      <c r="A29" s="83">
        <v>38991</v>
      </c>
      <c r="B29" s="76">
        <v>525</v>
      </c>
      <c r="C29" s="77">
        <v>0</v>
      </c>
      <c r="D29" s="78">
        <f t="shared" si="0"/>
        <v>525</v>
      </c>
      <c r="E29" s="79">
        <f t="shared" si="2"/>
        <v>5006</v>
      </c>
      <c r="F29" s="80">
        <f t="shared" si="1"/>
        <v>1728.0986301369865</v>
      </c>
      <c r="G29" s="77">
        <v>31</v>
      </c>
      <c r="H29" s="81">
        <f t="shared" si="3"/>
        <v>6.5753424657534248E-4</v>
      </c>
      <c r="I29" s="96"/>
    </row>
    <row r="30" spans="1:9" s="2" customFormat="1">
      <c r="A30" s="83">
        <v>39022</v>
      </c>
      <c r="B30" s="76">
        <v>525</v>
      </c>
      <c r="C30" s="77">
        <v>0</v>
      </c>
      <c r="D30" s="78">
        <f t="shared" si="0"/>
        <v>525</v>
      </c>
      <c r="E30" s="79">
        <f t="shared" si="2"/>
        <v>4975</v>
      </c>
      <c r="F30" s="80">
        <f t="shared" si="1"/>
        <v>1717.3972602739727</v>
      </c>
      <c r="G30" s="77">
        <v>30</v>
      </c>
      <c r="H30" s="81">
        <f t="shared" si="3"/>
        <v>6.5753424657534248E-4</v>
      </c>
      <c r="I30" s="96"/>
    </row>
    <row r="31" spans="1:9" s="2" customFormat="1" ht="13.5" customHeight="1">
      <c r="A31" s="83">
        <v>39052</v>
      </c>
      <c r="B31" s="76">
        <v>525</v>
      </c>
      <c r="C31" s="77">
        <v>0</v>
      </c>
      <c r="D31" s="78">
        <f t="shared" si="0"/>
        <v>525</v>
      </c>
      <c r="E31" s="79">
        <f t="shared" si="2"/>
        <v>4945</v>
      </c>
      <c r="F31" s="80">
        <f t="shared" si="1"/>
        <v>1707.041095890411</v>
      </c>
      <c r="G31" s="77">
        <v>31</v>
      </c>
      <c r="H31" s="81">
        <f t="shared" si="3"/>
        <v>6.5753424657534248E-4</v>
      </c>
      <c r="I31" s="96"/>
    </row>
    <row r="32" spans="1:9" s="2" customFormat="1">
      <c r="A32" s="83">
        <v>39083</v>
      </c>
      <c r="B32" s="76">
        <v>525</v>
      </c>
      <c r="C32" s="77">
        <v>0</v>
      </c>
      <c r="D32" s="78">
        <f t="shared" si="0"/>
        <v>525</v>
      </c>
      <c r="E32" s="79">
        <f t="shared" si="2"/>
        <v>4914</v>
      </c>
      <c r="F32" s="80">
        <f t="shared" si="1"/>
        <v>1696.3397260273973</v>
      </c>
      <c r="G32" s="77">
        <v>31</v>
      </c>
      <c r="H32" s="81">
        <f t="shared" si="3"/>
        <v>6.5753424657534248E-4</v>
      </c>
      <c r="I32" s="96"/>
    </row>
    <row r="33" spans="1:9" s="2" customFormat="1">
      <c r="A33" s="83">
        <v>39114</v>
      </c>
      <c r="B33" s="76">
        <v>525</v>
      </c>
      <c r="C33" s="77">
        <v>0</v>
      </c>
      <c r="D33" s="78">
        <f t="shared" si="0"/>
        <v>525</v>
      </c>
      <c r="E33" s="79">
        <f t="shared" si="2"/>
        <v>4883</v>
      </c>
      <c r="F33" s="80">
        <f t="shared" si="1"/>
        <v>1685.6383561643836</v>
      </c>
      <c r="G33" s="77">
        <v>28</v>
      </c>
      <c r="H33" s="81">
        <f t="shared" si="3"/>
        <v>6.5753424657534248E-4</v>
      </c>
      <c r="I33" s="96"/>
    </row>
    <row r="34" spans="1:9" s="2" customFormat="1">
      <c r="A34" s="83">
        <v>39142</v>
      </c>
      <c r="B34" s="76">
        <v>525</v>
      </c>
      <c r="C34" s="77">
        <v>0</v>
      </c>
      <c r="D34" s="78">
        <f t="shared" si="0"/>
        <v>525</v>
      </c>
      <c r="E34" s="79">
        <f t="shared" si="2"/>
        <v>4855</v>
      </c>
      <c r="F34" s="80">
        <f t="shared" si="1"/>
        <v>1675.972602739726</v>
      </c>
      <c r="G34" s="77">
        <v>31</v>
      </c>
      <c r="H34" s="81">
        <f t="shared" si="3"/>
        <v>6.5753424657534248E-4</v>
      </c>
      <c r="I34" s="96"/>
    </row>
    <row r="35" spans="1:9" s="2" customFormat="1">
      <c r="A35" s="83">
        <v>39173</v>
      </c>
      <c r="B35" s="76">
        <v>525</v>
      </c>
      <c r="C35" s="77">
        <v>0</v>
      </c>
      <c r="D35" s="78">
        <f t="shared" si="0"/>
        <v>525</v>
      </c>
      <c r="E35" s="79">
        <f t="shared" si="2"/>
        <v>4824</v>
      </c>
      <c r="F35" s="80">
        <f t="shared" si="1"/>
        <v>1665.2712328767125</v>
      </c>
      <c r="G35" s="77">
        <v>30</v>
      </c>
      <c r="H35" s="81">
        <f t="shared" si="3"/>
        <v>6.5753424657534248E-4</v>
      </c>
      <c r="I35" s="96"/>
    </row>
    <row r="36" spans="1:9" s="2" customFormat="1">
      <c r="A36" s="83">
        <v>39203</v>
      </c>
      <c r="B36" s="76">
        <v>525</v>
      </c>
      <c r="C36" s="77">
        <v>0</v>
      </c>
      <c r="D36" s="78">
        <f>B36-C36</f>
        <v>525</v>
      </c>
      <c r="E36" s="79">
        <f t="shared" si="2"/>
        <v>4794</v>
      </c>
      <c r="F36" s="80">
        <f t="shared" si="1"/>
        <v>1654.9150684931508</v>
      </c>
      <c r="G36" s="77">
        <v>31</v>
      </c>
      <c r="H36" s="81">
        <f t="shared" si="3"/>
        <v>6.5753424657534248E-4</v>
      </c>
      <c r="I36" s="96"/>
    </row>
    <row r="37" spans="1:9" s="2" customFormat="1">
      <c r="A37" s="83">
        <v>39234</v>
      </c>
      <c r="B37" s="76">
        <v>525</v>
      </c>
      <c r="C37" s="77">
        <v>0</v>
      </c>
      <c r="D37" s="78">
        <f t="shared" si="0"/>
        <v>525</v>
      </c>
      <c r="E37" s="79">
        <f t="shared" si="2"/>
        <v>4763</v>
      </c>
      <c r="F37" s="80">
        <f t="shared" si="1"/>
        <v>1644.2136986301371</v>
      </c>
      <c r="G37" s="77">
        <v>30</v>
      </c>
      <c r="H37" s="81">
        <f t="shared" si="3"/>
        <v>6.5753424657534248E-4</v>
      </c>
      <c r="I37" s="96"/>
    </row>
    <row r="38" spans="1:9" s="2" customFormat="1">
      <c r="A38" s="83">
        <v>39264</v>
      </c>
      <c r="B38" s="76">
        <v>551.25</v>
      </c>
      <c r="C38" s="77">
        <v>0</v>
      </c>
      <c r="D38" s="78">
        <f t="shared" si="0"/>
        <v>551.25</v>
      </c>
      <c r="E38" s="79">
        <f t="shared" si="2"/>
        <v>4733</v>
      </c>
      <c r="F38" s="80">
        <f t="shared" si="1"/>
        <v>1715.5504109589042</v>
      </c>
      <c r="G38" s="77">
        <v>31</v>
      </c>
      <c r="H38" s="81">
        <f t="shared" si="3"/>
        <v>6.5753424657534248E-4</v>
      </c>
      <c r="I38" s="96"/>
    </row>
    <row r="39" spans="1:9" s="2" customFormat="1">
      <c r="A39" s="83">
        <v>39295</v>
      </c>
      <c r="B39" s="76">
        <v>551.25</v>
      </c>
      <c r="C39" s="77">
        <v>0</v>
      </c>
      <c r="D39" s="78">
        <f t="shared" si="0"/>
        <v>551.25</v>
      </c>
      <c r="E39" s="79">
        <f t="shared" si="2"/>
        <v>4702</v>
      </c>
      <c r="F39" s="80">
        <f t="shared" si="1"/>
        <v>1704.3139726027398</v>
      </c>
      <c r="G39" s="77">
        <v>31</v>
      </c>
      <c r="H39" s="81">
        <f t="shared" si="3"/>
        <v>6.5753424657534248E-4</v>
      </c>
      <c r="I39" s="96"/>
    </row>
    <row r="40" spans="1:9" s="2" customFormat="1">
      <c r="A40" s="83">
        <v>39326</v>
      </c>
      <c r="B40" s="76">
        <v>551.25</v>
      </c>
      <c r="C40" s="77">
        <v>0</v>
      </c>
      <c r="D40" s="78">
        <f t="shared" si="0"/>
        <v>551.25</v>
      </c>
      <c r="E40" s="79">
        <f t="shared" si="2"/>
        <v>4671</v>
      </c>
      <c r="F40" s="80">
        <f t="shared" si="1"/>
        <v>1693.0775342465754</v>
      </c>
      <c r="G40" s="77">
        <v>30</v>
      </c>
      <c r="H40" s="81">
        <f t="shared" si="3"/>
        <v>6.5753424657534248E-4</v>
      </c>
      <c r="I40" s="96"/>
    </row>
    <row r="41" spans="1:9" s="2" customFormat="1">
      <c r="A41" s="83">
        <v>39356</v>
      </c>
      <c r="B41" s="76">
        <v>551.25</v>
      </c>
      <c r="C41" s="77">
        <v>0</v>
      </c>
      <c r="D41" s="78">
        <f t="shared" si="0"/>
        <v>551.25</v>
      </c>
      <c r="E41" s="79">
        <f t="shared" si="2"/>
        <v>4641</v>
      </c>
      <c r="F41" s="80">
        <f t="shared" si="1"/>
        <v>1682.2035616438357</v>
      </c>
      <c r="G41" s="77">
        <v>31</v>
      </c>
      <c r="H41" s="81">
        <f t="shared" si="3"/>
        <v>6.5753424657534248E-4</v>
      </c>
      <c r="I41" s="96"/>
    </row>
    <row r="42" spans="1:9" s="2" customFormat="1">
      <c r="A42" s="83">
        <v>39387</v>
      </c>
      <c r="B42" s="76">
        <v>551.25</v>
      </c>
      <c r="C42" s="77">
        <v>0</v>
      </c>
      <c r="D42" s="78">
        <f t="shared" si="0"/>
        <v>551.25</v>
      </c>
      <c r="E42" s="79">
        <f t="shared" si="2"/>
        <v>4610</v>
      </c>
      <c r="F42" s="80">
        <f t="shared" si="1"/>
        <v>1670.9671232876713</v>
      </c>
      <c r="G42" s="77">
        <v>30</v>
      </c>
      <c r="H42" s="81">
        <f t="shared" si="3"/>
        <v>6.5753424657534248E-4</v>
      </c>
      <c r="I42" s="96"/>
    </row>
    <row r="43" spans="1:9" s="2" customFormat="1">
      <c r="A43" s="83">
        <v>39417</v>
      </c>
      <c r="B43" s="76">
        <v>551.25</v>
      </c>
      <c r="C43" s="77">
        <v>0</v>
      </c>
      <c r="D43" s="78">
        <f t="shared" si="0"/>
        <v>551.25</v>
      </c>
      <c r="E43" s="79">
        <f t="shared" si="2"/>
        <v>4580</v>
      </c>
      <c r="F43" s="80">
        <f t="shared" si="1"/>
        <v>1660.0931506849315</v>
      </c>
      <c r="G43" s="77">
        <v>31</v>
      </c>
      <c r="H43" s="81">
        <f t="shared" si="3"/>
        <v>6.5753424657534248E-4</v>
      </c>
      <c r="I43" s="96"/>
    </row>
    <row r="44" spans="1:9" s="2" customFormat="1">
      <c r="A44" s="83">
        <v>39448</v>
      </c>
      <c r="B44" s="76">
        <v>551.25</v>
      </c>
      <c r="C44" s="77">
        <v>0</v>
      </c>
      <c r="D44" s="78">
        <f t="shared" si="0"/>
        <v>551.25</v>
      </c>
      <c r="E44" s="79">
        <f t="shared" si="2"/>
        <v>4549</v>
      </c>
      <c r="F44" s="80">
        <f t="shared" si="1"/>
        <v>1648.8567123287671</v>
      </c>
      <c r="G44" s="77">
        <v>31</v>
      </c>
      <c r="H44" s="81">
        <f t="shared" si="3"/>
        <v>6.5753424657534248E-4</v>
      </c>
      <c r="I44" s="96"/>
    </row>
    <row r="45" spans="1:9" s="2" customFormat="1">
      <c r="A45" s="83">
        <v>39479</v>
      </c>
      <c r="B45" s="76">
        <v>551.25</v>
      </c>
      <c r="C45" s="77">
        <v>0</v>
      </c>
      <c r="D45" s="78">
        <f t="shared" si="0"/>
        <v>551.25</v>
      </c>
      <c r="E45" s="79">
        <f t="shared" si="2"/>
        <v>4518</v>
      </c>
      <c r="F45" s="80">
        <f t="shared" si="1"/>
        <v>1637.6202739726027</v>
      </c>
      <c r="G45" s="77">
        <v>29</v>
      </c>
      <c r="H45" s="81">
        <f t="shared" si="3"/>
        <v>6.5753424657534248E-4</v>
      </c>
      <c r="I45" s="96"/>
    </row>
    <row r="46" spans="1:9" s="2" customFormat="1" ht="15.75" customHeight="1">
      <c r="A46" s="83">
        <v>39508</v>
      </c>
      <c r="B46" s="76">
        <v>551.25</v>
      </c>
      <c r="C46" s="77">
        <v>0</v>
      </c>
      <c r="D46" s="78">
        <f t="shared" si="0"/>
        <v>551.25</v>
      </c>
      <c r="E46" s="79">
        <f t="shared" si="2"/>
        <v>4489</v>
      </c>
      <c r="F46" s="80">
        <f t="shared" si="1"/>
        <v>1627.1087671232876</v>
      </c>
      <c r="G46" s="77">
        <v>31</v>
      </c>
      <c r="H46" s="81">
        <f t="shared" si="3"/>
        <v>6.5753424657534248E-4</v>
      </c>
      <c r="I46" s="96"/>
    </row>
    <row r="47" spans="1:9" s="2" customFormat="1" ht="13.5" customHeight="1">
      <c r="A47" s="83">
        <v>39539</v>
      </c>
      <c r="B47" s="76">
        <v>551.25</v>
      </c>
      <c r="C47" s="77">
        <v>0</v>
      </c>
      <c r="D47" s="78">
        <f t="shared" si="0"/>
        <v>551.25</v>
      </c>
      <c r="E47" s="79">
        <f t="shared" si="2"/>
        <v>4458</v>
      </c>
      <c r="F47" s="80">
        <f t="shared" si="1"/>
        <v>1615.8723287671232</v>
      </c>
      <c r="G47" s="77">
        <v>30</v>
      </c>
      <c r="H47" s="81">
        <f t="shared" si="3"/>
        <v>6.5753424657534248E-4</v>
      </c>
      <c r="I47" s="96"/>
    </row>
    <row r="48" spans="1:9" s="2" customFormat="1" ht="15" customHeight="1">
      <c r="A48" s="83">
        <v>39569</v>
      </c>
      <c r="B48" s="76">
        <v>551.25</v>
      </c>
      <c r="C48" s="77">
        <v>0</v>
      </c>
      <c r="D48" s="78">
        <f t="shared" si="0"/>
        <v>551.25</v>
      </c>
      <c r="E48" s="79">
        <f t="shared" si="2"/>
        <v>4428</v>
      </c>
      <c r="F48" s="80">
        <f t="shared" si="1"/>
        <v>1604.9983561643835</v>
      </c>
      <c r="G48" s="77">
        <v>31</v>
      </c>
      <c r="H48" s="81">
        <f t="shared" si="3"/>
        <v>6.5753424657534248E-4</v>
      </c>
      <c r="I48" s="96"/>
    </row>
    <row r="49" spans="1:10" s="2" customFormat="1">
      <c r="A49" s="83">
        <v>39600</v>
      </c>
      <c r="B49" s="76">
        <v>551.25</v>
      </c>
      <c r="C49" s="77">
        <v>0</v>
      </c>
      <c r="D49" s="78">
        <f t="shared" si="0"/>
        <v>551.25</v>
      </c>
      <c r="E49" s="79">
        <f t="shared" si="2"/>
        <v>4397</v>
      </c>
      <c r="F49" s="80">
        <f t="shared" si="1"/>
        <v>1593.7619178082193</v>
      </c>
      <c r="G49" s="77">
        <v>30</v>
      </c>
      <c r="H49" s="81">
        <f t="shared" si="3"/>
        <v>6.5753424657534248E-4</v>
      </c>
      <c r="I49" s="96"/>
    </row>
    <row r="50" spans="1:10" s="2" customFormat="1" ht="15.75" customHeight="1">
      <c r="A50" s="83">
        <v>39630</v>
      </c>
      <c r="B50" s="76">
        <v>578.8125</v>
      </c>
      <c r="C50" s="77">
        <v>0</v>
      </c>
      <c r="D50" s="78">
        <f t="shared" si="0"/>
        <v>578.8125</v>
      </c>
      <c r="E50" s="79">
        <f t="shared" si="2"/>
        <v>4367</v>
      </c>
      <c r="F50" s="80">
        <f t="shared" si="1"/>
        <v>1662.0323424657536</v>
      </c>
      <c r="G50" s="77">
        <v>31</v>
      </c>
      <c r="H50" s="81">
        <f t="shared" si="3"/>
        <v>6.5753424657534248E-4</v>
      </c>
      <c r="I50" s="96"/>
    </row>
    <row r="51" spans="1:10" s="2" customFormat="1" ht="14.25" customHeight="1">
      <c r="A51" s="83">
        <v>39661</v>
      </c>
      <c r="B51" s="76">
        <v>578.8125</v>
      </c>
      <c r="C51" s="77">
        <v>0</v>
      </c>
      <c r="D51" s="78">
        <f t="shared" si="0"/>
        <v>578.8125</v>
      </c>
      <c r="E51" s="79">
        <f t="shared" si="2"/>
        <v>4336</v>
      </c>
      <c r="F51" s="80">
        <f t="shared" si="1"/>
        <v>1650.2340821917808</v>
      </c>
      <c r="G51" s="77">
        <v>31</v>
      </c>
      <c r="H51" s="81">
        <f t="shared" si="3"/>
        <v>6.5753424657534248E-4</v>
      </c>
      <c r="I51" s="96"/>
    </row>
    <row r="52" spans="1:10" s="2" customFormat="1" ht="15" customHeight="1">
      <c r="A52" s="83">
        <v>39692</v>
      </c>
      <c r="B52" s="76">
        <v>578.8125</v>
      </c>
      <c r="C52" s="77">
        <v>0</v>
      </c>
      <c r="D52" s="78">
        <f t="shared" si="0"/>
        <v>578.8125</v>
      </c>
      <c r="E52" s="79">
        <f t="shared" si="2"/>
        <v>4305</v>
      </c>
      <c r="F52" s="80">
        <f t="shared" si="1"/>
        <v>1638.4358219178082</v>
      </c>
      <c r="G52" s="77">
        <v>30</v>
      </c>
      <c r="H52" s="81">
        <f t="shared" si="3"/>
        <v>6.5753424657534248E-4</v>
      </c>
      <c r="I52" s="96"/>
    </row>
    <row r="53" spans="1:10" s="2" customFormat="1">
      <c r="A53" s="83">
        <v>39722</v>
      </c>
      <c r="B53" s="76">
        <v>578.8125</v>
      </c>
      <c r="C53" s="77">
        <v>0</v>
      </c>
      <c r="D53" s="78">
        <f t="shared" si="0"/>
        <v>578.8125</v>
      </c>
      <c r="E53" s="79">
        <f t="shared" si="2"/>
        <v>4275</v>
      </c>
      <c r="F53" s="80">
        <f t="shared" si="1"/>
        <v>1627.0181506849315</v>
      </c>
      <c r="G53" s="77">
        <v>31</v>
      </c>
      <c r="H53" s="81">
        <f t="shared" si="3"/>
        <v>6.5753424657534248E-4</v>
      </c>
      <c r="I53" s="96"/>
    </row>
    <row r="54" spans="1:10" s="2" customFormat="1">
      <c r="A54" s="83">
        <v>39753</v>
      </c>
      <c r="B54" s="76">
        <v>578.8125</v>
      </c>
      <c r="C54" s="77">
        <v>0</v>
      </c>
      <c r="D54" s="78">
        <f t="shared" si="0"/>
        <v>578.8125</v>
      </c>
      <c r="E54" s="79">
        <f t="shared" si="2"/>
        <v>4244</v>
      </c>
      <c r="F54" s="80">
        <f t="shared" si="1"/>
        <v>1615.2198904109589</v>
      </c>
      <c r="G54" s="77">
        <v>30</v>
      </c>
      <c r="H54" s="81">
        <f t="shared" si="3"/>
        <v>6.5753424657534248E-4</v>
      </c>
      <c r="I54" s="96"/>
    </row>
    <row r="55" spans="1:10" s="2" customFormat="1">
      <c r="A55" s="83">
        <v>39783</v>
      </c>
      <c r="B55" s="76">
        <v>578.8125</v>
      </c>
      <c r="C55" s="77">
        <v>0</v>
      </c>
      <c r="D55" s="78">
        <f t="shared" si="0"/>
        <v>578.8125</v>
      </c>
      <c r="E55" s="79">
        <f t="shared" si="2"/>
        <v>4214</v>
      </c>
      <c r="F55" s="80">
        <f t="shared" si="1"/>
        <v>1603.8022191780822</v>
      </c>
      <c r="G55" s="77">
        <v>31</v>
      </c>
      <c r="H55" s="81">
        <f t="shared" si="3"/>
        <v>6.5753424657534248E-4</v>
      </c>
      <c r="I55" s="96"/>
    </row>
    <row r="56" spans="1:10" s="2" customFormat="1" ht="14.25" customHeight="1">
      <c r="A56" s="83">
        <v>39814</v>
      </c>
      <c r="B56" s="76">
        <v>578.8125</v>
      </c>
      <c r="C56" s="77">
        <v>0</v>
      </c>
      <c r="D56" s="78">
        <f t="shared" si="0"/>
        <v>578.8125</v>
      </c>
      <c r="E56" s="79">
        <f t="shared" si="2"/>
        <v>4183</v>
      </c>
      <c r="F56" s="80">
        <f t="shared" si="1"/>
        <v>1592.0039589041096</v>
      </c>
      <c r="G56" s="77">
        <v>31</v>
      </c>
      <c r="H56" s="81">
        <f t="shared" si="3"/>
        <v>6.5753424657534248E-4</v>
      </c>
      <c r="I56" s="96"/>
    </row>
    <row r="57" spans="1:10" s="2" customFormat="1">
      <c r="A57" s="75">
        <v>39845</v>
      </c>
      <c r="B57" s="76">
        <v>578.8125</v>
      </c>
      <c r="C57" s="77">
        <v>0</v>
      </c>
      <c r="D57" s="78">
        <f t="shared" si="0"/>
        <v>578.8125</v>
      </c>
      <c r="E57" s="79">
        <f t="shared" si="2"/>
        <v>4152</v>
      </c>
      <c r="F57" s="80">
        <f t="shared" si="1"/>
        <v>1580.205698630137</v>
      </c>
      <c r="G57" s="79">
        <v>28</v>
      </c>
      <c r="H57" s="81">
        <f t="shared" si="3"/>
        <v>6.5753424657534248E-4</v>
      </c>
      <c r="I57" s="96"/>
    </row>
    <row r="58" spans="1:10" s="2" customFormat="1">
      <c r="A58" s="75">
        <v>39873</v>
      </c>
      <c r="B58" s="76">
        <v>578.8125</v>
      </c>
      <c r="C58" s="77">
        <v>0</v>
      </c>
      <c r="D58" s="78">
        <f t="shared" si="0"/>
        <v>578.8125</v>
      </c>
      <c r="E58" s="79">
        <f t="shared" si="2"/>
        <v>4124</v>
      </c>
      <c r="F58" s="80">
        <f t="shared" si="1"/>
        <v>1569.549205479452</v>
      </c>
      <c r="G58" s="97">
        <v>31</v>
      </c>
      <c r="H58" s="81">
        <f t="shared" si="3"/>
        <v>6.5753424657534248E-4</v>
      </c>
      <c r="I58" s="98"/>
      <c r="J58" s="99"/>
    </row>
    <row r="59" spans="1:10" s="2" customFormat="1">
      <c r="A59" s="75">
        <v>39904</v>
      </c>
      <c r="B59" s="76">
        <v>578.8125</v>
      </c>
      <c r="C59" s="77">
        <v>0</v>
      </c>
      <c r="D59" s="78">
        <f t="shared" si="0"/>
        <v>578.8125</v>
      </c>
      <c r="E59" s="79">
        <f t="shared" si="2"/>
        <v>4093</v>
      </c>
      <c r="F59" s="80">
        <f t="shared" si="1"/>
        <v>1557.7509452054794</v>
      </c>
      <c r="G59" s="97">
        <v>30</v>
      </c>
      <c r="H59" s="81">
        <f t="shared" si="3"/>
        <v>6.5753424657534248E-4</v>
      </c>
      <c r="I59" s="98"/>
    </row>
    <row r="60" spans="1:10" s="2" customFormat="1">
      <c r="A60" s="75">
        <v>39934</v>
      </c>
      <c r="B60" s="76">
        <v>578.8125</v>
      </c>
      <c r="C60" s="77">
        <v>0</v>
      </c>
      <c r="D60" s="78">
        <f t="shared" si="0"/>
        <v>578.8125</v>
      </c>
      <c r="E60" s="79">
        <f t="shared" si="2"/>
        <v>4063</v>
      </c>
      <c r="F60" s="80">
        <f t="shared" si="1"/>
        <v>1546.3332739726027</v>
      </c>
      <c r="G60" s="97">
        <v>31</v>
      </c>
      <c r="H60" s="81">
        <f t="shared" si="3"/>
        <v>6.5753424657534248E-4</v>
      </c>
      <c r="I60" s="98"/>
    </row>
    <row r="61" spans="1:10" s="2" customFormat="1">
      <c r="A61" s="75">
        <v>39965</v>
      </c>
      <c r="B61" s="76">
        <v>578.8125</v>
      </c>
      <c r="C61" s="77">
        <v>0</v>
      </c>
      <c r="D61" s="78">
        <f t="shared" si="0"/>
        <v>578.8125</v>
      </c>
      <c r="E61" s="79">
        <f t="shared" si="2"/>
        <v>4032</v>
      </c>
      <c r="F61" s="80">
        <f t="shared" si="1"/>
        <v>1534.5350136986301</v>
      </c>
      <c r="G61" s="97">
        <v>30</v>
      </c>
      <c r="H61" s="81">
        <f t="shared" si="3"/>
        <v>6.5753424657534248E-4</v>
      </c>
      <c r="I61" s="98"/>
    </row>
    <row r="62" spans="1:10" s="2" customFormat="1">
      <c r="A62" s="75">
        <v>39995</v>
      </c>
      <c r="B62" s="76">
        <v>607.75312499999995</v>
      </c>
      <c r="C62" s="77">
        <v>0</v>
      </c>
      <c r="D62" s="78">
        <f t="shared" si="0"/>
        <v>607.75312499999995</v>
      </c>
      <c r="E62" s="79">
        <f t="shared" si="2"/>
        <v>4002</v>
      </c>
      <c r="F62" s="80">
        <f t="shared" si="1"/>
        <v>1599.2732095890408</v>
      </c>
      <c r="G62" s="97">
        <v>31</v>
      </c>
      <c r="H62" s="81">
        <f t="shared" si="3"/>
        <v>6.5753424657534248E-4</v>
      </c>
      <c r="I62" s="98"/>
    </row>
    <row r="63" spans="1:10" s="2" customFormat="1">
      <c r="A63" s="75">
        <v>40026</v>
      </c>
      <c r="B63" s="76">
        <v>607.75312499999995</v>
      </c>
      <c r="C63" s="77">
        <v>0</v>
      </c>
      <c r="D63" s="78">
        <f t="shared" si="0"/>
        <v>607.75312499999995</v>
      </c>
      <c r="E63" s="79">
        <f t="shared" si="2"/>
        <v>3971</v>
      </c>
      <c r="F63" s="80">
        <f t="shared" si="1"/>
        <v>1586.8850363013698</v>
      </c>
      <c r="G63" s="97">
        <v>31</v>
      </c>
      <c r="H63" s="81">
        <f t="shared" si="3"/>
        <v>6.5753424657534248E-4</v>
      </c>
      <c r="I63" s="98"/>
    </row>
    <row r="64" spans="1:10" s="2" customFormat="1">
      <c r="A64" s="100">
        <v>40057</v>
      </c>
      <c r="B64" s="76">
        <v>607.75312499999995</v>
      </c>
      <c r="C64" s="77">
        <v>0</v>
      </c>
      <c r="D64" s="78">
        <f t="shared" si="0"/>
        <v>607.75312499999995</v>
      </c>
      <c r="E64" s="79">
        <f t="shared" si="2"/>
        <v>3940</v>
      </c>
      <c r="F64" s="80">
        <f t="shared" si="1"/>
        <v>1574.4968630136987</v>
      </c>
      <c r="G64" s="97">
        <v>30</v>
      </c>
      <c r="H64" s="81">
        <f t="shared" si="3"/>
        <v>6.5753424657534248E-4</v>
      </c>
      <c r="I64" s="98"/>
    </row>
    <row r="65" spans="1:12" s="2" customFormat="1">
      <c r="A65" s="101">
        <v>40087</v>
      </c>
      <c r="B65" s="102">
        <v>607.75312499999995</v>
      </c>
      <c r="C65" s="77">
        <v>0</v>
      </c>
      <c r="D65" s="78">
        <f t="shared" si="0"/>
        <v>607.75312499999995</v>
      </c>
      <c r="E65" s="79">
        <f t="shared" si="2"/>
        <v>3910</v>
      </c>
      <c r="F65" s="80">
        <f t="shared" si="1"/>
        <v>1562.5083082191782</v>
      </c>
      <c r="G65" s="97">
        <v>31</v>
      </c>
      <c r="H65" s="81">
        <f t="shared" si="3"/>
        <v>6.5753424657534248E-4</v>
      </c>
      <c r="I65" s="98"/>
    </row>
    <row r="66" spans="1:12" s="2" customFormat="1">
      <c r="A66" s="103">
        <v>40118</v>
      </c>
      <c r="B66" s="76">
        <v>607.75312499999995</v>
      </c>
      <c r="C66" s="77">
        <v>0</v>
      </c>
      <c r="D66" s="78">
        <f t="shared" si="0"/>
        <v>607.75312499999995</v>
      </c>
      <c r="E66" s="79">
        <f t="shared" si="2"/>
        <v>3879</v>
      </c>
      <c r="F66" s="80">
        <f t="shared" si="1"/>
        <v>1550.1201349315068</v>
      </c>
      <c r="G66" s="97">
        <v>30</v>
      </c>
      <c r="H66" s="81">
        <f t="shared" si="3"/>
        <v>6.5753424657534248E-4</v>
      </c>
      <c r="I66" s="98"/>
    </row>
    <row r="67" spans="1:12" s="2" customFormat="1" ht="14.25" customHeight="1">
      <c r="A67" s="75">
        <v>40148</v>
      </c>
      <c r="B67" s="76">
        <v>607.75312499999995</v>
      </c>
      <c r="C67" s="77">
        <v>0</v>
      </c>
      <c r="D67" s="78">
        <f t="shared" si="0"/>
        <v>607.75312499999995</v>
      </c>
      <c r="E67" s="79">
        <f t="shared" si="2"/>
        <v>3849</v>
      </c>
      <c r="F67" s="80">
        <f t="shared" si="1"/>
        <v>1538.1315801369863</v>
      </c>
      <c r="G67" s="97">
        <v>31</v>
      </c>
      <c r="H67" s="81">
        <f t="shared" si="3"/>
        <v>6.5753424657534248E-4</v>
      </c>
      <c r="I67" s="98"/>
    </row>
    <row r="68" spans="1:12" s="2" customFormat="1" ht="13.5" customHeight="1" thickBot="1">
      <c r="A68" s="75">
        <v>40179</v>
      </c>
      <c r="B68" s="76">
        <v>607.75312499999995</v>
      </c>
      <c r="C68" s="77">
        <v>0</v>
      </c>
      <c r="D68" s="78">
        <f t="shared" si="0"/>
        <v>607.75312499999995</v>
      </c>
      <c r="E68" s="79">
        <f t="shared" si="2"/>
        <v>3818</v>
      </c>
      <c r="F68" s="80">
        <f t="shared" si="1"/>
        <v>1525.7434068493151</v>
      </c>
      <c r="G68" s="97">
        <v>31</v>
      </c>
      <c r="H68" s="81">
        <f t="shared" si="3"/>
        <v>6.5753424657534248E-4</v>
      </c>
      <c r="I68" s="98"/>
    </row>
    <row r="69" spans="1:12" s="92" customFormat="1" ht="32.25" customHeight="1">
      <c r="A69" s="48" t="s">
        <v>13</v>
      </c>
      <c r="B69" s="48" t="s">
        <v>14</v>
      </c>
      <c r="C69" s="48" t="s">
        <v>15</v>
      </c>
      <c r="D69" s="48" t="s">
        <v>16</v>
      </c>
      <c r="E69" s="49" t="s">
        <v>17</v>
      </c>
      <c r="F69" s="104" t="s">
        <v>19</v>
      </c>
      <c r="G69" s="49" t="s">
        <v>11</v>
      </c>
      <c r="H69" s="105" t="s">
        <v>18</v>
      </c>
      <c r="I69" s="106" t="s">
        <v>24</v>
      </c>
    </row>
    <row r="70" spans="1:12" s="2" customFormat="1">
      <c r="A70" s="75">
        <v>40210</v>
      </c>
      <c r="B70" s="76">
        <v>607.75312499999995</v>
      </c>
      <c r="C70" s="77">
        <v>0</v>
      </c>
      <c r="D70" s="78">
        <f t="shared" si="0"/>
        <v>607.75312499999995</v>
      </c>
      <c r="E70" s="79">
        <f>E68-G68</f>
        <v>3787</v>
      </c>
      <c r="F70" s="80">
        <f t="shared" si="1"/>
        <v>1513.3552335616437</v>
      </c>
      <c r="G70" s="97">
        <v>28</v>
      </c>
      <c r="H70" s="81">
        <f t="shared" si="3"/>
        <v>6.5753424657534248E-4</v>
      </c>
      <c r="I70" s="98"/>
    </row>
    <row r="71" spans="1:12" s="2" customFormat="1">
      <c r="A71" s="75">
        <v>40238</v>
      </c>
      <c r="B71" s="76">
        <v>607.75312499999995</v>
      </c>
      <c r="C71" s="77">
        <v>0</v>
      </c>
      <c r="D71" s="78">
        <f t="shared" si="0"/>
        <v>607.75312499999995</v>
      </c>
      <c r="E71" s="79">
        <f t="shared" si="2"/>
        <v>3759</v>
      </c>
      <c r="F71" s="80">
        <f t="shared" si="1"/>
        <v>1502.1659157534245</v>
      </c>
      <c r="G71" s="97">
        <v>31</v>
      </c>
      <c r="H71" s="81">
        <f t="shared" si="3"/>
        <v>6.5753424657534248E-4</v>
      </c>
      <c r="I71" s="98"/>
    </row>
    <row r="72" spans="1:12" s="2" customFormat="1">
      <c r="A72" s="75">
        <v>40269</v>
      </c>
      <c r="B72" s="76">
        <v>607.75312499999995</v>
      </c>
      <c r="C72" s="77">
        <v>0</v>
      </c>
      <c r="D72" s="78">
        <f t="shared" si="0"/>
        <v>607.75312499999995</v>
      </c>
      <c r="E72" s="79">
        <f>E71-G71</f>
        <v>3728</v>
      </c>
      <c r="F72" s="80">
        <f t="shared" si="1"/>
        <v>1489.7777424657534</v>
      </c>
      <c r="G72" s="97">
        <v>30</v>
      </c>
      <c r="H72" s="81">
        <f t="shared" si="3"/>
        <v>6.5753424657534248E-4</v>
      </c>
      <c r="I72" s="98"/>
    </row>
    <row r="73" spans="1:12" s="2" customFormat="1">
      <c r="A73" s="75">
        <v>40299</v>
      </c>
      <c r="B73" s="76">
        <v>607.75312499999995</v>
      </c>
      <c r="C73" s="77">
        <v>0</v>
      </c>
      <c r="D73" s="78">
        <f t="shared" si="0"/>
        <v>607.75312499999995</v>
      </c>
      <c r="E73" s="79">
        <f t="shared" si="2"/>
        <v>3698</v>
      </c>
      <c r="F73" s="80">
        <f t="shared" si="1"/>
        <v>1477.7891876712329</v>
      </c>
      <c r="G73" s="97">
        <v>31</v>
      </c>
      <c r="H73" s="81">
        <f t="shared" si="3"/>
        <v>6.5753424657534248E-4</v>
      </c>
      <c r="I73" s="98"/>
    </row>
    <row r="74" spans="1:12" s="2" customFormat="1">
      <c r="A74" s="75">
        <v>40330</v>
      </c>
      <c r="B74" s="76">
        <v>607.75312499999995</v>
      </c>
      <c r="C74" s="77">
        <v>0</v>
      </c>
      <c r="D74" s="78">
        <f t="shared" si="0"/>
        <v>607.75312499999995</v>
      </c>
      <c r="E74" s="79">
        <f>E73-G73</f>
        <v>3667</v>
      </c>
      <c r="F74" s="80">
        <f t="shared" si="1"/>
        <v>1465.4010143835615</v>
      </c>
      <c r="G74" s="97">
        <v>30</v>
      </c>
      <c r="H74" s="81">
        <f t="shared" si="3"/>
        <v>6.5753424657534248E-4</v>
      </c>
      <c r="I74" s="98"/>
    </row>
    <row r="75" spans="1:12" s="2" customFormat="1" ht="15.75" customHeight="1">
      <c r="A75" s="75">
        <v>40360</v>
      </c>
      <c r="B75" s="76">
        <v>638.14078124999992</v>
      </c>
      <c r="C75" s="77">
        <v>0</v>
      </c>
      <c r="D75" s="78">
        <f t="shared" si="0"/>
        <v>638.14078124999992</v>
      </c>
      <c r="E75" s="79">
        <f t="shared" si="2"/>
        <v>3637</v>
      </c>
      <c r="F75" s="80">
        <f t="shared" si="1"/>
        <v>1526.083082568493</v>
      </c>
      <c r="G75" s="97">
        <v>31</v>
      </c>
      <c r="H75" s="81">
        <f t="shared" si="3"/>
        <v>6.5753424657534248E-4</v>
      </c>
      <c r="I75" s="98"/>
      <c r="L75" s="107"/>
    </row>
    <row r="76" spans="1:12" s="2" customFormat="1">
      <c r="A76" s="75">
        <v>40391</v>
      </c>
      <c r="B76" s="76">
        <v>638.14078124999992</v>
      </c>
      <c r="C76" s="77">
        <v>0</v>
      </c>
      <c r="D76" s="78">
        <f t="shared" si="0"/>
        <v>638.14078124999992</v>
      </c>
      <c r="E76" s="79">
        <f t="shared" si="2"/>
        <v>3606</v>
      </c>
      <c r="F76" s="80">
        <f t="shared" si="1"/>
        <v>1513.0755006164381</v>
      </c>
      <c r="G76" s="97">
        <v>31</v>
      </c>
      <c r="H76" s="81">
        <f t="shared" si="3"/>
        <v>6.5753424657534248E-4</v>
      </c>
      <c r="I76" s="98"/>
    </row>
    <row r="77" spans="1:12" s="2" customFormat="1" ht="13.5" customHeight="1">
      <c r="A77" s="75">
        <v>40422</v>
      </c>
      <c r="B77" s="76">
        <v>638.14078124999992</v>
      </c>
      <c r="C77" s="77">
        <v>0</v>
      </c>
      <c r="D77" s="78">
        <f t="shared" si="0"/>
        <v>638.14078124999992</v>
      </c>
      <c r="E77" s="79">
        <f t="shared" si="2"/>
        <v>3575</v>
      </c>
      <c r="F77" s="80">
        <f t="shared" si="1"/>
        <v>1500.0679186643833</v>
      </c>
      <c r="G77" s="97">
        <v>30</v>
      </c>
      <c r="H77" s="81">
        <f t="shared" si="3"/>
        <v>6.5753424657534248E-4</v>
      </c>
      <c r="I77" s="98"/>
    </row>
    <row r="78" spans="1:12" s="2" customFormat="1">
      <c r="A78" s="108">
        <v>40452</v>
      </c>
      <c r="B78" s="76">
        <v>638.14078124999992</v>
      </c>
      <c r="C78" s="77">
        <v>0</v>
      </c>
      <c r="D78" s="78">
        <f t="shared" si="0"/>
        <v>638.14078124999992</v>
      </c>
      <c r="E78" s="79">
        <f t="shared" si="2"/>
        <v>3545</v>
      </c>
      <c r="F78" s="80">
        <f t="shared" si="1"/>
        <v>1487.4799361301368</v>
      </c>
      <c r="G78" s="88">
        <v>31</v>
      </c>
      <c r="H78" s="81">
        <f t="shared" si="3"/>
        <v>6.5753424657534248E-4</v>
      </c>
      <c r="I78" s="109"/>
    </row>
    <row r="79" spans="1:12" s="2" customFormat="1">
      <c r="A79" s="75">
        <v>40483</v>
      </c>
      <c r="B79" s="76">
        <v>638.14078124999992</v>
      </c>
      <c r="C79" s="77">
        <v>0</v>
      </c>
      <c r="D79" s="78">
        <f t="shared" ref="D79:D143" si="4">B79-C79</f>
        <v>638.14078124999992</v>
      </c>
      <c r="E79" s="79">
        <f t="shared" si="2"/>
        <v>3514</v>
      </c>
      <c r="F79" s="80">
        <f t="shared" si="1"/>
        <v>1474.472354178082</v>
      </c>
      <c r="G79" s="97">
        <v>30</v>
      </c>
      <c r="H79" s="81">
        <f t="shared" si="3"/>
        <v>6.5753424657534248E-4</v>
      </c>
      <c r="I79" s="98"/>
    </row>
    <row r="80" spans="1:12" s="2" customFormat="1">
      <c r="A80" s="75">
        <v>40513</v>
      </c>
      <c r="B80" s="76">
        <v>638.14078124999992</v>
      </c>
      <c r="C80" s="77">
        <v>0</v>
      </c>
      <c r="D80" s="78">
        <f t="shared" si="4"/>
        <v>638.14078124999992</v>
      </c>
      <c r="E80" s="79">
        <f t="shared" ref="E80:E142" si="5">E79-G79</f>
        <v>3484</v>
      </c>
      <c r="F80" s="80">
        <f t="shared" ref="F80:F144" si="6">(D80*E80*H80)</f>
        <v>1461.8843716438355</v>
      </c>
      <c r="G80" s="97">
        <v>31</v>
      </c>
      <c r="H80" s="81">
        <f t="shared" ref="H80:H143" si="7">0.24/365</f>
        <v>6.5753424657534248E-4</v>
      </c>
      <c r="I80" s="98"/>
    </row>
    <row r="81" spans="1:9" s="2" customFormat="1" ht="13.5" customHeight="1">
      <c r="A81" s="75">
        <v>40544</v>
      </c>
      <c r="B81" s="76">
        <v>638.14078124999992</v>
      </c>
      <c r="C81" s="110">
        <v>0</v>
      </c>
      <c r="D81" s="78">
        <f t="shared" si="4"/>
        <v>638.14078124999992</v>
      </c>
      <c r="E81" s="79">
        <f t="shared" si="5"/>
        <v>3453</v>
      </c>
      <c r="F81" s="80">
        <f t="shared" si="6"/>
        <v>1448.8767896917805</v>
      </c>
      <c r="G81" s="97">
        <v>31</v>
      </c>
      <c r="H81" s="81">
        <f t="shared" si="7"/>
        <v>6.5753424657534248E-4</v>
      </c>
      <c r="I81" s="98"/>
    </row>
    <row r="82" spans="1:9" s="2" customFormat="1">
      <c r="A82" s="75">
        <v>40575</v>
      </c>
      <c r="B82" s="76">
        <v>638.14078124999992</v>
      </c>
      <c r="C82" s="110">
        <v>0</v>
      </c>
      <c r="D82" s="78">
        <f t="shared" si="4"/>
        <v>638.14078124999992</v>
      </c>
      <c r="E82" s="79">
        <f t="shared" si="5"/>
        <v>3422</v>
      </c>
      <c r="F82" s="80">
        <f t="shared" si="6"/>
        <v>1435.8692077397257</v>
      </c>
      <c r="G82" s="97">
        <v>28</v>
      </c>
      <c r="H82" s="81">
        <f t="shared" si="7"/>
        <v>6.5753424657534248E-4</v>
      </c>
      <c r="I82" s="98"/>
    </row>
    <row r="83" spans="1:9" s="2" customFormat="1" ht="14.25" customHeight="1">
      <c r="A83" s="75">
        <v>40603</v>
      </c>
      <c r="B83" s="76">
        <v>638.14078124999992</v>
      </c>
      <c r="C83" s="110">
        <v>0</v>
      </c>
      <c r="D83" s="78">
        <f t="shared" si="4"/>
        <v>638.14078124999992</v>
      </c>
      <c r="E83" s="79">
        <f t="shared" si="5"/>
        <v>3394</v>
      </c>
      <c r="F83" s="80">
        <f t="shared" si="6"/>
        <v>1424.1204240410957</v>
      </c>
      <c r="G83" s="97">
        <v>31</v>
      </c>
      <c r="H83" s="81">
        <f t="shared" si="7"/>
        <v>6.5753424657534248E-4</v>
      </c>
      <c r="I83" s="98"/>
    </row>
    <row r="84" spans="1:9" s="2" customFormat="1">
      <c r="A84" s="75">
        <v>40634</v>
      </c>
      <c r="B84" s="76">
        <v>638.14078124999992</v>
      </c>
      <c r="C84" s="110">
        <v>0</v>
      </c>
      <c r="D84" s="78">
        <f t="shared" si="4"/>
        <v>638.14078124999992</v>
      </c>
      <c r="E84" s="79">
        <f t="shared" si="5"/>
        <v>3363</v>
      </c>
      <c r="F84" s="80">
        <f t="shared" si="6"/>
        <v>1411.1128420890411</v>
      </c>
      <c r="G84" s="97">
        <v>30</v>
      </c>
      <c r="H84" s="81">
        <f t="shared" si="7"/>
        <v>6.5753424657534248E-4</v>
      </c>
      <c r="I84" s="98"/>
    </row>
    <row r="85" spans="1:9" s="2" customFormat="1">
      <c r="A85" s="75">
        <v>40664</v>
      </c>
      <c r="B85" s="76">
        <v>638.14078124999992</v>
      </c>
      <c r="C85" s="110">
        <v>0</v>
      </c>
      <c r="D85" s="78">
        <f t="shared" si="4"/>
        <v>638.14078124999992</v>
      </c>
      <c r="E85" s="79">
        <f t="shared" si="5"/>
        <v>3333</v>
      </c>
      <c r="F85" s="80">
        <f t="shared" si="6"/>
        <v>1398.5248595547944</v>
      </c>
      <c r="G85" s="97">
        <v>31</v>
      </c>
      <c r="H85" s="81">
        <f t="shared" si="7"/>
        <v>6.5753424657534248E-4</v>
      </c>
      <c r="I85" s="98"/>
    </row>
    <row r="86" spans="1:9" s="2" customFormat="1">
      <c r="A86" s="75">
        <v>40695</v>
      </c>
      <c r="B86" s="76">
        <v>638.14078124999992</v>
      </c>
      <c r="C86" s="110">
        <v>0</v>
      </c>
      <c r="D86" s="78">
        <f t="shared" si="4"/>
        <v>638.14078124999992</v>
      </c>
      <c r="E86" s="79">
        <f>E85-G85</f>
        <v>3302</v>
      </c>
      <c r="F86" s="80">
        <f t="shared" si="6"/>
        <v>1385.5172776027396</v>
      </c>
      <c r="G86" s="97">
        <v>30</v>
      </c>
      <c r="H86" s="81">
        <f t="shared" si="7"/>
        <v>6.5753424657534248E-4</v>
      </c>
      <c r="I86" s="98"/>
    </row>
    <row r="87" spans="1:9" s="2" customFormat="1" ht="15.75" customHeight="1">
      <c r="A87" s="75">
        <v>40725</v>
      </c>
      <c r="B87" s="76">
        <v>670.04782031249988</v>
      </c>
      <c r="C87" s="110">
        <v>0</v>
      </c>
      <c r="D87" s="78">
        <f t="shared" si="4"/>
        <v>670.04782031249988</v>
      </c>
      <c r="E87" s="79">
        <f t="shared" si="5"/>
        <v>3272</v>
      </c>
      <c r="F87" s="80">
        <f t="shared" si="6"/>
        <v>1441.5757598219175</v>
      </c>
      <c r="G87" s="97">
        <v>31</v>
      </c>
      <c r="H87" s="81">
        <f t="shared" si="7"/>
        <v>6.5753424657534248E-4</v>
      </c>
      <c r="I87" s="98"/>
    </row>
    <row r="88" spans="1:9" s="2" customFormat="1">
      <c r="A88" s="75">
        <v>40756</v>
      </c>
      <c r="B88" s="76">
        <v>670.04782031249988</v>
      </c>
      <c r="C88" s="110">
        <v>0</v>
      </c>
      <c r="D88" s="78">
        <f t="shared" si="4"/>
        <v>670.04782031249988</v>
      </c>
      <c r="E88" s="79">
        <f t="shared" si="5"/>
        <v>3241</v>
      </c>
      <c r="F88" s="80">
        <f t="shared" si="6"/>
        <v>1427.9177987722601</v>
      </c>
      <c r="G88" s="97">
        <v>31</v>
      </c>
      <c r="H88" s="81">
        <f t="shared" si="7"/>
        <v>6.5753424657534248E-4</v>
      </c>
      <c r="I88" s="98"/>
    </row>
    <row r="89" spans="1:9" s="2" customFormat="1">
      <c r="A89" s="75">
        <v>40787</v>
      </c>
      <c r="B89" s="76">
        <v>670.04782031249988</v>
      </c>
      <c r="C89" s="110">
        <v>0</v>
      </c>
      <c r="D89" s="78">
        <f t="shared" si="4"/>
        <v>670.04782031249988</v>
      </c>
      <c r="E89" s="79">
        <f t="shared" si="5"/>
        <v>3210</v>
      </c>
      <c r="F89" s="80">
        <f t="shared" si="6"/>
        <v>1414.2598377226027</v>
      </c>
      <c r="G89" s="97">
        <v>30</v>
      </c>
      <c r="H89" s="81">
        <f t="shared" si="7"/>
        <v>6.5753424657534248E-4</v>
      </c>
      <c r="I89" s="98"/>
    </row>
    <row r="90" spans="1:9" s="2" customFormat="1">
      <c r="A90" s="75">
        <v>40817</v>
      </c>
      <c r="B90" s="76">
        <v>670.04782031249988</v>
      </c>
      <c r="C90" s="110">
        <v>0</v>
      </c>
      <c r="D90" s="78">
        <f t="shared" si="4"/>
        <v>670.04782031249988</v>
      </c>
      <c r="E90" s="79">
        <f t="shared" si="5"/>
        <v>3180</v>
      </c>
      <c r="F90" s="80">
        <f t="shared" si="6"/>
        <v>1401.0424560616436</v>
      </c>
      <c r="G90" s="97">
        <v>31</v>
      </c>
      <c r="H90" s="81">
        <f t="shared" si="7"/>
        <v>6.5753424657534248E-4</v>
      </c>
      <c r="I90" s="98"/>
    </row>
    <row r="91" spans="1:9" s="2" customFormat="1">
      <c r="A91" s="75">
        <v>40848</v>
      </c>
      <c r="B91" s="76">
        <v>670.04782031249988</v>
      </c>
      <c r="C91" s="110">
        <v>0</v>
      </c>
      <c r="D91" s="78">
        <f t="shared" si="4"/>
        <v>670.04782031249988</v>
      </c>
      <c r="E91" s="79">
        <f t="shared" si="5"/>
        <v>3149</v>
      </c>
      <c r="F91" s="80">
        <f t="shared" si="6"/>
        <v>1387.384495011986</v>
      </c>
      <c r="G91" s="97">
        <v>30</v>
      </c>
      <c r="H91" s="81">
        <f t="shared" si="7"/>
        <v>6.5753424657534248E-4</v>
      </c>
      <c r="I91" s="98"/>
    </row>
    <row r="92" spans="1:9" s="2" customFormat="1">
      <c r="A92" s="75">
        <v>40878</v>
      </c>
      <c r="B92" s="76">
        <v>670.04782031249988</v>
      </c>
      <c r="C92" s="110">
        <v>0</v>
      </c>
      <c r="D92" s="78">
        <f t="shared" si="4"/>
        <v>670.04782031249988</v>
      </c>
      <c r="E92" s="79">
        <f t="shared" si="5"/>
        <v>3119</v>
      </c>
      <c r="F92" s="80">
        <f t="shared" si="6"/>
        <v>1374.1671133510272</v>
      </c>
      <c r="G92" s="97">
        <v>31</v>
      </c>
      <c r="H92" s="81">
        <f t="shared" si="7"/>
        <v>6.5753424657534248E-4</v>
      </c>
      <c r="I92" s="98"/>
    </row>
    <row r="93" spans="1:9" s="2" customFormat="1">
      <c r="A93" s="75">
        <v>40909</v>
      </c>
      <c r="B93" s="76">
        <v>670.04782031249988</v>
      </c>
      <c r="C93" s="110">
        <v>0</v>
      </c>
      <c r="D93" s="78">
        <f t="shared" si="4"/>
        <v>670.04782031249988</v>
      </c>
      <c r="E93" s="79">
        <f t="shared" si="5"/>
        <v>3088</v>
      </c>
      <c r="F93" s="80">
        <f t="shared" si="6"/>
        <v>1360.5091523013696</v>
      </c>
      <c r="G93" s="97">
        <v>31</v>
      </c>
      <c r="H93" s="81">
        <f t="shared" si="7"/>
        <v>6.5753424657534248E-4</v>
      </c>
      <c r="I93" s="98"/>
    </row>
    <row r="94" spans="1:9" s="2" customFormat="1">
      <c r="A94" s="75">
        <v>40940</v>
      </c>
      <c r="B94" s="76">
        <v>670.04782031249988</v>
      </c>
      <c r="C94" s="110">
        <v>0</v>
      </c>
      <c r="D94" s="78">
        <f t="shared" si="4"/>
        <v>670.04782031249988</v>
      </c>
      <c r="E94" s="79">
        <f t="shared" si="5"/>
        <v>3057</v>
      </c>
      <c r="F94" s="80">
        <f t="shared" si="6"/>
        <v>1346.8511912517122</v>
      </c>
      <c r="G94" s="97">
        <v>29</v>
      </c>
      <c r="H94" s="81">
        <f t="shared" si="7"/>
        <v>6.5753424657534248E-4</v>
      </c>
      <c r="I94" s="98"/>
    </row>
    <row r="95" spans="1:9" s="2" customFormat="1">
      <c r="A95" s="75">
        <v>40969</v>
      </c>
      <c r="B95" s="76">
        <v>670.04782031249988</v>
      </c>
      <c r="C95" s="110">
        <v>0</v>
      </c>
      <c r="D95" s="78">
        <f t="shared" si="4"/>
        <v>670.04782031249988</v>
      </c>
      <c r="E95" s="79">
        <f t="shared" si="5"/>
        <v>3028</v>
      </c>
      <c r="F95" s="80">
        <f t="shared" si="6"/>
        <v>1334.0743889794519</v>
      </c>
      <c r="G95" s="97">
        <v>31</v>
      </c>
      <c r="H95" s="81">
        <f t="shared" si="7"/>
        <v>6.5753424657534248E-4</v>
      </c>
      <c r="I95" s="98"/>
    </row>
    <row r="96" spans="1:9" s="2" customFormat="1">
      <c r="A96" s="75">
        <v>41000</v>
      </c>
      <c r="B96" s="76">
        <v>670.04782031249988</v>
      </c>
      <c r="C96" s="110">
        <v>0</v>
      </c>
      <c r="D96" s="78">
        <f t="shared" si="4"/>
        <v>670.04782031249988</v>
      </c>
      <c r="E96" s="79">
        <f t="shared" si="5"/>
        <v>2997</v>
      </c>
      <c r="F96" s="80">
        <f t="shared" si="6"/>
        <v>1320.4164279297943</v>
      </c>
      <c r="G96" s="97">
        <v>30</v>
      </c>
      <c r="H96" s="81">
        <f t="shared" si="7"/>
        <v>6.5753424657534248E-4</v>
      </c>
      <c r="I96" s="98"/>
    </row>
    <row r="97" spans="1:9" s="2" customFormat="1">
      <c r="A97" s="75">
        <v>41030</v>
      </c>
      <c r="B97" s="76">
        <v>670.04782031249988</v>
      </c>
      <c r="C97" s="110">
        <v>0</v>
      </c>
      <c r="D97" s="78">
        <f t="shared" si="4"/>
        <v>670.04782031249988</v>
      </c>
      <c r="E97" s="79">
        <f t="shared" si="5"/>
        <v>2967</v>
      </c>
      <c r="F97" s="80">
        <f t="shared" si="6"/>
        <v>1307.1990462688354</v>
      </c>
      <c r="G97" s="97">
        <v>31</v>
      </c>
      <c r="H97" s="81">
        <f t="shared" si="7"/>
        <v>6.5753424657534248E-4</v>
      </c>
      <c r="I97" s="98"/>
    </row>
    <row r="98" spans="1:9" s="2" customFormat="1">
      <c r="A98" s="75">
        <v>41061</v>
      </c>
      <c r="B98" s="76">
        <v>670.04782031249988</v>
      </c>
      <c r="C98" s="110">
        <v>0</v>
      </c>
      <c r="D98" s="78">
        <f t="shared" si="4"/>
        <v>670.04782031249988</v>
      </c>
      <c r="E98" s="79">
        <f t="shared" si="5"/>
        <v>2936</v>
      </c>
      <c r="F98" s="80">
        <f t="shared" si="6"/>
        <v>1293.5410852191778</v>
      </c>
      <c r="G98" s="97">
        <v>30</v>
      </c>
      <c r="H98" s="81">
        <f t="shared" si="7"/>
        <v>6.5753424657534248E-4</v>
      </c>
      <c r="I98" s="98"/>
    </row>
    <row r="99" spans="1:9" s="2" customFormat="1">
      <c r="A99" s="75">
        <v>41091</v>
      </c>
      <c r="B99" s="76">
        <v>703.55021132812487</v>
      </c>
      <c r="C99" s="110">
        <v>0</v>
      </c>
      <c r="D99" s="78">
        <f t="shared" si="4"/>
        <v>703.55021132812487</v>
      </c>
      <c r="E99" s="79">
        <f t="shared" si="5"/>
        <v>2906</v>
      </c>
      <c r="F99" s="80">
        <f t="shared" si="6"/>
        <v>1344.33988873613</v>
      </c>
      <c r="G99" s="97">
        <v>31</v>
      </c>
      <c r="H99" s="81">
        <f t="shared" si="7"/>
        <v>6.5753424657534248E-4</v>
      </c>
      <c r="I99" s="98"/>
    </row>
    <row r="100" spans="1:9" s="2" customFormat="1" ht="15" customHeight="1">
      <c r="A100" s="75">
        <v>41122</v>
      </c>
      <c r="B100" s="76">
        <v>703.55021132812487</v>
      </c>
      <c r="C100" s="110">
        <v>0</v>
      </c>
      <c r="D100" s="78">
        <f t="shared" si="4"/>
        <v>703.55021132812487</v>
      </c>
      <c r="E100" s="79">
        <f t="shared" si="5"/>
        <v>2875</v>
      </c>
      <c r="F100" s="80">
        <f t="shared" si="6"/>
        <v>1329.9990296339895</v>
      </c>
      <c r="G100" s="97">
        <v>31</v>
      </c>
      <c r="H100" s="81">
        <f t="shared" si="7"/>
        <v>6.5753424657534248E-4</v>
      </c>
      <c r="I100" s="98"/>
    </row>
    <row r="101" spans="1:9" s="2" customFormat="1">
      <c r="A101" s="75">
        <v>41153</v>
      </c>
      <c r="B101" s="76">
        <v>703.55021132812487</v>
      </c>
      <c r="C101" s="110">
        <v>0</v>
      </c>
      <c r="D101" s="78">
        <f t="shared" si="4"/>
        <v>703.55021132812487</v>
      </c>
      <c r="E101" s="79">
        <f t="shared" si="5"/>
        <v>2844</v>
      </c>
      <c r="F101" s="80">
        <f t="shared" si="6"/>
        <v>1315.658170531849</v>
      </c>
      <c r="G101" s="97">
        <v>30</v>
      </c>
      <c r="H101" s="81">
        <f t="shared" si="7"/>
        <v>6.5753424657534248E-4</v>
      </c>
      <c r="I101" s="98"/>
    </row>
    <row r="102" spans="1:9" s="2" customFormat="1">
      <c r="A102" s="75">
        <v>41183</v>
      </c>
      <c r="B102" s="76">
        <v>703.55021132812487</v>
      </c>
      <c r="C102" s="110">
        <v>0</v>
      </c>
      <c r="D102" s="78">
        <f t="shared" si="4"/>
        <v>703.55021132812487</v>
      </c>
      <c r="E102" s="79">
        <f t="shared" si="5"/>
        <v>2814</v>
      </c>
      <c r="F102" s="80">
        <f t="shared" si="6"/>
        <v>1301.7799197878423</v>
      </c>
      <c r="G102" s="97">
        <v>31</v>
      </c>
      <c r="H102" s="81">
        <f t="shared" si="7"/>
        <v>6.5753424657534248E-4</v>
      </c>
      <c r="I102" s="98"/>
    </row>
    <row r="103" spans="1:9" s="2" customFormat="1">
      <c r="A103" s="75">
        <v>41214</v>
      </c>
      <c r="B103" s="76">
        <v>703.55021132812487</v>
      </c>
      <c r="C103" s="110">
        <v>0</v>
      </c>
      <c r="D103" s="78">
        <f t="shared" si="4"/>
        <v>703.55021132812487</v>
      </c>
      <c r="E103" s="79">
        <f t="shared" si="5"/>
        <v>2783</v>
      </c>
      <c r="F103" s="80">
        <f t="shared" si="6"/>
        <v>1287.4390606857019</v>
      </c>
      <c r="G103" s="97">
        <v>30</v>
      </c>
      <c r="H103" s="81">
        <f t="shared" si="7"/>
        <v>6.5753424657534248E-4</v>
      </c>
      <c r="I103" s="98"/>
    </row>
    <row r="104" spans="1:9" s="2" customFormat="1">
      <c r="A104" s="75">
        <v>41244</v>
      </c>
      <c r="B104" s="76">
        <v>703.55021132812487</v>
      </c>
      <c r="C104" s="110">
        <v>0</v>
      </c>
      <c r="D104" s="78">
        <f t="shared" si="4"/>
        <v>703.55021132812487</v>
      </c>
      <c r="E104" s="79">
        <f t="shared" si="5"/>
        <v>2753</v>
      </c>
      <c r="F104" s="80">
        <f t="shared" si="6"/>
        <v>1273.560809941695</v>
      </c>
      <c r="G104" s="97">
        <v>31</v>
      </c>
      <c r="H104" s="81">
        <f t="shared" si="7"/>
        <v>6.5753424657534248E-4</v>
      </c>
      <c r="I104" s="98"/>
    </row>
    <row r="105" spans="1:9" s="2" customFormat="1">
      <c r="A105" s="100">
        <v>41275</v>
      </c>
      <c r="B105" s="76">
        <v>703.55021132812487</v>
      </c>
      <c r="C105" s="110">
        <v>0</v>
      </c>
      <c r="D105" s="78">
        <f t="shared" si="4"/>
        <v>703.55021132812487</v>
      </c>
      <c r="E105" s="79">
        <f t="shared" si="5"/>
        <v>2722</v>
      </c>
      <c r="F105" s="80">
        <f t="shared" si="6"/>
        <v>1259.2199508395547</v>
      </c>
      <c r="G105" s="97">
        <v>31</v>
      </c>
      <c r="H105" s="81">
        <f t="shared" si="7"/>
        <v>6.5753424657534248E-4</v>
      </c>
      <c r="I105" s="98"/>
    </row>
    <row r="106" spans="1:9" s="2" customFormat="1">
      <c r="A106" s="100">
        <v>41306</v>
      </c>
      <c r="B106" s="76">
        <v>703.55021132812487</v>
      </c>
      <c r="C106" s="110">
        <v>0</v>
      </c>
      <c r="D106" s="78">
        <f t="shared" si="4"/>
        <v>703.55021132812487</v>
      </c>
      <c r="E106" s="79">
        <f t="shared" si="5"/>
        <v>2691</v>
      </c>
      <c r="F106" s="80">
        <f t="shared" si="6"/>
        <v>1244.8790917374142</v>
      </c>
      <c r="G106" s="97">
        <v>28</v>
      </c>
      <c r="H106" s="81">
        <f t="shared" si="7"/>
        <v>6.5753424657534248E-4</v>
      </c>
      <c r="I106" s="98"/>
    </row>
    <row r="107" spans="1:9" s="2" customFormat="1">
      <c r="A107" s="100">
        <v>41334</v>
      </c>
      <c r="B107" s="76">
        <v>703.55021132812487</v>
      </c>
      <c r="C107" s="110">
        <v>0</v>
      </c>
      <c r="D107" s="78">
        <f t="shared" si="4"/>
        <v>703.55021132812487</v>
      </c>
      <c r="E107" s="79">
        <f t="shared" si="5"/>
        <v>2663</v>
      </c>
      <c r="F107" s="80">
        <f t="shared" si="6"/>
        <v>1231.9260577096745</v>
      </c>
      <c r="G107" s="97">
        <v>31</v>
      </c>
      <c r="H107" s="81">
        <f t="shared" si="7"/>
        <v>6.5753424657534248E-4</v>
      </c>
      <c r="I107" s="98"/>
    </row>
    <row r="108" spans="1:9" s="2" customFormat="1">
      <c r="A108" s="100">
        <v>41365</v>
      </c>
      <c r="B108" s="76">
        <v>703.55021132812487</v>
      </c>
      <c r="C108" s="110">
        <v>0</v>
      </c>
      <c r="D108" s="78">
        <f t="shared" si="4"/>
        <v>703.55021132812487</v>
      </c>
      <c r="E108" s="79">
        <f t="shared" si="5"/>
        <v>2632</v>
      </c>
      <c r="F108" s="80">
        <f t="shared" si="6"/>
        <v>1217.585198607534</v>
      </c>
      <c r="G108" s="97">
        <v>30</v>
      </c>
      <c r="H108" s="81">
        <f t="shared" si="7"/>
        <v>6.5753424657534248E-4</v>
      </c>
      <c r="I108" s="98"/>
    </row>
    <row r="109" spans="1:9" s="2" customFormat="1">
      <c r="A109" s="100">
        <v>41395</v>
      </c>
      <c r="B109" s="76">
        <v>703.55021132812487</v>
      </c>
      <c r="C109" s="110">
        <v>0</v>
      </c>
      <c r="D109" s="78">
        <f t="shared" si="4"/>
        <v>703.55021132812487</v>
      </c>
      <c r="E109" s="79">
        <f t="shared" si="5"/>
        <v>2602</v>
      </c>
      <c r="F109" s="80">
        <f t="shared" si="6"/>
        <v>1203.7069478635274</v>
      </c>
      <c r="G109" s="97">
        <v>31</v>
      </c>
      <c r="H109" s="81">
        <f t="shared" si="7"/>
        <v>6.5753424657534248E-4</v>
      </c>
      <c r="I109" s="98"/>
    </row>
    <row r="110" spans="1:9" s="2" customFormat="1">
      <c r="A110" s="100">
        <v>41426</v>
      </c>
      <c r="B110" s="76">
        <v>703.55021132812487</v>
      </c>
      <c r="C110" s="110">
        <v>0</v>
      </c>
      <c r="D110" s="78">
        <f t="shared" si="4"/>
        <v>703.55021132812487</v>
      </c>
      <c r="E110" s="79">
        <f t="shared" si="5"/>
        <v>2571</v>
      </c>
      <c r="F110" s="80">
        <f t="shared" si="6"/>
        <v>1189.3660887613869</v>
      </c>
      <c r="G110" s="97">
        <v>30</v>
      </c>
      <c r="H110" s="81">
        <f t="shared" si="7"/>
        <v>6.5753424657534248E-4</v>
      </c>
      <c r="I110" s="98"/>
    </row>
    <row r="111" spans="1:9" s="2" customFormat="1">
      <c r="A111" s="100">
        <v>41456</v>
      </c>
      <c r="B111" s="76">
        <v>738.7277218945311</v>
      </c>
      <c r="C111" s="110">
        <v>0</v>
      </c>
      <c r="D111" s="78">
        <f t="shared" si="4"/>
        <v>738.7277218945311</v>
      </c>
      <c r="E111" s="79">
        <f t="shared" si="5"/>
        <v>2541</v>
      </c>
      <c r="F111" s="80">
        <f t="shared" si="6"/>
        <v>1234.262229918249</v>
      </c>
      <c r="G111" s="97">
        <v>31</v>
      </c>
      <c r="H111" s="81">
        <f t="shared" si="7"/>
        <v>6.5753424657534248E-4</v>
      </c>
      <c r="I111" s="98"/>
    </row>
    <row r="112" spans="1:9" s="2" customFormat="1" ht="13.5" customHeight="1">
      <c r="A112" s="100">
        <v>41487</v>
      </c>
      <c r="B112" s="76">
        <v>738.7277218945311</v>
      </c>
      <c r="C112" s="110">
        <v>0</v>
      </c>
      <c r="D112" s="78">
        <f t="shared" si="4"/>
        <v>738.7277218945311</v>
      </c>
      <c r="E112" s="79">
        <f t="shared" si="5"/>
        <v>2510</v>
      </c>
      <c r="F112" s="80">
        <f t="shared" si="6"/>
        <v>1219.2043278610015</v>
      </c>
      <c r="G112" s="97">
        <v>31</v>
      </c>
      <c r="H112" s="81">
        <f t="shared" si="7"/>
        <v>6.5753424657534248E-4</v>
      </c>
      <c r="I112" s="98"/>
    </row>
    <row r="113" spans="1:9" s="2" customFormat="1">
      <c r="A113" s="100">
        <v>41518</v>
      </c>
      <c r="B113" s="76">
        <v>738.7277218945311</v>
      </c>
      <c r="C113" s="110">
        <v>0</v>
      </c>
      <c r="D113" s="78">
        <f t="shared" si="4"/>
        <v>738.7277218945311</v>
      </c>
      <c r="E113" s="79">
        <f t="shared" si="5"/>
        <v>2479</v>
      </c>
      <c r="F113" s="80">
        <f t="shared" si="6"/>
        <v>1204.146425803754</v>
      </c>
      <c r="G113" s="97">
        <v>30</v>
      </c>
      <c r="H113" s="81">
        <f t="shared" si="7"/>
        <v>6.5753424657534248E-4</v>
      </c>
      <c r="I113" s="98"/>
    </row>
    <row r="114" spans="1:9" s="2" customFormat="1" ht="13.5" customHeight="1">
      <c r="A114" s="100">
        <v>41548</v>
      </c>
      <c r="B114" s="76">
        <v>738.7277218945311</v>
      </c>
      <c r="C114" s="110">
        <v>0</v>
      </c>
      <c r="D114" s="78">
        <f t="shared" si="4"/>
        <v>738.7277218945311</v>
      </c>
      <c r="E114" s="79">
        <f t="shared" si="5"/>
        <v>2449</v>
      </c>
      <c r="F114" s="80">
        <f t="shared" si="6"/>
        <v>1189.5742625225469</v>
      </c>
      <c r="G114" s="97">
        <v>31</v>
      </c>
      <c r="H114" s="81">
        <f t="shared" si="7"/>
        <v>6.5753424657534248E-4</v>
      </c>
      <c r="I114" s="98"/>
    </row>
    <row r="115" spans="1:9" s="2" customFormat="1">
      <c r="A115" s="100">
        <v>41579</v>
      </c>
      <c r="B115" s="76">
        <v>738.7277218945311</v>
      </c>
      <c r="C115" s="110">
        <v>0</v>
      </c>
      <c r="D115" s="78">
        <f t="shared" si="4"/>
        <v>738.7277218945311</v>
      </c>
      <c r="E115" s="79">
        <f t="shared" si="5"/>
        <v>2418</v>
      </c>
      <c r="F115" s="80">
        <f t="shared" si="6"/>
        <v>1174.5163604652994</v>
      </c>
      <c r="G115" s="111">
        <v>30</v>
      </c>
      <c r="H115" s="81">
        <f t="shared" si="7"/>
        <v>6.5753424657534248E-4</v>
      </c>
      <c r="I115" s="98"/>
    </row>
    <row r="116" spans="1:9" s="2" customFormat="1" ht="14.25" customHeight="1">
      <c r="A116" s="100">
        <v>41609</v>
      </c>
      <c r="B116" s="76">
        <v>738.7277218945311</v>
      </c>
      <c r="C116" s="110">
        <v>0</v>
      </c>
      <c r="D116" s="78">
        <f t="shared" si="4"/>
        <v>738.7277218945311</v>
      </c>
      <c r="E116" s="79">
        <f t="shared" si="5"/>
        <v>2388</v>
      </c>
      <c r="F116" s="80">
        <f t="shared" si="6"/>
        <v>1159.9441971840922</v>
      </c>
      <c r="G116" s="97">
        <v>31</v>
      </c>
      <c r="H116" s="81">
        <f t="shared" si="7"/>
        <v>6.5753424657534248E-4</v>
      </c>
      <c r="I116" s="98"/>
    </row>
    <row r="117" spans="1:9" s="2" customFormat="1">
      <c r="A117" s="100">
        <v>41640</v>
      </c>
      <c r="B117" s="76">
        <v>738.7277218945311</v>
      </c>
      <c r="C117" s="110">
        <v>0</v>
      </c>
      <c r="D117" s="78">
        <f t="shared" si="4"/>
        <v>738.7277218945311</v>
      </c>
      <c r="E117" s="79">
        <f t="shared" si="5"/>
        <v>2357</v>
      </c>
      <c r="F117" s="80">
        <f t="shared" si="6"/>
        <v>1144.886295126845</v>
      </c>
      <c r="G117" s="97">
        <v>31</v>
      </c>
      <c r="H117" s="81">
        <f t="shared" si="7"/>
        <v>6.5753424657534248E-4</v>
      </c>
      <c r="I117" s="98"/>
    </row>
    <row r="118" spans="1:9" s="2" customFormat="1">
      <c r="A118" s="100">
        <v>41671</v>
      </c>
      <c r="B118" s="76">
        <v>738.7277218945311</v>
      </c>
      <c r="C118" s="110">
        <v>0</v>
      </c>
      <c r="D118" s="78">
        <f t="shared" si="4"/>
        <v>738.7277218945311</v>
      </c>
      <c r="E118" s="79">
        <f t="shared" si="5"/>
        <v>2326</v>
      </c>
      <c r="F118" s="80">
        <f t="shared" si="6"/>
        <v>1129.8283930695973</v>
      </c>
      <c r="G118" s="97">
        <v>28</v>
      </c>
      <c r="H118" s="81">
        <f t="shared" si="7"/>
        <v>6.5753424657534248E-4</v>
      </c>
      <c r="I118" s="98"/>
    </row>
    <row r="119" spans="1:9" s="2" customFormat="1">
      <c r="A119" s="100">
        <v>41699</v>
      </c>
      <c r="B119" s="76">
        <v>738.7277218945311</v>
      </c>
      <c r="C119" s="110">
        <v>0</v>
      </c>
      <c r="D119" s="78">
        <f t="shared" si="4"/>
        <v>738.7277218945311</v>
      </c>
      <c r="E119" s="79">
        <f t="shared" si="5"/>
        <v>2298</v>
      </c>
      <c r="F119" s="80">
        <f t="shared" si="6"/>
        <v>1116.2277073404707</v>
      </c>
      <c r="G119" s="97">
        <v>31</v>
      </c>
      <c r="H119" s="81">
        <f t="shared" si="7"/>
        <v>6.5753424657534248E-4</v>
      </c>
      <c r="I119" s="98"/>
    </row>
    <row r="120" spans="1:9" s="2" customFormat="1">
      <c r="A120" s="100">
        <v>41730</v>
      </c>
      <c r="B120" s="76">
        <v>738.7277218945311</v>
      </c>
      <c r="C120" s="110">
        <v>0</v>
      </c>
      <c r="D120" s="78">
        <f t="shared" si="4"/>
        <v>738.7277218945311</v>
      </c>
      <c r="E120" s="79">
        <f t="shared" si="5"/>
        <v>2267</v>
      </c>
      <c r="F120" s="80">
        <f t="shared" si="6"/>
        <v>1101.1698052832232</v>
      </c>
      <c r="G120" s="97">
        <v>30</v>
      </c>
      <c r="H120" s="81">
        <f t="shared" si="7"/>
        <v>6.5753424657534248E-4</v>
      </c>
      <c r="I120" s="98"/>
    </row>
    <row r="121" spans="1:9" s="2" customFormat="1">
      <c r="A121" s="100">
        <v>41760</v>
      </c>
      <c r="B121" s="76">
        <v>738.7277218945311</v>
      </c>
      <c r="C121" s="110">
        <v>0</v>
      </c>
      <c r="D121" s="78">
        <f t="shared" si="4"/>
        <v>738.7277218945311</v>
      </c>
      <c r="E121" s="79">
        <f t="shared" si="5"/>
        <v>2237</v>
      </c>
      <c r="F121" s="80">
        <f t="shared" si="6"/>
        <v>1086.5976420020161</v>
      </c>
      <c r="G121" s="97">
        <v>31</v>
      </c>
      <c r="H121" s="81">
        <f t="shared" si="7"/>
        <v>6.5753424657534248E-4</v>
      </c>
      <c r="I121" s="98"/>
    </row>
    <row r="122" spans="1:9" s="2" customFormat="1">
      <c r="A122" s="100">
        <v>41791</v>
      </c>
      <c r="B122" s="76">
        <v>738.7277218945311</v>
      </c>
      <c r="C122" s="110">
        <v>0</v>
      </c>
      <c r="D122" s="78">
        <f t="shared" si="4"/>
        <v>738.7277218945311</v>
      </c>
      <c r="E122" s="79">
        <f t="shared" si="5"/>
        <v>2206</v>
      </c>
      <c r="F122" s="80">
        <f t="shared" si="6"/>
        <v>1071.5397399447686</v>
      </c>
      <c r="G122" s="97">
        <v>30</v>
      </c>
      <c r="H122" s="81">
        <f t="shared" si="7"/>
        <v>6.5753424657534248E-4</v>
      </c>
      <c r="I122" s="98"/>
    </row>
    <row r="123" spans="1:9" s="2" customFormat="1">
      <c r="A123" s="100">
        <v>41821</v>
      </c>
      <c r="B123" s="76">
        <v>775.66410798925767</v>
      </c>
      <c r="C123" s="110">
        <v>0</v>
      </c>
      <c r="D123" s="78">
        <f t="shared" si="4"/>
        <v>775.66410798925767</v>
      </c>
      <c r="E123" s="79">
        <f t="shared" si="5"/>
        <v>2176</v>
      </c>
      <c r="F123" s="80">
        <f t="shared" si="6"/>
        <v>1109.8159554967397</v>
      </c>
      <c r="G123" s="97">
        <v>31</v>
      </c>
      <c r="H123" s="81">
        <f t="shared" si="7"/>
        <v>6.5753424657534248E-4</v>
      </c>
      <c r="I123" s="98"/>
    </row>
    <row r="124" spans="1:9" s="2" customFormat="1" ht="13.5" customHeight="1">
      <c r="A124" s="100">
        <v>41852</v>
      </c>
      <c r="B124" s="76">
        <v>775.66410798925767</v>
      </c>
      <c r="C124" s="110">
        <v>0</v>
      </c>
      <c r="D124" s="78">
        <f t="shared" si="4"/>
        <v>775.66410798925767</v>
      </c>
      <c r="E124" s="79">
        <f t="shared" si="5"/>
        <v>2145</v>
      </c>
      <c r="F124" s="80">
        <f t="shared" si="6"/>
        <v>1094.0051583366298</v>
      </c>
      <c r="G124" s="97">
        <v>31</v>
      </c>
      <c r="H124" s="81">
        <f t="shared" si="7"/>
        <v>6.5753424657534248E-4</v>
      </c>
      <c r="I124" s="98"/>
    </row>
    <row r="125" spans="1:9" s="2" customFormat="1">
      <c r="A125" s="100">
        <v>41883</v>
      </c>
      <c r="B125" s="76">
        <v>775.66410798925767</v>
      </c>
      <c r="C125" s="110">
        <v>0</v>
      </c>
      <c r="D125" s="78">
        <f t="shared" si="4"/>
        <v>775.66410798925767</v>
      </c>
      <c r="E125" s="79">
        <f t="shared" si="5"/>
        <v>2114</v>
      </c>
      <c r="F125" s="80">
        <f t="shared" si="6"/>
        <v>1078.19436117652</v>
      </c>
      <c r="G125" s="97">
        <v>30</v>
      </c>
      <c r="H125" s="81">
        <f t="shared" si="7"/>
        <v>6.5753424657534248E-4</v>
      </c>
      <c r="I125" s="98"/>
    </row>
    <row r="126" spans="1:9" s="2" customFormat="1" ht="13.5" customHeight="1">
      <c r="A126" s="100">
        <v>41913</v>
      </c>
      <c r="B126" s="76">
        <v>775.66410798925767</v>
      </c>
      <c r="C126" s="110">
        <v>0</v>
      </c>
      <c r="D126" s="78">
        <f t="shared" si="4"/>
        <v>775.66410798925767</v>
      </c>
      <c r="E126" s="79">
        <f t="shared" si="5"/>
        <v>2084</v>
      </c>
      <c r="F126" s="80">
        <f t="shared" si="6"/>
        <v>1062.8935897312524</v>
      </c>
      <c r="G126" s="97">
        <v>31</v>
      </c>
      <c r="H126" s="81">
        <f t="shared" si="7"/>
        <v>6.5753424657534248E-4</v>
      </c>
      <c r="I126" s="98"/>
    </row>
    <row r="127" spans="1:9" s="2" customFormat="1">
      <c r="A127" s="100">
        <v>41944</v>
      </c>
      <c r="B127" s="76">
        <v>775.66410798925767</v>
      </c>
      <c r="C127" s="110">
        <v>0</v>
      </c>
      <c r="D127" s="78">
        <f t="shared" si="4"/>
        <v>775.66410798925767</v>
      </c>
      <c r="E127" s="79">
        <f t="shared" si="5"/>
        <v>2053</v>
      </c>
      <c r="F127" s="80">
        <f t="shared" si="6"/>
        <v>1047.0827925711426</v>
      </c>
      <c r="G127" s="97">
        <v>30</v>
      </c>
      <c r="H127" s="81">
        <f t="shared" si="7"/>
        <v>6.5753424657534248E-4</v>
      </c>
      <c r="I127" s="98"/>
    </row>
    <row r="128" spans="1:9" s="2" customFormat="1">
      <c r="A128" s="100">
        <v>41974</v>
      </c>
      <c r="B128" s="76">
        <v>775.66410798925767</v>
      </c>
      <c r="C128" s="110">
        <v>0</v>
      </c>
      <c r="D128" s="78">
        <f t="shared" si="4"/>
        <v>775.66410798925767</v>
      </c>
      <c r="E128" s="79">
        <f t="shared" si="5"/>
        <v>2023</v>
      </c>
      <c r="F128" s="80">
        <f t="shared" si="6"/>
        <v>1031.782021125875</v>
      </c>
      <c r="G128" s="97">
        <v>31</v>
      </c>
      <c r="H128" s="81">
        <f t="shared" si="7"/>
        <v>6.5753424657534248E-4</v>
      </c>
      <c r="I128" s="98"/>
    </row>
    <row r="129" spans="1:9" s="2" customFormat="1">
      <c r="A129" s="100">
        <v>42005</v>
      </c>
      <c r="B129" s="76">
        <v>775.66410798925767</v>
      </c>
      <c r="C129" s="110">
        <v>0</v>
      </c>
      <c r="D129" s="78">
        <f t="shared" si="4"/>
        <v>775.66410798925767</v>
      </c>
      <c r="E129" s="79">
        <f t="shared" si="5"/>
        <v>1992</v>
      </c>
      <c r="F129" s="80">
        <f t="shared" si="6"/>
        <v>1015.9712239657653</v>
      </c>
      <c r="G129" s="97">
        <v>31</v>
      </c>
      <c r="H129" s="81">
        <f t="shared" si="7"/>
        <v>6.5753424657534248E-4</v>
      </c>
      <c r="I129" s="98"/>
    </row>
    <row r="130" spans="1:9" s="2" customFormat="1">
      <c r="A130" s="100">
        <v>42036</v>
      </c>
      <c r="B130" s="76">
        <v>775.66410798925767</v>
      </c>
      <c r="C130" s="110">
        <v>0</v>
      </c>
      <c r="D130" s="78">
        <f t="shared" si="4"/>
        <v>775.66410798925767</v>
      </c>
      <c r="E130" s="79">
        <f t="shared" si="5"/>
        <v>1961</v>
      </c>
      <c r="F130" s="80">
        <f t="shared" si="6"/>
        <v>1000.1604268056554</v>
      </c>
      <c r="G130" s="97">
        <v>28</v>
      </c>
      <c r="H130" s="81">
        <f t="shared" si="7"/>
        <v>6.5753424657534248E-4</v>
      </c>
      <c r="I130" s="98"/>
    </row>
    <row r="131" spans="1:9" s="2" customFormat="1">
      <c r="A131" s="100">
        <v>42064</v>
      </c>
      <c r="B131" s="76">
        <v>775.66410798925767</v>
      </c>
      <c r="C131" s="110">
        <v>0</v>
      </c>
      <c r="D131" s="78">
        <f t="shared" si="4"/>
        <v>775.66410798925767</v>
      </c>
      <c r="E131" s="79">
        <f t="shared" si="5"/>
        <v>1933</v>
      </c>
      <c r="F131" s="80">
        <f t="shared" si="6"/>
        <v>985.87970679007231</v>
      </c>
      <c r="G131" s="97">
        <v>31</v>
      </c>
      <c r="H131" s="81">
        <f t="shared" si="7"/>
        <v>6.5753424657534248E-4</v>
      </c>
      <c r="I131" s="98"/>
    </row>
    <row r="132" spans="1:9" s="2" customFormat="1" ht="15" customHeight="1">
      <c r="A132" s="100">
        <v>42095</v>
      </c>
      <c r="B132" s="76">
        <v>775.66410798925767</v>
      </c>
      <c r="C132" s="110">
        <v>0</v>
      </c>
      <c r="D132" s="78">
        <f t="shared" si="4"/>
        <v>775.66410798925767</v>
      </c>
      <c r="E132" s="79">
        <f t="shared" si="5"/>
        <v>1902</v>
      </c>
      <c r="F132" s="80">
        <f t="shared" si="6"/>
        <v>970.0689096299626</v>
      </c>
      <c r="G132" s="97">
        <v>30</v>
      </c>
      <c r="H132" s="81">
        <f t="shared" si="7"/>
        <v>6.5753424657534248E-4</v>
      </c>
      <c r="I132" s="98"/>
    </row>
    <row r="133" spans="1:9" s="2" customFormat="1">
      <c r="A133" s="100">
        <v>42125</v>
      </c>
      <c r="B133" s="76">
        <v>775.66410798925767</v>
      </c>
      <c r="C133" s="110">
        <v>0</v>
      </c>
      <c r="D133" s="78">
        <f t="shared" si="4"/>
        <v>775.66410798925767</v>
      </c>
      <c r="E133" s="79">
        <f t="shared" si="5"/>
        <v>1872</v>
      </c>
      <c r="F133" s="80">
        <f t="shared" si="6"/>
        <v>954.76813818469509</v>
      </c>
      <c r="G133" s="97">
        <v>31</v>
      </c>
      <c r="H133" s="81">
        <f t="shared" si="7"/>
        <v>6.5753424657534248E-4</v>
      </c>
      <c r="I133" s="98"/>
    </row>
    <row r="134" spans="1:9" s="2" customFormat="1" ht="13.5" customHeight="1">
      <c r="A134" s="100">
        <v>42156</v>
      </c>
      <c r="B134" s="76">
        <v>775.66410798925767</v>
      </c>
      <c r="C134" s="110">
        <v>0</v>
      </c>
      <c r="D134" s="78">
        <f t="shared" si="4"/>
        <v>775.66410798925767</v>
      </c>
      <c r="E134" s="79">
        <f t="shared" si="5"/>
        <v>1841</v>
      </c>
      <c r="F134" s="80">
        <f t="shared" si="6"/>
        <v>938.95734102458528</v>
      </c>
      <c r="G134" s="97">
        <v>30</v>
      </c>
      <c r="H134" s="81">
        <f t="shared" si="7"/>
        <v>6.5753424657534248E-4</v>
      </c>
      <c r="I134" s="98"/>
    </row>
    <row r="135" spans="1:9" s="2" customFormat="1" ht="15" customHeight="1">
      <c r="A135" s="100">
        <v>42186</v>
      </c>
      <c r="B135" s="76">
        <v>814.44731338872054</v>
      </c>
      <c r="C135" s="110">
        <v>0</v>
      </c>
      <c r="D135" s="78">
        <f t="shared" si="4"/>
        <v>814.44731338872054</v>
      </c>
      <c r="E135" s="79">
        <f t="shared" si="5"/>
        <v>1811</v>
      </c>
      <c r="F135" s="80">
        <f t="shared" si="6"/>
        <v>969.83939805828368</v>
      </c>
      <c r="G135" s="97">
        <v>31</v>
      </c>
      <c r="H135" s="81">
        <f t="shared" si="7"/>
        <v>6.5753424657534248E-4</v>
      </c>
      <c r="I135" s="98"/>
    </row>
    <row r="136" spans="1:9" s="2" customFormat="1" ht="14.25" customHeight="1">
      <c r="A136" s="100">
        <v>42217</v>
      </c>
      <c r="B136" s="76">
        <v>814.44731338872054</v>
      </c>
      <c r="C136" s="110">
        <v>0</v>
      </c>
      <c r="D136" s="78">
        <f t="shared" si="4"/>
        <v>814.44731338872054</v>
      </c>
      <c r="E136" s="79">
        <f t="shared" si="5"/>
        <v>1780</v>
      </c>
      <c r="F136" s="80">
        <f t="shared" si="6"/>
        <v>953.23806104016819</v>
      </c>
      <c r="G136" s="97">
        <v>31</v>
      </c>
      <c r="H136" s="81">
        <f t="shared" si="7"/>
        <v>6.5753424657534248E-4</v>
      </c>
      <c r="I136" s="98"/>
    </row>
    <row r="137" spans="1:9" s="2" customFormat="1">
      <c r="A137" s="100">
        <v>42248</v>
      </c>
      <c r="B137" s="76">
        <v>814.44731338872054</v>
      </c>
      <c r="C137" s="110">
        <v>0</v>
      </c>
      <c r="D137" s="78">
        <f t="shared" si="4"/>
        <v>814.44731338872054</v>
      </c>
      <c r="E137" s="79">
        <f t="shared" si="5"/>
        <v>1749</v>
      </c>
      <c r="F137" s="80">
        <f t="shared" si="6"/>
        <v>936.63672402205293</v>
      </c>
      <c r="G137" s="97">
        <v>30</v>
      </c>
      <c r="H137" s="81">
        <f t="shared" si="7"/>
        <v>6.5753424657534248E-4</v>
      </c>
      <c r="I137" s="98"/>
    </row>
    <row r="138" spans="1:9" s="2" customFormat="1" ht="17.25" thickBot="1">
      <c r="A138" s="100">
        <v>42278</v>
      </c>
      <c r="B138" s="76">
        <v>814.44731338872054</v>
      </c>
      <c r="C138" s="110">
        <v>0</v>
      </c>
      <c r="D138" s="78">
        <f t="shared" si="4"/>
        <v>814.44731338872054</v>
      </c>
      <c r="E138" s="79">
        <f t="shared" si="5"/>
        <v>1719</v>
      </c>
      <c r="F138" s="80">
        <f t="shared" si="6"/>
        <v>920.57091400452214</v>
      </c>
      <c r="G138" s="97">
        <v>31</v>
      </c>
      <c r="H138" s="81">
        <f t="shared" si="7"/>
        <v>6.5753424657534248E-4</v>
      </c>
      <c r="I138" s="98"/>
    </row>
    <row r="139" spans="1:9" s="2" customFormat="1" ht="32.25" customHeight="1">
      <c r="A139" s="48" t="s">
        <v>13</v>
      </c>
      <c r="B139" s="48" t="s">
        <v>14</v>
      </c>
      <c r="C139" s="48" t="s">
        <v>15</v>
      </c>
      <c r="D139" s="48" t="s">
        <v>16</v>
      </c>
      <c r="E139" s="49" t="s">
        <v>17</v>
      </c>
      <c r="F139" s="104" t="s">
        <v>19</v>
      </c>
      <c r="G139" s="49" t="s">
        <v>11</v>
      </c>
      <c r="H139" s="105" t="s">
        <v>18</v>
      </c>
      <c r="I139" s="106" t="s">
        <v>24</v>
      </c>
    </row>
    <row r="140" spans="1:9" s="2" customFormat="1">
      <c r="A140" s="100">
        <v>42309</v>
      </c>
      <c r="B140" s="76">
        <v>814.44731338872054</v>
      </c>
      <c r="C140" s="110">
        <v>0</v>
      </c>
      <c r="D140" s="78">
        <f t="shared" si="4"/>
        <v>814.44731338872054</v>
      </c>
      <c r="E140" s="79">
        <f>E138-G138</f>
        <v>1688</v>
      </c>
      <c r="F140" s="80">
        <f t="shared" si="6"/>
        <v>903.96957698640688</v>
      </c>
      <c r="G140" s="97">
        <v>30</v>
      </c>
      <c r="H140" s="81">
        <f t="shared" si="7"/>
        <v>6.5753424657534248E-4</v>
      </c>
      <c r="I140" s="98"/>
    </row>
    <row r="141" spans="1:9" s="2" customFormat="1">
      <c r="A141" s="100">
        <v>42339</v>
      </c>
      <c r="B141" s="76">
        <v>814.44731338872054</v>
      </c>
      <c r="C141" s="110">
        <v>0</v>
      </c>
      <c r="D141" s="78">
        <f t="shared" si="4"/>
        <v>814.44731338872054</v>
      </c>
      <c r="E141" s="79">
        <f>E140-G140</f>
        <v>1658</v>
      </c>
      <c r="F141" s="80">
        <f t="shared" si="6"/>
        <v>887.90376696887586</v>
      </c>
      <c r="G141" s="97">
        <v>31</v>
      </c>
      <c r="H141" s="81">
        <f t="shared" si="7"/>
        <v>6.5753424657534248E-4</v>
      </c>
      <c r="I141" s="98"/>
    </row>
    <row r="142" spans="1:9" s="2" customFormat="1">
      <c r="A142" s="100">
        <v>42370</v>
      </c>
      <c r="B142" s="76">
        <v>814.44731338872054</v>
      </c>
      <c r="C142" s="110">
        <v>0</v>
      </c>
      <c r="D142" s="78">
        <f t="shared" si="4"/>
        <v>814.44731338872054</v>
      </c>
      <c r="E142" s="79">
        <f t="shared" si="5"/>
        <v>1627</v>
      </c>
      <c r="F142" s="80">
        <f t="shared" si="6"/>
        <v>871.3024299507606</v>
      </c>
      <c r="G142" s="97">
        <v>31</v>
      </c>
      <c r="H142" s="81">
        <f t="shared" si="7"/>
        <v>6.5753424657534248E-4</v>
      </c>
      <c r="I142" s="98"/>
    </row>
    <row r="143" spans="1:9" s="2" customFormat="1">
      <c r="A143" s="100">
        <v>42401</v>
      </c>
      <c r="B143" s="76">
        <v>814.44731338872054</v>
      </c>
      <c r="C143" s="110">
        <v>0</v>
      </c>
      <c r="D143" s="78">
        <f t="shared" si="4"/>
        <v>814.44731338872054</v>
      </c>
      <c r="E143" s="79">
        <f>E142-G142</f>
        <v>1596</v>
      </c>
      <c r="F143" s="80">
        <f t="shared" si="6"/>
        <v>854.70109293264534</v>
      </c>
      <c r="G143" s="97">
        <v>29</v>
      </c>
      <c r="H143" s="81">
        <f t="shared" si="7"/>
        <v>6.5753424657534248E-4</v>
      </c>
      <c r="I143" s="98"/>
    </row>
    <row r="144" spans="1:9" s="2" customFormat="1">
      <c r="A144" s="100">
        <v>42430</v>
      </c>
      <c r="B144" s="76">
        <v>814.44731338872054</v>
      </c>
      <c r="C144" s="110">
        <v>0</v>
      </c>
      <c r="D144" s="78">
        <f t="shared" ref="D144:D159" si="8">B144-C144</f>
        <v>814.44731338872054</v>
      </c>
      <c r="E144" s="79">
        <f t="shared" ref="E144:E201" si="9">E143-G143</f>
        <v>1567</v>
      </c>
      <c r="F144" s="80">
        <f t="shared" si="6"/>
        <v>839.17080991569878</v>
      </c>
      <c r="G144" s="97">
        <v>31</v>
      </c>
      <c r="H144" s="81">
        <f t="shared" ref="H144:H201" si="10">0.24/365</f>
        <v>6.5753424657534248E-4</v>
      </c>
      <c r="I144" s="98"/>
    </row>
    <row r="145" spans="1:9" s="2" customFormat="1">
      <c r="A145" s="100">
        <v>42461</v>
      </c>
      <c r="B145" s="76">
        <v>814.44731338872054</v>
      </c>
      <c r="C145" s="110">
        <v>0</v>
      </c>
      <c r="D145" s="78">
        <f t="shared" si="8"/>
        <v>814.44731338872054</v>
      </c>
      <c r="E145" s="79">
        <f t="shared" si="9"/>
        <v>1536</v>
      </c>
      <c r="F145" s="80">
        <f t="shared" ref="F145:F201" si="11">(D145*E145*H145)</f>
        <v>822.56947289758341</v>
      </c>
      <c r="G145" s="97">
        <v>30</v>
      </c>
      <c r="H145" s="81">
        <f t="shared" si="10"/>
        <v>6.5753424657534248E-4</v>
      </c>
      <c r="I145" s="98"/>
    </row>
    <row r="146" spans="1:9" s="2" customFormat="1">
      <c r="A146" s="100">
        <v>42491</v>
      </c>
      <c r="B146" s="76">
        <v>814.44731338872054</v>
      </c>
      <c r="C146" s="110">
        <v>0</v>
      </c>
      <c r="D146" s="78">
        <f t="shared" si="8"/>
        <v>814.44731338872054</v>
      </c>
      <c r="E146" s="79">
        <f t="shared" si="9"/>
        <v>1506</v>
      </c>
      <c r="F146" s="80">
        <f t="shared" si="11"/>
        <v>806.5036628800525</v>
      </c>
      <c r="G146" s="97">
        <v>31</v>
      </c>
      <c r="H146" s="81">
        <f t="shared" si="10"/>
        <v>6.5753424657534248E-4</v>
      </c>
      <c r="I146" s="98"/>
    </row>
    <row r="147" spans="1:9" s="2" customFormat="1">
      <c r="A147" s="100">
        <v>42522</v>
      </c>
      <c r="B147" s="76">
        <v>814.44731338872054</v>
      </c>
      <c r="C147" s="110">
        <v>0</v>
      </c>
      <c r="D147" s="78">
        <f t="shared" si="8"/>
        <v>814.44731338872054</v>
      </c>
      <c r="E147" s="79">
        <f t="shared" si="9"/>
        <v>1475</v>
      </c>
      <c r="F147" s="80">
        <f t="shared" si="11"/>
        <v>789.90232586193724</v>
      </c>
      <c r="G147" s="97">
        <v>30</v>
      </c>
      <c r="H147" s="81">
        <f t="shared" si="10"/>
        <v>6.5753424657534248E-4</v>
      </c>
      <c r="I147" s="98"/>
    </row>
    <row r="148" spans="1:9" s="2" customFormat="1">
      <c r="A148" s="100">
        <v>42552</v>
      </c>
      <c r="B148" s="76">
        <v>855.16967905815659</v>
      </c>
      <c r="C148" s="110">
        <v>0</v>
      </c>
      <c r="D148" s="78">
        <f t="shared" si="8"/>
        <v>855.16967905815659</v>
      </c>
      <c r="E148" s="79">
        <f>E147-G147</f>
        <v>1445</v>
      </c>
      <c r="F148" s="80">
        <f t="shared" si="11"/>
        <v>812.52834163662658</v>
      </c>
      <c r="G148" s="97">
        <v>31</v>
      </c>
      <c r="H148" s="81">
        <f t="shared" si="10"/>
        <v>6.5753424657534248E-4</v>
      </c>
      <c r="I148" s="98"/>
    </row>
    <row r="149" spans="1:9" s="2" customFormat="1">
      <c r="A149" s="100">
        <v>42583</v>
      </c>
      <c r="B149" s="76">
        <v>855.16967905815659</v>
      </c>
      <c r="C149" s="110">
        <v>0</v>
      </c>
      <c r="D149" s="78">
        <f t="shared" si="8"/>
        <v>855.16967905815659</v>
      </c>
      <c r="E149" s="79">
        <f t="shared" si="9"/>
        <v>1414</v>
      </c>
      <c r="F149" s="80">
        <f t="shared" si="11"/>
        <v>795.09693776760548</v>
      </c>
      <c r="G149" s="97">
        <v>31</v>
      </c>
      <c r="H149" s="81">
        <f t="shared" si="10"/>
        <v>6.5753424657534248E-4</v>
      </c>
      <c r="I149" s="98"/>
    </row>
    <row r="150" spans="1:9" s="2" customFormat="1">
      <c r="A150" s="100">
        <v>42614</v>
      </c>
      <c r="B150" s="76">
        <v>855.16967905815659</v>
      </c>
      <c r="C150" s="110">
        <v>0</v>
      </c>
      <c r="D150" s="78">
        <f t="shared" si="8"/>
        <v>855.16967905815659</v>
      </c>
      <c r="E150" s="79">
        <f t="shared" si="9"/>
        <v>1383</v>
      </c>
      <c r="F150" s="80">
        <f t="shared" si="11"/>
        <v>777.6655338985845</v>
      </c>
      <c r="G150" s="97">
        <v>30</v>
      </c>
      <c r="H150" s="81">
        <f t="shared" si="10"/>
        <v>6.5753424657534248E-4</v>
      </c>
      <c r="I150" s="98"/>
    </row>
    <row r="151" spans="1:9" s="2" customFormat="1">
      <c r="A151" s="100">
        <v>42644</v>
      </c>
      <c r="B151" s="76">
        <v>855.16967905815659</v>
      </c>
      <c r="C151" s="110">
        <v>0</v>
      </c>
      <c r="D151" s="78">
        <f t="shared" si="8"/>
        <v>855.16967905815659</v>
      </c>
      <c r="E151" s="79">
        <f t="shared" si="9"/>
        <v>1353</v>
      </c>
      <c r="F151" s="80">
        <f t="shared" si="11"/>
        <v>760.79643338017706</v>
      </c>
      <c r="G151" s="97">
        <v>31</v>
      </c>
      <c r="H151" s="81">
        <f t="shared" si="10"/>
        <v>6.5753424657534248E-4</v>
      </c>
      <c r="I151" s="98"/>
    </row>
    <row r="152" spans="1:9" s="2" customFormat="1">
      <c r="A152" s="100">
        <v>42675</v>
      </c>
      <c r="B152" s="76">
        <v>855.16967905815659</v>
      </c>
      <c r="C152" s="110">
        <v>0</v>
      </c>
      <c r="D152" s="78">
        <f t="shared" si="8"/>
        <v>855.16967905815659</v>
      </c>
      <c r="E152" s="79">
        <f t="shared" si="9"/>
        <v>1322</v>
      </c>
      <c r="F152" s="80">
        <f t="shared" si="11"/>
        <v>743.36502951115597</v>
      </c>
      <c r="G152" s="97">
        <v>30</v>
      </c>
      <c r="H152" s="81">
        <f t="shared" si="10"/>
        <v>6.5753424657534248E-4</v>
      </c>
      <c r="I152" s="98"/>
    </row>
    <row r="153" spans="1:9" s="2" customFormat="1">
      <c r="A153" s="100">
        <v>42705</v>
      </c>
      <c r="B153" s="76">
        <v>855.16967905815659</v>
      </c>
      <c r="C153" s="110">
        <v>0</v>
      </c>
      <c r="D153" s="112">
        <f t="shared" si="8"/>
        <v>855.16967905815659</v>
      </c>
      <c r="E153" s="79">
        <f t="shared" si="9"/>
        <v>1292</v>
      </c>
      <c r="F153" s="80">
        <f t="shared" si="11"/>
        <v>726.49592899274842</v>
      </c>
      <c r="G153" s="97">
        <v>31</v>
      </c>
      <c r="H153" s="81">
        <f t="shared" si="10"/>
        <v>6.5753424657534248E-4</v>
      </c>
      <c r="I153" s="98"/>
    </row>
    <row r="154" spans="1:9" s="2" customFormat="1">
      <c r="A154" s="100">
        <v>42736</v>
      </c>
      <c r="B154" s="76">
        <v>855.16967905815659</v>
      </c>
      <c r="C154" s="110">
        <v>0</v>
      </c>
      <c r="D154" s="112">
        <f t="shared" si="8"/>
        <v>855.16967905815659</v>
      </c>
      <c r="E154" s="79">
        <f t="shared" si="9"/>
        <v>1261</v>
      </c>
      <c r="F154" s="80">
        <f t="shared" si="11"/>
        <v>709.06452512372744</v>
      </c>
      <c r="G154" s="97">
        <v>31</v>
      </c>
      <c r="H154" s="81">
        <f t="shared" si="10"/>
        <v>6.5753424657534248E-4</v>
      </c>
      <c r="I154" s="98"/>
    </row>
    <row r="155" spans="1:9" s="2" customFormat="1">
      <c r="A155" s="100">
        <v>42767</v>
      </c>
      <c r="B155" s="76">
        <v>855.16967905815659</v>
      </c>
      <c r="C155" s="110">
        <v>0</v>
      </c>
      <c r="D155" s="78">
        <f t="shared" si="8"/>
        <v>855.16967905815659</v>
      </c>
      <c r="E155" s="79">
        <f t="shared" si="9"/>
        <v>1230</v>
      </c>
      <c r="F155" s="80">
        <f t="shared" si="11"/>
        <v>691.63312125470634</v>
      </c>
      <c r="G155" s="97">
        <v>28</v>
      </c>
      <c r="H155" s="81">
        <f t="shared" si="10"/>
        <v>6.5753424657534248E-4</v>
      </c>
      <c r="I155" s="98"/>
    </row>
    <row r="156" spans="1:9" s="2" customFormat="1">
      <c r="A156" s="100">
        <v>42795</v>
      </c>
      <c r="B156" s="76">
        <v>855.16967905815659</v>
      </c>
      <c r="C156" s="110">
        <v>0</v>
      </c>
      <c r="D156" s="78">
        <f t="shared" si="8"/>
        <v>855.16967905815659</v>
      </c>
      <c r="E156" s="79">
        <f t="shared" si="9"/>
        <v>1202</v>
      </c>
      <c r="F156" s="80">
        <f t="shared" si="11"/>
        <v>675.88862743752611</v>
      </c>
      <c r="G156" s="97">
        <v>31</v>
      </c>
      <c r="H156" s="81">
        <f t="shared" si="10"/>
        <v>6.5753424657534248E-4</v>
      </c>
      <c r="I156" s="98"/>
    </row>
    <row r="157" spans="1:9" s="2" customFormat="1">
      <c r="A157" s="100">
        <v>42826</v>
      </c>
      <c r="B157" s="76">
        <v>855.16967905815659</v>
      </c>
      <c r="C157" s="110">
        <v>0</v>
      </c>
      <c r="D157" s="112">
        <f t="shared" si="8"/>
        <v>855.16967905815659</v>
      </c>
      <c r="E157" s="79">
        <f t="shared" si="9"/>
        <v>1171</v>
      </c>
      <c r="F157" s="80">
        <f t="shared" si="11"/>
        <v>658.45722356850501</v>
      </c>
      <c r="G157" s="97">
        <v>30</v>
      </c>
      <c r="H157" s="81">
        <f t="shared" si="10"/>
        <v>6.5753424657534248E-4</v>
      </c>
      <c r="I157" s="98"/>
    </row>
    <row r="158" spans="1:9" s="2" customFormat="1">
      <c r="A158" s="100">
        <v>42856</v>
      </c>
      <c r="B158" s="76">
        <v>855.16967905815659</v>
      </c>
      <c r="C158" s="110">
        <v>0</v>
      </c>
      <c r="D158" s="112">
        <f t="shared" si="8"/>
        <v>855.16967905815659</v>
      </c>
      <c r="E158" s="79">
        <f t="shared" si="9"/>
        <v>1141</v>
      </c>
      <c r="F158" s="80">
        <f t="shared" si="11"/>
        <v>641.58812305009758</v>
      </c>
      <c r="G158" s="97">
        <v>31</v>
      </c>
      <c r="H158" s="81">
        <f t="shared" si="10"/>
        <v>6.5753424657534248E-4</v>
      </c>
      <c r="I158" s="98"/>
    </row>
    <row r="159" spans="1:9" s="2" customFormat="1">
      <c r="A159" s="100">
        <v>42887</v>
      </c>
      <c r="B159" s="76">
        <v>855.16967905815659</v>
      </c>
      <c r="C159" s="110">
        <v>0</v>
      </c>
      <c r="D159" s="112">
        <f t="shared" si="8"/>
        <v>855.16967905815659</v>
      </c>
      <c r="E159" s="79">
        <f t="shared" si="9"/>
        <v>1110</v>
      </c>
      <c r="F159" s="80">
        <f t="shared" si="11"/>
        <v>624.15671918107648</v>
      </c>
      <c r="G159" s="97">
        <v>30</v>
      </c>
      <c r="H159" s="81">
        <f t="shared" si="10"/>
        <v>6.5753424657534248E-4</v>
      </c>
      <c r="I159" s="98"/>
    </row>
    <row r="160" spans="1:9" s="2" customFormat="1">
      <c r="A160" s="100">
        <v>42917</v>
      </c>
      <c r="B160" s="76">
        <v>897.92816301106438</v>
      </c>
      <c r="C160" s="110">
        <v>0</v>
      </c>
      <c r="D160" s="112">
        <f>B160-C160</f>
        <v>897.92816301106438</v>
      </c>
      <c r="E160" s="79">
        <f t="shared" si="9"/>
        <v>1080</v>
      </c>
      <c r="F160" s="80">
        <f t="shared" si="11"/>
        <v>637.65199959580241</v>
      </c>
      <c r="G160" s="97">
        <v>31</v>
      </c>
      <c r="H160" s="81">
        <f t="shared" si="10"/>
        <v>6.5753424657534248E-4</v>
      </c>
      <c r="I160" s="98"/>
    </row>
    <row r="161" spans="1:9" s="2" customFormat="1">
      <c r="A161" s="100">
        <v>42948</v>
      </c>
      <c r="B161" s="76">
        <v>897.92816301106438</v>
      </c>
      <c r="C161" s="110">
        <v>0</v>
      </c>
      <c r="D161" s="112">
        <f>B161-C161</f>
        <v>897.92816301106438</v>
      </c>
      <c r="E161" s="79">
        <f t="shared" si="9"/>
        <v>1049</v>
      </c>
      <c r="F161" s="80">
        <f t="shared" si="11"/>
        <v>619.3490255333304</v>
      </c>
      <c r="G161" s="97">
        <v>31</v>
      </c>
      <c r="H161" s="81">
        <f t="shared" si="10"/>
        <v>6.5753424657534248E-4</v>
      </c>
      <c r="I161" s="98"/>
    </row>
    <row r="162" spans="1:9" s="2" customFormat="1">
      <c r="A162" s="100">
        <v>42979</v>
      </c>
      <c r="B162" s="76">
        <v>897.92816301106438</v>
      </c>
      <c r="C162" s="110">
        <v>0</v>
      </c>
      <c r="D162" s="112">
        <f t="shared" ref="D162:D165" si="12">B162-C162</f>
        <v>897.92816301106438</v>
      </c>
      <c r="E162" s="79">
        <f t="shared" si="9"/>
        <v>1018</v>
      </c>
      <c r="F162" s="80">
        <f t="shared" si="11"/>
        <v>601.04605147085817</v>
      </c>
      <c r="G162" s="97">
        <v>30</v>
      </c>
      <c r="H162" s="81">
        <f t="shared" si="10"/>
        <v>6.5753424657534248E-4</v>
      </c>
      <c r="I162" s="98"/>
    </row>
    <row r="163" spans="1:9" s="2" customFormat="1">
      <c r="A163" s="100">
        <v>43009</v>
      </c>
      <c r="B163" s="76">
        <v>897.92816301106438</v>
      </c>
      <c r="C163" s="110">
        <v>0</v>
      </c>
      <c r="D163" s="112">
        <f t="shared" si="12"/>
        <v>897.92816301106438</v>
      </c>
      <c r="E163" s="79">
        <f t="shared" si="9"/>
        <v>988</v>
      </c>
      <c r="F163" s="80">
        <f t="shared" si="11"/>
        <v>583.33349592653042</v>
      </c>
      <c r="G163" s="97">
        <v>31</v>
      </c>
      <c r="H163" s="81">
        <f t="shared" si="10"/>
        <v>6.5753424657534248E-4</v>
      </c>
      <c r="I163" s="98"/>
    </row>
    <row r="164" spans="1:9" s="2" customFormat="1">
      <c r="A164" s="100">
        <v>43040</v>
      </c>
      <c r="B164" s="76">
        <v>897.92816301106438</v>
      </c>
      <c r="C164" s="110">
        <v>0</v>
      </c>
      <c r="D164" s="112">
        <f t="shared" si="12"/>
        <v>897.92816301106438</v>
      </c>
      <c r="E164" s="79">
        <f t="shared" si="9"/>
        <v>957</v>
      </c>
      <c r="F164" s="80">
        <f t="shared" si="11"/>
        <v>565.0305218640583</v>
      </c>
      <c r="G164" s="97">
        <v>30</v>
      </c>
      <c r="H164" s="81">
        <f t="shared" si="10"/>
        <v>6.5753424657534248E-4</v>
      </c>
      <c r="I164" s="98"/>
    </row>
    <row r="165" spans="1:9" s="2" customFormat="1">
      <c r="A165" s="100">
        <v>43070</v>
      </c>
      <c r="B165" s="76">
        <v>897.92816301106438</v>
      </c>
      <c r="C165" s="110">
        <v>0</v>
      </c>
      <c r="D165" s="112">
        <f t="shared" si="12"/>
        <v>897.92816301106438</v>
      </c>
      <c r="E165" s="79">
        <f t="shared" si="9"/>
        <v>927</v>
      </c>
      <c r="F165" s="80">
        <f t="shared" si="11"/>
        <v>547.31796631973043</v>
      </c>
      <c r="G165" s="97">
        <v>31</v>
      </c>
      <c r="H165" s="81">
        <f t="shared" si="10"/>
        <v>6.5753424657534248E-4</v>
      </c>
      <c r="I165" s="98"/>
    </row>
    <row r="166" spans="1:9" s="2" customFormat="1">
      <c r="A166" s="100">
        <v>43101</v>
      </c>
      <c r="B166" s="76">
        <v>897.92816301106438</v>
      </c>
      <c r="C166" s="110">
        <v>0</v>
      </c>
      <c r="D166" s="112">
        <f>B166-C166</f>
        <v>897.92816301106438</v>
      </c>
      <c r="E166" s="79">
        <f t="shared" si="9"/>
        <v>896</v>
      </c>
      <c r="F166" s="80">
        <f t="shared" si="11"/>
        <v>529.01499225725831</v>
      </c>
      <c r="G166" s="97">
        <v>31</v>
      </c>
      <c r="H166" s="81">
        <f t="shared" si="10"/>
        <v>6.5753424657534248E-4</v>
      </c>
      <c r="I166" s="98"/>
    </row>
    <row r="167" spans="1:9" s="2" customFormat="1">
      <c r="A167" s="100">
        <v>43132</v>
      </c>
      <c r="B167" s="76">
        <v>897.92816301106438</v>
      </c>
      <c r="C167" s="110">
        <v>0</v>
      </c>
      <c r="D167" s="112">
        <f>B167-C167</f>
        <v>897.92816301106438</v>
      </c>
      <c r="E167" s="79">
        <f t="shared" si="9"/>
        <v>865</v>
      </c>
      <c r="F167" s="80">
        <f t="shared" si="11"/>
        <v>510.71201819478625</v>
      </c>
      <c r="G167" s="97">
        <v>28</v>
      </c>
      <c r="H167" s="81">
        <f t="shared" si="10"/>
        <v>6.5753424657534248E-4</v>
      </c>
      <c r="I167" s="98"/>
    </row>
    <row r="168" spans="1:9" s="2" customFormat="1">
      <c r="A168" s="100">
        <v>43160</v>
      </c>
      <c r="B168" s="76">
        <v>897.92816301106438</v>
      </c>
      <c r="C168" s="110">
        <v>0</v>
      </c>
      <c r="D168" s="112">
        <f t="shared" ref="D168:D196" si="13">B168-C168</f>
        <v>897.92816301106438</v>
      </c>
      <c r="E168" s="79">
        <f t="shared" si="9"/>
        <v>837</v>
      </c>
      <c r="F168" s="80">
        <f t="shared" si="11"/>
        <v>494.18029968674688</v>
      </c>
      <c r="G168" s="97">
        <v>31</v>
      </c>
      <c r="H168" s="81">
        <f t="shared" si="10"/>
        <v>6.5753424657534248E-4</v>
      </c>
      <c r="I168" s="98"/>
    </row>
    <row r="169" spans="1:9" s="2" customFormat="1">
      <c r="A169" s="100">
        <v>43191</v>
      </c>
      <c r="B169" s="76">
        <v>897.92816301106438</v>
      </c>
      <c r="C169" s="110">
        <v>0</v>
      </c>
      <c r="D169" s="112">
        <f t="shared" si="13"/>
        <v>897.92816301106438</v>
      </c>
      <c r="E169" s="79">
        <f t="shared" si="9"/>
        <v>806</v>
      </c>
      <c r="F169" s="80">
        <f t="shared" si="11"/>
        <v>475.87732562427482</v>
      </c>
      <c r="G169" s="97">
        <v>30</v>
      </c>
      <c r="H169" s="81">
        <f t="shared" si="10"/>
        <v>6.5753424657534248E-4</v>
      </c>
      <c r="I169" s="98"/>
    </row>
    <row r="170" spans="1:9" s="2" customFormat="1">
      <c r="A170" s="100">
        <v>43221</v>
      </c>
      <c r="B170" s="76">
        <v>897.92816301106438</v>
      </c>
      <c r="C170" s="113">
        <v>14000</v>
      </c>
      <c r="D170" s="112">
        <f>B170-C170</f>
        <v>-13102.071836988936</v>
      </c>
      <c r="E170" s="79">
        <f t="shared" si="9"/>
        <v>776</v>
      </c>
      <c r="F170" s="80"/>
      <c r="G170" s="77">
        <v>15</v>
      </c>
      <c r="H170" s="81">
        <f t="shared" si="10"/>
        <v>6.5753424657534248E-4</v>
      </c>
      <c r="I170" s="114" t="s">
        <v>96</v>
      </c>
    </row>
    <row r="171" spans="1:9" s="2" customFormat="1">
      <c r="A171" s="100">
        <v>43252</v>
      </c>
      <c r="B171" s="76">
        <v>897.92816301106438</v>
      </c>
      <c r="C171" s="115">
        <v>0</v>
      </c>
      <c r="D171" s="112">
        <f t="shared" si="13"/>
        <v>897.92816301106438</v>
      </c>
      <c r="E171" s="79">
        <f t="shared" si="9"/>
        <v>761</v>
      </c>
      <c r="F171" s="80">
        <f t="shared" si="11"/>
        <v>449.30849230778301</v>
      </c>
      <c r="G171" s="77">
        <v>30</v>
      </c>
      <c r="H171" s="81">
        <f t="shared" si="10"/>
        <v>6.5753424657534248E-4</v>
      </c>
      <c r="I171" s="82"/>
    </row>
    <row r="172" spans="1:9" s="2" customFormat="1">
      <c r="A172" s="100">
        <v>43282</v>
      </c>
      <c r="B172" s="76">
        <v>942.82457116161765</v>
      </c>
      <c r="C172" s="115">
        <v>14000</v>
      </c>
      <c r="D172" s="112">
        <f t="shared" si="13"/>
        <v>-13057.175428838382</v>
      </c>
      <c r="E172" s="79">
        <f t="shared" si="9"/>
        <v>731</v>
      </c>
      <c r="F172" s="80"/>
      <c r="G172" s="77">
        <v>0</v>
      </c>
      <c r="H172" s="81">
        <f t="shared" si="10"/>
        <v>6.5753424657534248E-4</v>
      </c>
      <c r="I172" s="114" t="s">
        <v>97</v>
      </c>
    </row>
    <row r="173" spans="1:9" s="2" customFormat="1">
      <c r="A173" s="100">
        <v>43313</v>
      </c>
      <c r="B173" s="76">
        <v>942.82457116161765</v>
      </c>
      <c r="C173" s="115">
        <v>0</v>
      </c>
      <c r="D173" s="112">
        <f t="shared" si="13"/>
        <v>942.82457116161765</v>
      </c>
      <c r="E173" s="79">
        <f t="shared" si="9"/>
        <v>731</v>
      </c>
      <c r="F173" s="80">
        <f t="shared" si="11"/>
        <v>453.175733601628</v>
      </c>
      <c r="G173" s="77">
        <v>31</v>
      </c>
      <c r="H173" s="81">
        <f t="shared" si="10"/>
        <v>6.5753424657534248E-4</v>
      </c>
      <c r="I173" s="114"/>
    </row>
    <row r="174" spans="1:9" s="2" customFormat="1">
      <c r="A174" s="100">
        <v>43344</v>
      </c>
      <c r="B174" s="76">
        <v>942.82457116161765</v>
      </c>
      <c r="C174" s="113">
        <v>0</v>
      </c>
      <c r="D174" s="112">
        <f t="shared" si="13"/>
        <v>942.82457116161765</v>
      </c>
      <c r="E174" s="79">
        <f>E173-G173</f>
        <v>700</v>
      </c>
      <c r="F174" s="80">
        <f t="shared" si="11"/>
        <v>433.9576108360323</v>
      </c>
      <c r="G174" s="116">
        <v>30</v>
      </c>
      <c r="H174" s="81">
        <f t="shared" si="10"/>
        <v>6.5753424657534248E-4</v>
      </c>
      <c r="I174" s="114"/>
    </row>
    <row r="175" spans="1:9" s="2" customFormat="1">
      <c r="A175" s="100">
        <v>43374</v>
      </c>
      <c r="B175" s="76">
        <v>942.82457116161765</v>
      </c>
      <c r="C175" s="115">
        <v>0</v>
      </c>
      <c r="D175" s="112">
        <f t="shared" si="13"/>
        <v>942.82457116161765</v>
      </c>
      <c r="E175" s="79">
        <f t="shared" si="9"/>
        <v>670</v>
      </c>
      <c r="F175" s="80">
        <f t="shared" si="11"/>
        <v>415.359427514488</v>
      </c>
      <c r="G175" s="77">
        <v>31</v>
      </c>
      <c r="H175" s="81">
        <f t="shared" si="10"/>
        <v>6.5753424657534248E-4</v>
      </c>
      <c r="I175" s="82"/>
    </row>
    <row r="176" spans="1:9" s="2" customFormat="1">
      <c r="A176" s="100">
        <v>43405</v>
      </c>
      <c r="B176" s="76">
        <v>942.82457116161765</v>
      </c>
      <c r="C176" s="115">
        <v>0</v>
      </c>
      <c r="D176" s="112">
        <f t="shared" si="13"/>
        <v>942.82457116161765</v>
      </c>
      <c r="E176" s="79">
        <f t="shared" si="9"/>
        <v>639</v>
      </c>
      <c r="F176" s="80">
        <f t="shared" si="11"/>
        <v>396.14130474889231</v>
      </c>
      <c r="G176" s="77">
        <v>30</v>
      </c>
      <c r="H176" s="81">
        <f t="shared" si="10"/>
        <v>6.5753424657534248E-4</v>
      </c>
      <c r="I176" s="82"/>
    </row>
    <row r="177" spans="1:9" s="2" customFormat="1">
      <c r="A177" s="100">
        <v>43435</v>
      </c>
      <c r="B177" s="76">
        <v>942.82457116161765</v>
      </c>
      <c r="C177" s="115">
        <v>0</v>
      </c>
      <c r="D177" s="112">
        <f t="shared" si="13"/>
        <v>942.82457116161765</v>
      </c>
      <c r="E177" s="79">
        <f t="shared" si="9"/>
        <v>609</v>
      </c>
      <c r="F177" s="80">
        <f t="shared" si="11"/>
        <v>377.54312142734807</v>
      </c>
      <c r="G177" s="77">
        <v>31</v>
      </c>
      <c r="H177" s="81">
        <f t="shared" si="10"/>
        <v>6.5753424657534248E-4</v>
      </c>
      <c r="I177" s="82"/>
    </row>
    <row r="178" spans="1:9" s="2" customFormat="1">
      <c r="A178" s="100">
        <v>43466</v>
      </c>
      <c r="B178" s="76">
        <v>942.82457116161765</v>
      </c>
      <c r="C178" s="115">
        <v>0</v>
      </c>
      <c r="D178" s="112">
        <f t="shared" si="13"/>
        <v>942.82457116161765</v>
      </c>
      <c r="E178" s="79">
        <f t="shared" si="9"/>
        <v>578</v>
      </c>
      <c r="F178" s="80">
        <f t="shared" si="11"/>
        <v>358.32499866175237</v>
      </c>
      <c r="G178" s="77">
        <v>31</v>
      </c>
      <c r="H178" s="81">
        <f>0.24/365</f>
        <v>6.5753424657534248E-4</v>
      </c>
      <c r="I178" s="82"/>
    </row>
    <row r="179" spans="1:9" s="2" customFormat="1">
      <c r="A179" s="100">
        <v>43497</v>
      </c>
      <c r="B179" s="76">
        <v>942.82457116161765</v>
      </c>
      <c r="C179" s="115">
        <v>0</v>
      </c>
      <c r="D179" s="112">
        <f t="shared" si="13"/>
        <v>942.82457116161765</v>
      </c>
      <c r="E179" s="79">
        <f t="shared" si="9"/>
        <v>547</v>
      </c>
      <c r="F179" s="80">
        <f t="shared" si="11"/>
        <v>339.10687589615662</v>
      </c>
      <c r="G179" s="77">
        <v>28</v>
      </c>
      <c r="H179" s="81">
        <f t="shared" si="10"/>
        <v>6.5753424657534248E-4</v>
      </c>
      <c r="I179" s="82"/>
    </row>
    <row r="180" spans="1:9" s="2" customFormat="1">
      <c r="A180" s="100">
        <v>43525</v>
      </c>
      <c r="B180" s="76">
        <v>942.82457116161765</v>
      </c>
      <c r="C180" s="115">
        <v>0</v>
      </c>
      <c r="D180" s="112">
        <f t="shared" si="13"/>
        <v>942.82457116161765</v>
      </c>
      <c r="E180" s="79">
        <f t="shared" si="9"/>
        <v>519</v>
      </c>
      <c r="F180" s="80">
        <f t="shared" si="11"/>
        <v>321.74857146271535</v>
      </c>
      <c r="G180" s="77">
        <v>31</v>
      </c>
      <c r="H180" s="81">
        <f t="shared" si="10"/>
        <v>6.5753424657534248E-4</v>
      </c>
      <c r="I180" s="82"/>
    </row>
    <row r="181" spans="1:9" s="2" customFormat="1">
      <c r="A181" s="100">
        <v>43556</v>
      </c>
      <c r="B181" s="76">
        <v>942.82457116161765</v>
      </c>
      <c r="C181" s="115">
        <v>0</v>
      </c>
      <c r="D181" s="112">
        <f t="shared" si="13"/>
        <v>942.82457116161765</v>
      </c>
      <c r="E181" s="79">
        <f t="shared" si="9"/>
        <v>488</v>
      </c>
      <c r="F181" s="80">
        <f t="shared" si="11"/>
        <v>302.5304486971196</v>
      </c>
      <c r="G181" s="77">
        <v>30</v>
      </c>
      <c r="H181" s="81">
        <f t="shared" si="10"/>
        <v>6.5753424657534248E-4</v>
      </c>
      <c r="I181" s="114"/>
    </row>
    <row r="182" spans="1:9" s="2" customFormat="1">
      <c r="A182" s="100">
        <v>43586</v>
      </c>
      <c r="B182" s="76">
        <v>942.82457116161765</v>
      </c>
      <c r="C182" s="115">
        <v>0</v>
      </c>
      <c r="D182" s="112">
        <f t="shared" si="13"/>
        <v>942.82457116161765</v>
      </c>
      <c r="E182" s="79">
        <f t="shared" si="9"/>
        <v>458</v>
      </c>
      <c r="F182" s="80">
        <f t="shared" si="11"/>
        <v>283.93226537557541</v>
      </c>
      <c r="G182" s="77">
        <v>31</v>
      </c>
      <c r="H182" s="81">
        <f t="shared" si="10"/>
        <v>6.5753424657534248E-4</v>
      </c>
      <c r="I182" s="82"/>
    </row>
    <row r="183" spans="1:9" s="2" customFormat="1">
      <c r="A183" s="100">
        <v>43617</v>
      </c>
      <c r="B183" s="76">
        <v>942.82457116161765</v>
      </c>
      <c r="C183" s="115">
        <v>0</v>
      </c>
      <c r="D183" s="112">
        <f t="shared" si="13"/>
        <v>942.82457116161765</v>
      </c>
      <c r="E183" s="79">
        <f t="shared" si="9"/>
        <v>427</v>
      </c>
      <c r="F183" s="80">
        <f t="shared" si="11"/>
        <v>264.71414260997966</v>
      </c>
      <c r="G183" s="77">
        <v>30</v>
      </c>
      <c r="H183" s="81">
        <f t="shared" si="10"/>
        <v>6.5753424657534248E-4</v>
      </c>
      <c r="I183" s="82"/>
    </row>
    <row r="184" spans="1:9" s="2" customFormat="1">
      <c r="A184" s="100">
        <v>43647</v>
      </c>
      <c r="B184" s="76">
        <v>989.96579971969857</v>
      </c>
      <c r="C184" s="115">
        <v>0</v>
      </c>
      <c r="D184" s="112">
        <f t="shared" si="13"/>
        <v>989.96579971969857</v>
      </c>
      <c r="E184" s="79">
        <f t="shared" si="9"/>
        <v>397</v>
      </c>
      <c r="F184" s="80">
        <f t="shared" si="11"/>
        <v>258.42175725285722</v>
      </c>
      <c r="G184" s="77">
        <v>31</v>
      </c>
      <c r="H184" s="81">
        <f t="shared" si="10"/>
        <v>6.5753424657534248E-4</v>
      </c>
      <c r="I184" s="82"/>
    </row>
    <row r="185" spans="1:9" s="2" customFormat="1">
      <c r="A185" s="100">
        <v>43678</v>
      </c>
      <c r="B185" s="76">
        <v>989.96579971969857</v>
      </c>
      <c r="C185" s="115">
        <v>0</v>
      </c>
      <c r="D185" s="112">
        <f t="shared" si="13"/>
        <v>989.96579971969857</v>
      </c>
      <c r="E185" s="79">
        <f t="shared" si="9"/>
        <v>366</v>
      </c>
      <c r="F185" s="80">
        <f t="shared" si="11"/>
        <v>238.24272834898173</v>
      </c>
      <c r="G185" s="77">
        <v>31</v>
      </c>
      <c r="H185" s="81">
        <f t="shared" si="10"/>
        <v>6.5753424657534248E-4</v>
      </c>
      <c r="I185" s="82"/>
    </row>
    <row r="186" spans="1:9" s="2" customFormat="1">
      <c r="A186" s="100">
        <v>43709</v>
      </c>
      <c r="B186" s="76">
        <v>989.96579971969857</v>
      </c>
      <c r="C186" s="115">
        <v>0</v>
      </c>
      <c r="D186" s="112">
        <f t="shared" si="13"/>
        <v>989.96579971969857</v>
      </c>
      <c r="E186" s="79">
        <f t="shared" si="9"/>
        <v>335</v>
      </c>
      <c r="F186" s="80">
        <f t="shared" si="11"/>
        <v>218.06369944510621</v>
      </c>
      <c r="G186" s="77">
        <v>30</v>
      </c>
      <c r="H186" s="81">
        <f t="shared" si="10"/>
        <v>6.5753424657534248E-4</v>
      </c>
      <c r="I186" s="98"/>
    </row>
    <row r="187" spans="1:9" s="2" customFormat="1">
      <c r="A187" s="100">
        <v>43739</v>
      </c>
      <c r="B187" s="76">
        <v>989.96579971969857</v>
      </c>
      <c r="C187" s="115">
        <v>0</v>
      </c>
      <c r="D187" s="112">
        <f t="shared" si="13"/>
        <v>989.96579971969857</v>
      </c>
      <c r="E187" s="79">
        <f t="shared" si="9"/>
        <v>305</v>
      </c>
      <c r="F187" s="80">
        <f t="shared" si="11"/>
        <v>198.53560695748473</v>
      </c>
      <c r="G187" s="77">
        <v>31</v>
      </c>
      <c r="H187" s="81">
        <f t="shared" si="10"/>
        <v>6.5753424657534248E-4</v>
      </c>
      <c r="I187" s="98"/>
    </row>
    <row r="188" spans="1:9" s="2" customFormat="1">
      <c r="A188" s="100">
        <v>43770</v>
      </c>
      <c r="B188" s="76">
        <v>989.96579971969857</v>
      </c>
      <c r="C188" s="115">
        <v>0</v>
      </c>
      <c r="D188" s="112">
        <f t="shared" si="13"/>
        <v>989.96579971969857</v>
      </c>
      <c r="E188" s="79">
        <f t="shared" si="9"/>
        <v>274</v>
      </c>
      <c r="F188" s="80">
        <f t="shared" si="11"/>
        <v>178.35657805360927</v>
      </c>
      <c r="G188" s="77">
        <v>30</v>
      </c>
      <c r="H188" s="81">
        <f t="shared" si="10"/>
        <v>6.5753424657534248E-4</v>
      </c>
      <c r="I188" s="98"/>
    </row>
    <row r="189" spans="1:9" s="2" customFormat="1">
      <c r="A189" s="100">
        <v>43800</v>
      </c>
      <c r="B189" s="76">
        <v>989.96579971969857</v>
      </c>
      <c r="C189" s="115">
        <v>0</v>
      </c>
      <c r="D189" s="112">
        <f t="shared" si="13"/>
        <v>989.96579971969857</v>
      </c>
      <c r="E189" s="79">
        <f t="shared" si="9"/>
        <v>244</v>
      </c>
      <c r="F189" s="80">
        <f t="shared" si="11"/>
        <v>158.82848556598779</v>
      </c>
      <c r="G189" s="77">
        <v>31</v>
      </c>
      <c r="H189" s="81">
        <f t="shared" si="10"/>
        <v>6.5753424657534248E-4</v>
      </c>
      <c r="I189" s="98"/>
    </row>
    <row r="190" spans="1:9" s="2" customFormat="1">
      <c r="A190" s="100">
        <v>43831</v>
      </c>
      <c r="B190" s="76">
        <v>989.96579971969857</v>
      </c>
      <c r="C190" s="115">
        <v>0</v>
      </c>
      <c r="D190" s="112">
        <f t="shared" si="13"/>
        <v>989.96579971969857</v>
      </c>
      <c r="E190" s="79">
        <f t="shared" si="9"/>
        <v>213</v>
      </c>
      <c r="F190" s="80">
        <f t="shared" si="11"/>
        <v>138.64945666211233</v>
      </c>
      <c r="G190" s="97">
        <v>31</v>
      </c>
      <c r="H190" s="81">
        <f t="shared" si="10"/>
        <v>6.5753424657534248E-4</v>
      </c>
      <c r="I190" s="98"/>
    </row>
    <row r="191" spans="1:9" s="2" customFormat="1">
      <c r="A191" s="100">
        <v>43862</v>
      </c>
      <c r="B191" s="76">
        <v>989.96579971969857</v>
      </c>
      <c r="C191" s="115">
        <v>0</v>
      </c>
      <c r="D191" s="112">
        <f t="shared" si="13"/>
        <v>989.96579971969857</v>
      </c>
      <c r="E191" s="79">
        <f t="shared" si="9"/>
        <v>182</v>
      </c>
      <c r="F191" s="80">
        <f t="shared" si="11"/>
        <v>118.47042775823681</v>
      </c>
      <c r="G191" s="97">
        <v>29</v>
      </c>
      <c r="H191" s="81">
        <f t="shared" si="10"/>
        <v>6.5753424657534248E-4</v>
      </c>
      <c r="I191" s="98"/>
    </row>
    <row r="192" spans="1:9" s="2" customFormat="1">
      <c r="A192" s="100">
        <v>43891</v>
      </c>
      <c r="B192" s="76">
        <v>989.96579971969857</v>
      </c>
      <c r="C192" s="115">
        <v>0</v>
      </c>
      <c r="D192" s="112">
        <f t="shared" si="13"/>
        <v>989.96579971969857</v>
      </c>
      <c r="E192" s="79">
        <f t="shared" si="9"/>
        <v>153</v>
      </c>
      <c r="F192" s="80">
        <f t="shared" si="11"/>
        <v>99.593271686869414</v>
      </c>
      <c r="G192" s="97">
        <v>31</v>
      </c>
      <c r="H192" s="81">
        <f t="shared" si="10"/>
        <v>6.5753424657534248E-4</v>
      </c>
      <c r="I192" s="98"/>
    </row>
    <row r="193" spans="1:9" s="2" customFormat="1">
      <c r="A193" s="100">
        <v>43922</v>
      </c>
      <c r="B193" s="76">
        <v>989.96579971969857</v>
      </c>
      <c r="C193" s="115">
        <v>0</v>
      </c>
      <c r="D193" s="112">
        <f t="shared" si="13"/>
        <v>989.96579971969857</v>
      </c>
      <c r="E193" s="79">
        <f t="shared" si="9"/>
        <v>122</v>
      </c>
      <c r="F193" s="80">
        <f t="shared" si="11"/>
        <v>79.414242782993895</v>
      </c>
      <c r="G193" s="97">
        <v>30</v>
      </c>
      <c r="H193" s="81">
        <f t="shared" si="10"/>
        <v>6.5753424657534248E-4</v>
      </c>
      <c r="I193" s="98"/>
    </row>
    <row r="194" spans="1:9" s="2" customFormat="1">
      <c r="A194" s="100">
        <v>43952</v>
      </c>
      <c r="B194" s="76">
        <v>989.96579971969857</v>
      </c>
      <c r="C194" s="115">
        <v>0</v>
      </c>
      <c r="D194" s="112">
        <f t="shared" si="13"/>
        <v>989.96579971969857</v>
      </c>
      <c r="E194" s="79">
        <f t="shared" si="9"/>
        <v>92</v>
      </c>
      <c r="F194" s="80">
        <f t="shared" si="11"/>
        <v>59.886150295372445</v>
      </c>
      <c r="G194" s="97">
        <v>31</v>
      </c>
      <c r="H194" s="81">
        <f t="shared" si="10"/>
        <v>6.5753424657534248E-4</v>
      </c>
      <c r="I194" s="98"/>
    </row>
    <row r="195" spans="1:9" s="2" customFormat="1">
      <c r="A195" s="100">
        <v>43983</v>
      </c>
      <c r="B195" s="76">
        <v>989.96579971969857</v>
      </c>
      <c r="C195" s="115">
        <v>0</v>
      </c>
      <c r="D195" s="112">
        <f t="shared" si="13"/>
        <v>989.96579971969857</v>
      </c>
      <c r="E195" s="79">
        <f t="shared" si="9"/>
        <v>61</v>
      </c>
      <c r="F195" s="80">
        <f t="shared" si="11"/>
        <v>39.707121391496948</v>
      </c>
      <c r="G195" s="97">
        <v>30</v>
      </c>
      <c r="H195" s="81">
        <f t="shared" si="10"/>
        <v>6.5753424657534248E-4</v>
      </c>
      <c r="I195" s="98"/>
    </row>
    <row r="196" spans="1:9" s="2" customFormat="1">
      <c r="A196" s="100">
        <v>44013</v>
      </c>
      <c r="B196" s="76">
        <v>1039.4640897056836</v>
      </c>
      <c r="C196" s="77">
        <v>0</v>
      </c>
      <c r="D196" s="112">
        <f t="shared" si="13"/>
        <v>1039.4640897056836</v>
      </c>
      <c r="E196" s="79">
        <f t="shared" si="9"/>
        <v>31</v>
      </c>
      <c r="F196" s="80">
        <f t="shared" si="11"/>
        <v>21.187980349069274</v>
      </c>
      <c r="G196" s="97">
        <v>31</v>
      </c>
      <c r="H196" s="81">
        <f t="shared" si="10"/>
        <v>6.5753424657534248E-4</v>
      </c>
      <c r="I196" s="98"/>
    </row>
    <row r="197" spans="1:9" s="2" customFormat="1">
      <c r="A197" s="117" t="s">
        <v>12</v>
      </c>
      <c r="B197" s="76">
        <v>1039.46408970568</v>
      </c>
      <c r="C197" s="77">
        <v>0</v>
      </c>
      <c r="D197" s="112">
        <f>B197-C197</f>
        <v>1039.46408970568</v>
      </c>
      <c r="E197" s="79">
        <f t="shared" si="9"/>
        <v>0</v>
      </c>
      <c r="F197" s="80">
        <f t="shared" si="11"/>
        <v>0</v>
      </c>
      <c r="G197" s="97">
        <v>0</v>
      </c>
      <c r="H197" s="81">
        <f t="shared" si="10"/>
        <v>6.5753424657534248E-4</v>
      </c>
      <c r="I197" s="98"/>
    </row>
    <row r="198" spans="1:9" s="2" customFormat="1">
      <c r="A198" s="117" t="s">
        <v>20</v>
      </c>
      <c r="B198" s="76">
        <v>1039.46408970568</v>
      </c>
      <c r="C198" s="77">
        <v>0</v>
      </c>
      <c r="D198" s="112">
        <f t="shared" ref="D198:D201" si="14">B198-C198</f>
        <v>1039.46408970568</v>
      </c>
      <c r="E198" s="79">
        <f t="shared" si="9"/>
        <v>0</v>
      </c>
      <c r="F198" s="80">
        <f t="shared" si="11"/>
        <v>0</v>
      </c>
      <c r="G198" s="111">
        <v>0</v>
      </c>
      <c r="H198" s="81">
        <f t="shared" si="10"/>
        <v>6.5753424657534248E-4</v>
      </c>
      <c r="I198" s="98"/>
    </row>
    <row r="199" spans="1:9" s="2" customFormat="1">
      <c r="A199" s="117" t="s">
        <v>21</v>
      </c>
      <c r="B199" s="76">
        <v>1039.46408970568</v>
      </c>
      <c r="C199" s="77">
        <v>0</v>
      </c>
      <c r="D199" s="112">
        <f t="shared" si="14"/>
        <v>1039.46408970568</v>
      </c>
      <c r="E199" s="79">
        <f t="shared" si="9"/>
        <v>0</v>
      </c>
      <c r="F199" s="80">
        <f t="shared" si="11"/>
        <v>0</v>
      </c>
      <c r="G199" s="111">
        <v>0</v>
      </c>
      <c r="H199" s="81">
        <f t="shared" si="10"/>
        <v>6.5753424657534248E-4</v>
      </c>
      <c r="I199" s="98"/>
    </row>
    <row r="200" spans="1:9" s="2" customFormat="1">
      <c r="A200" s="117" t="s">
        <v>22</v>
      </c>
      <c r="B200" s="76">
        <v>1039.46408970568</v>
      </c>
      <c r="C200" s="77">
        <v>0</v>
      </c>
      <c r="D200" s="112">
        <f t="shared" si="14"/>
        <v>1039.46408970568</v>
      </c>
      <c r="E200" s="79">
        <f t="shared" si="9"/>
        <v>0</v>
      </c>
      <c r="F200" s="80">
        <f t="shared" si="11"/>
        <v>0</v>
      </c>
      <c r="G200" s="111">
        <v>0</v>
      </c>
      <c r="H200" s="81">
        <f t="shared" si="10"/>
        <v>6.5753424657534248E-4</v>
      </c>
      <c r="I200" s="98"/>
    </row>
    <row r="201" spans="1:9" s="2" customFormat="1">
      <c r="A201" s="117" t="s">
        <v>23</v>
      </c>
      <c r="B201" s="76">
        <v>1039.46408970568</v>
      </c>
      <c r="C201" s="77">
        <v>0</v>
      </c>
      <c r="D201" s="112">
        <f t="shared" si="14"/>
        <v>1039.46408970568</v>
      </c>
      <c r="E201" s="79">
        <f t="shared" si="9"/>
        <v>0</v>
      </c>
      <c r="F201" s="80">
        <f t="shared" si="11"/>
        <v>0</v>
      </c>
      <c r="G201" s="111">
        <v>0</v>
      </c>
      <c r="H201" s="81">
        <f t="shared" si="10"/>
        <v>6.5753424657534248E-4</v>
      </c>
      <c r="I201" s="98"/>
    </row>
    <row r="202" spans="1:9" s="125" customFormat="1" thickBot="1">
      <c r="A202" s="57" t="s">
        <v>5</v>
      </c>
      <c r="B202" s="118">
        <f>SUM(B14:B201)</f>
        <v>135708.16606759807</v>
      </c>
      <c r="C202" s="119">
        <f>SUM(C14:C200)</f>
        <v>35150</v>
      </c>
      <c r="D202" s="120">
        <f>B202-C202</f>
        <v>100558.16606759807</v>
      </c>
      <c r="E202" s="121">
        <f>SUM(E58:E197)</f>
        <v>282488</v>
      </c>
      <c r="F202" s="122">
        <f>SUM(F14:F197)</f>
        <v>197755.25981030494</v>
      </c>
      <c r="G202" s="121">
        <f>SUM(G14:G198)</f>
        <v>5384</v>
      </c>
      <c r="H202" s="123">
        <f>D202+F202</f>
        <v>298313.42587790301</v>
      </c>
      <c r="I202" s="124"/>
    </row>
    <row r="203" spans="1:9" s="30" customFormat="1" ht="15">
      <c r="C203" s="31"/>
      <c r="F203" s="31"/>
      <c r="H203" s="31"/>
      <c r="I203" s="31"/>
    </row>
    <row r="204" spans="1:9" s="30" customFormat="1" ht="15">
      <c r="C204" s="31"/>
      <c r="F204" s="31"/>
      <c r="H204" s="31"/>
      <c r="I204" s="31"/>
    </row>
    <row r="205" spans="1:9" s="30" customFormat="1" ht="18.75" customHeight="1">
      <c r="A205" s="178"/>
      <c r="B205" s="179" t="s">
        <v>108</v>
      </c>
      <c r="C205" s="180"/>
      <c r="D205" s="180"/>
      <c r="E205" s="180"/>
      <c r="F205" s="181" t="s">
        <v>114</v>
      </c>
      <c r="G205" s="180"/>
      <c r="H205" s="159"/>
      <c r="I205" s="31"/>
    </row>
    <row r="206" spans="1:9" s="2" customFormat="1" ht="18.75">
      <c r="A206" s="198" t="s">
        <v>109</v>
      </c>
      <c r="B206" s="198" t="s">
        <v>110</v>
      </c>
      <c r="C206" s="198" t="s">
        <v>115</v>
      </c>
      <c r="D206" s="198" t="s">
        <v>111</v>
      </c>
      <c r="E206" s="180"/>
      <c r="F206" s="199" t="s">
        <v>112</v>
      </c>
      <c r="G206" s="199" t="s">
        <v>116</v>
      </c>
      <c r="H206" s="160"/>
      <c r="I206" s="31"/>
    </row>
    <row r="207" spans="1:9" s="26" customFormat="1" ht="18.75">
      <c r="A207" s="182" t="s">
        <v>113</v>
      </c>
      <c r="B207" s="183">
        <v>6000</v>
      </c>
      <c r="C207" s="183">
        <v>3500</v>
      </c>
      <c r="D207" s="183">
        <f>B207-C207</f>
        <v>2500</v>
      </c>
      <c r="E207" s="180"/>
      <c r="F207" s="184"/>
      <c r="G207" s="184"/>
      <c r="H207" s="159"/>
      <c r="I207" s="31"/>
    </row>
    <row r="208" spans="1:9" s="26" customFormat="1" ht="18.75">
      <c r="A208" s="182" t="s">
        <v>120</v>
      </c>
      <c r="B208" s="183">
        <f>B207+B207*5%</f>
        <v>6300</v>
      </c>
      <c r="C208" s="183">
        <v>3650</v>
      </c>
      <c r="D208" s="183">
        <f t="shared" ref="D208:D222" si="15">B208-C208</f>
        <v>2650</v>
      </c>
      <c r="E208" s="180"/>
      <c r="F208" s="184" t="s">
        <v>117</v>
      </c>
      <c r="G208" s="185">
        <f>B223</f>
        <v>135708.16606759807</v>
      </c>
      <c r="H208" s="159"/>
      <c r="I208" s="127"/>
    </row>
    <row r="209" spans="1:9" s="26" customFormat="1" ht="18.75">
      <c r="A209" s="182" t="s">
        <v>121</v>
      </c>
      <c r="B209" s="183">
        <f t="shared" ref="B209:B220" si="16">B208+B208*5%</f>
        <v>6615</v>
      </c>
      <c r="C209" s="183">
        <v>0</v>
      </c>
      <c r="D209" s="183">
        <f t="shared" si="15"/>
        <v>6615</v>
      </c>
      <c r="E209" s="180"/>
      <c r="F209" s="184" t="s">
        <v>32</v>
      </c>
      <c r="G209" s="185">
        <f>F202</f>
        <v>197755.25981030494</v>
      </c>
      <c r="H209" s="159"/>
      <c r="I209" s="127"/>
    </row>
    <row r="210" spans="1:9" s="26" customFormat="1" ht="18.75">
      <c r="A210" s="182" t="s">
        <v>122</v>
      </c>
      <c r="B210" s="183">
        <f t="shared" si="16"/>
        <v>6945.75</v>
      </c>
      <c r="C210" s="183">
        <v>0</v>
      </c>
      <c r="D210" s="183">
        <f t="shared" si="15"/>
        <v>6945.75</v>
      </c>
      <c r="E210" s="180"/>
      <c r="F210" s="186" t="s">
        <v>5</v>
      </c>
      <c r="G210" s="187">
        <f>G208+G209</f>
        <v>333463.42587790301</v>
      </c>
      <c r="H210" s="159"/>
      <c r="I210" s="127"/>
    </row>
    <row r="211" spans="1:9" s="129" customFormat="1" ht="27">
      <c r="A211" s="182" t="s">
        <v>123</v>
      </c>
      <c r="B211" s="183">
        <f t="shared" si="16"/>
        <v>7293.0375000000004</v>
      </c>
      <c r="C211" s="183">
        <v>0</v>
      </c>
      <c r="D211" s="183">
        <f t="shared" si="15"/>
        <v>7293.0375000000004</v>
      </c>
      <c r="E211" s="180"/>
      <c r="F211" s="200" t="s">
        <v>118</v>
      </c>
      <c r="G211" s="185">
        <f>C223</f>
        <v>35150</v>
      </c>
      <c r="H211" s="159"/>
      <c r="I211" s="128"/>
    </row>
    <row r="212" spans="1:9" s="129" customFormat="1" ht="18.75">
      <c r="A212" s="188" t="s">
        <v>124</v>
      </c>
      <c r="B212" s="183">
        <f t="shared" si="16"/>
        <v>7657.6893749999999</v>
      </c>
      <c r="C212" s="183">
        <v>0</v>
      </c>
      <c r="D212" s="183">
        <f t="shared" si="15"/>
        <v>7657.6893749999999</v>
      </c>
      <c r="E212" s="180"/>
      <c r="F212" s="189" t="s">
        <v>119</v>
      </c>
      <c r="G212" s="190">
        <f>G210-G211</f>
        <v>298313.42587790301</v>
      </c>
      <c r="H212" s="159"/>
      <c r="I212" s="128"/>
    </row>
    <row r="213" spans="1:9" s="129" customFormat="1" ht="18.75">
      <c r="A213" s="182" t="s">
        <v>125</v>
      </c>
      <c r="B213" s="183">
        <f t="shared" si="16"/>
        <v>8040.5738437500004</v>
      </c>
      <c r="C213" s="183">
        <v>0</v>
      </c>
      <c r="D213" s="183">
        <f t="shared" si="15"/>
        <v>8040.5738437500004</v>
      </c>
      <c r="E213" s="180"/>
      <c r="F213" s="191"/>
      <c r="G213" s="192"/>
      <c r="H213" s="159"/>
      <c r="I213" s="128"/>
    </row>
    <row r="214" spans="1:9" s="129" customFormat="1" ht="18.75">
      <c r="A214" s="182" t="s">
        <v>126</v>
      </c>
      <c r="B214" s="183">
        <f t="shared" si="16"/>
        <v>8442.6025359374999</v>
      </c>
      <c r="C214" s="183">
        <v>0</v>
      </c>
      <c r="D214" s="183">
        <f t="shared" si="15"/>
        <v>8442.6025359374999</v>
      </c>
      <c r="E214" s="180"/>
      <c r="F214" s="191"/>
      <c r="G214" s="192"/>
      <c r="H214" s="159"/>
      <c r="I214" s="128"/>
    </row>
    <row r="215" spans="1:9" s="129" customFormat="1" ht="18.75">
      <c r="A215" s="182" t="s">
        <v>127</v>
      </c>
      <c r="B215" s="183">
        <f t="shared" si="16"/>
        <v>8864.7326627343755</v>
      </c>
      <c r="C215" s="183">
        <v>0</v>
      </c>
      <c r="D215" s="183">
        <f t="shared" si="15"/>
        <v>8864.7326627343755</v>
      </c>
      <c r="E215" s="180"/>
      <c r="F215" s="191"/>
      <c r="G215" s="192"/>
      <c r="H215" s="159"/>
      <c r="I215" s="128"/>
    </row>
    <row r="216" spans="1:9" s="129" customFormat="1" ht="18.75">
      <c r="A216" s="182" t="s">
        <v>128</v>
      </c>
      <c r="B216" s="183">
        <f t="shared" si="16"/>
        <v>9307.9692958710948</v>
      </c>
      <c r="C216" s="183">
        <v>0</v>
      </c>
      <c r="D216" s="183">
        <f t="shared" si="15"/>
        <v>9307.9692958710948</v>
      </c>
      <c r="E216" s="180"/>
      <c r="F216" s="191"/>
      <c r="G216" s="192"/>
      <c r="H216" s="159"/>
      <c r="I216" s="128"/>
    </row>
    <row r="217" spans="1:9" s="129" customFormat="1" ht="18.75">
      <c r="A217" s="182" t="s">
        <v>129</v>
      </c>
      <c r="B217" s="183">
        <f t="shared" si="16"/>
        <v>9773.3677606646488</v>
      </c>
      <c r="C217" s="183">
        <v>0</v>
      </c>
      <c r="D217" s="183">
        <f t="shared" si="15"/>
        <v>9773.3677606646488</v>
      </c>
      <c r="E217" s="180"/>
      <c r="F217" s="191"/>
      <c r="G217" s="192"/>
      <c r="H217" s="159"/>
      <c r="I217" s="128"/>
    </row>
    <row r="218" spans="1:9" s="129" customFormat="1" ht="18.75">
      <c r="A218" s="182" t="s">
        <v>130</v>
      </c>
      <c r="B218" s="183">
        <f t="shared" si="16"/>
        <v>10262.036148697882</v>
      </c>
      <c r="C218" s="183">
        <v>0</v>
      </c>
      <c r="D218" s="183">
        <f t="shared" si="15"/>
        <v>10262.036148697882</v>
      </c>
      <c r="E218" s="180"/>
      <c r="F218" s="191"/>
      <c r="G218" s="192"/>
      <c r="H218" s="159"/>
      <c r="I218" s="128"/>
    </row>
    <row r="219" spans="1:9" s="129" customFormat="1" ht="18.75">
      <c r="A219" s="193" t="s">
        <v>131</v>
      </c>
      <c r="B219" s="183">
        <v>10775</v>
      </c>
      <c r="C219" s="183">
        <v>14000</v>
      </c>
      <c r="D219" s="183">
        <f t="shared" si="15"/>
        <v>-3225</v>
      </c>
      <c r="E219" s="180"/>
      <c r="F219" s="191"/>
      <c r="G219" s="192"/>
      <c r="H219" s="159"/>
      <c r="I219" s="128"/>
    </row>
    <row r="220" spans="1:9" s="129" customFormat="1" ht="18.75">
      <c r="A220" s="193" t="s">
        <v>132</v>
      </c>
      <c r="B220" s="183">
        <f t="shared" si="16"/>
        <v>11313.75</v>
      </c>
      <c r="C220" s="183">
        <v>14000</v>
      </c>
      <c r="D220" s="183">
        <f t="shared" si="15"/>
        <v>-2686.25</v>
      </c>
      <c r="E220" s="180"/>
      <c r="F220" s="191"/>
      <c r="G220" s="192"/>
      <c r="H220" s="159"/>
      <c r="I220" s="128"/>
    </row>
    <row r="221" spans="1:9" s="129" customFormat="1" ht="18.75">
      <c r="A221" s="193" t="s">
        <v>133</v>
      </c>
      <c r="B221" s="183">
        <v>11880</v>
      </c>
      <c r="C221" s="183">
        <v>0</v>
      </c>
      <c r="D221" s="183">
        <f t="shared" si="15"/>
        <v>11880</v>
      </c>
      <c r="E221" s="180"/>
      <c r="F221" s="191"/>
      <c r="G221" s="192"/>
      <c r="H221" s="159"/>
      <c r="I221" s="128"/>
    </row>
    <row r="222" spans="1:9" s="129" customFormat="1" ht="27">
      <c r="A222" s="201" t="s">
        <v>140</v>
      </c>
      <c r="B222" s="194">
        <v>6237</v>
      </c>
      <c r="C222" s="183">
        <v>0</v>
      </c>
      <c r="D222" s="183">
        <f t="shared" si="15"/>
        <v>6237</v>
      </c>
      <c r="E222" s="180"/>
      <c r="F222" s="191"/>
      <c r="G222" s="192"/>
      <c r="H222" s="159"/>
      <c r="I222" s="128"/>
    </row>
    <row r="223" spans="1:9" s="129" customFormat="1" ht="18.75">
      <c r="A223" s="189" t="s">
        <v>5</v>
      </c>
      <c r="B223" s="190">
        <f>B202</f>
        <v>135708.16606759807</v>
      </c>
      <c r="C223" s="190">
        <f>SUM(C207:C222)</f>
        <v>35150</v>
      </c>
      <c r="D223" s="189">
        <f>SUM(B223-C223)</f>
        <v>100558.16606759807</v>
      </c>
      <c r="E223" s="195"/>
      <c r="F223" s="196"/>
      <c r="G223" s="197"/>
      <c r="H223" s="162"/>
      <c r="I223" s="128"/>
    </row>
    <row r="224" spans="1:9" s="129" customFormat="1" ht="18.75">
      <c r="A224" s="452"/>
      <c r="B224" s="453"/>
      <c r="C224" s="453"/>
      <c r="D224" s="452"/>
      <c r="E224" s="195"/>
      <c r="F224" s="196"/>
      <c r="G224" s="197"/>
      <c r="H224" s="162"/>
      <c r="I224" s="128"/>
    </row>
    <row r="225" spans="1:9" s="129" customFormat="1" ht="18.75">
      <c r="A225" s="452"/>
      <c r="B225" s="453"/>
      <c r="C225" s="453"/>
      <c r="D225" s="452"/>
      <c r="E225" s="195"/>
      <c r="F225" s="196"/>
      <c r="G225" s="197"/>
      <c r="H225" s="162"/>
      <c r="I225" s="128"/>
    </row>
    <row r="226" spans="1:9" s="129" customFormat="1" ht="18.75">
      <c r="A226" s="452"/>
      <c r="B226" s="453"/>
      <c r="C226" s="453"/>
      <c r="D226" s="452"/>
      <c r="E226" s="195"/>
      <c r="F226" s="196"/>
      <c r="G226" s="197"/>
      <c r="H226" s="162"/>
      <c r="I226" s="128"/>
    </row>
    <row r="227" spans="1:9" s="129" customFormat="1" ht="18.75">
      <c r="A227" s="164"/>
      <c r="B227" s="165"/>
      <c r="C227" s="165"/>
      <c r="D227" s="166"/>
      <c r="E227" s="161"/>
      <c r="F227" s="162"/>
      <c r="G227" s="163"/>
      <c r="H227" s="162"/>
      <c r="I227" s="128"/>
    </row>
    <row r="228" spans="1:9" s="129" customFormat="1" ht="18">
      <c r="A228" s="167"/>
      <c r="B228" s="167"/>
      <c r="C228" s="167"/>
      <c r="D228" s="167"/>
      <c r="E228" s="167"/>
      <c r="F228" s="168"/>
      <c r="G228" s="167"/>
      <c r="H228" s="168"/>
      <c r="I228" s="128"/>
    </row>
    <row r="229" spans="1:9" s="129" customFormat="1" ht="20.25">
      <c r="A229" s="169"/>
      <c r="B229" s="170"/>
      <c r="C229" s="171"/>
      <c r="D229" s="172"/>
      <c r="E229" s="173"/>
      <c r="F229" s="174"/>
      <c r="G229" s="173"/>
      <c r="H229" s="173"/>
      <c r="I229" s="128"/>
    </row>
    <row r="230" spans="1:9" s="129" customFormat="1" ht="18.75">
      <c r="A230" s="484" t="s">
        <v>28</v>
      </c>
      <c r="B230" s="484"/>
      <c r="C230" s="46"/>
      <c r="D230" s="46" t="s">
        <v>29</v>
      </c>
      <c r="E230" s="45"/>
      <c r="F230" s="175" t="s">
        <v>30</v>
      </c>
      <c r="H230" s="176" t="s">
        <v>31</v>
      </c>
      <c r="I230" s="128"/>
    </row>
    <row r="231" spans="1:9" s="129" customFormat="1">
      <c r="A231" s="10"/>
      <c r="B231" s="14"/>
      <c r="C231" s="42"/>
      <c r="D231" s="18"/>
      <c r="E231" s="19"/>
      <c r="F231" s="38"/>
      <c r="G231" s="21"/>
      <c r="H231" s="34"/>
      <c r="I231" s="128"/>
    </row>
    <row r="232" spans="1:9" s="129" customFormat="1">
      <c r="A232" s="10"/>
      <c r="B232" s="14"/>
      <c r="C232" s="42"/>
      <c r="D232" s="18"/>
      <c r="E232" s="19"/>
      <c r="F232" s="38"/>
      <c r="G232" s="21"/>
      <c r="H232" s="34"/>
      <c r="I232" s="128"/>
    </row>
    <row r="233" spans="1:9" s="129" customFormat="1">
      <c r="A233" s="10"/>
      <c r="B233" s="14"/>
      <c r="C233" s="42"/>
      <c r="D233" s="18"/>
      <c r="E233" s="19"/>
      <c r="F233" s="38"/>
      <c r="G233" s="21"/>
      <c r="H233" s="34"/>
      <c r="I233" s="128"/>
    </row>
    <row r="234" spans="1:9" s="129" customFormat="1">
      <c r="A234" s="10"/>
      <c r="B234" s="14"/>
      <c r="C234" s="42"/>
      <c r="D234" s="18"/>
      <c r="E234" s="19"/>
      <c r="F234" s="38"/>
      <c r="G234" s="21"/>
      <c r="H234" s="34"/>
      <c r="I234" s="128"/>
    </row>
    <row r="235" spans="1:9" s="129" customFormat="1">
      <c r="A235" s="22"/>
      <c r="B235" s="14"/>
      <c r="C235" s="42"/>
      <c r="D235" s="18"/>
      <c r="E235" s="19"/>
      <c r="F235" s="38"/>
      <c r="G235" s="23"/>
      <c r="H235" s="34"/>
      <c r="I235" s="128"/>
    </row>
    <row r="236" spans="1:9" s="129" customFormat="1">
      <c r="A236" s="10"/>
      <c r="B236" s="14"/>
      <c r="C236" s="42"/>
      <c r="D236" s="18"/>
      <c r="E236" s="19"/>
      <c r="F236" s="38"/>
      <c r="G236" s="21"/>
      <c r="H236" s="34"/>
      <c r="I236" s="128"/>
    </row>
    <row r="237" spans="1:9" s="129" customFormat="1">
      <c r="A237" s="10"/>
      <c r="B237" s="14"/>
      <c r="C237" s="42"/>
      <c r="D237" s="18"/>
      <c r="E237" s="19"/>
      <c r="F237" s="38"/>
      <c r="G237" s="21"/>
      <c r="H237" s="34"/>
      <c r="I237" s="128"/>
    </row>
    <row r="238" spans="1:9" s="129" customFormat="1">
      <c r="A238" s="10"/>
      <c r="B238" s="14"/>
      <c r="C238" s="42"/>
      <c r="D238" s="18"/>
      <c r="E238" s="19"/>
      <c r="F238" s="38"/>
      <c r="G238" s="21"/>
      <c r="H238" s="34"/>
      <c r="I238" s="128"/>
    </row>
    <row r="239" spans="1:9" s="129" customFormat="1">
      <c r="A239" s="10"/>
      <c r="B239" s="14"/>
      <c r="C239" s="42"/>
      <c r="D239" s="18"/>
      <c r="E239" s="19"/>
      <c r="F239" s="38"/>
      <c r="G239" s="21"/>
      <c r="H239" s="34"/>
      <c r="I239" s="128"/>
    </row>
    <row r="240" spans="1:9" s="129" customFormat="1">
      <c r="A240" s="10"/>
      <c r="B240" s="14"/>
      <c r="C240" s="42"/>
      <c r="D240" s="18"/>
      <c r="E240" s="19"/>
      <c r="F240" s="38"/>
      <c r="G240" s="21"/>
      <c r="H240" s="34"/>
      <c r="I240" s="128"/>
    </row>
    <row r="241" spans="1:9" s="129" customFormat="1">
      <c r="A241" s="10"/>
      <c r="B241" s="14"/>
      <c r="C241" s="42"/>
      <c r="D241" s="18"/>
      <c r="E241" s="19"/>
      <c r="F241" s="38"/>
      <c r="G241" s="21"/>
      <c r="H241" s="34"/>
      <c r="I241" s="128"/>
    </row>
    <row r="242" spans="1:9" s="129" customFormat="1">
      <c r="A242" s="10"/>
      <c r="B242" s="14"/>
      <c r="C242" s="42"/>
      <c r="D242" s="18"/>
      <c r="E242" s="19"/>
      <c r="F242" s="38"/>
      <c r="G242" s="21"/>
      <c r="H242" s="34"/>
      <c r="I242" s="128"/>
    </row>
    <row r="243" spans="1:9" s="129" customFormat="1">
      <c r="A243" s="10"/>
      <c r="B243" s="14"/>
      <c r="C243" s="42"/>
      <c r="D243" s="18"/>
      <c r="E243" s="19"/>
      <c r="F243" s="38"/>
      <c r="G243" s="21"/>
      <c r="H243" s="34"/>
      <c r="I243" s="128"/>
    </row>
    <row r="244" spans="1:9" s="129" customFormat="1">
      <c r="A244" s="10"/>
      <c r="B244" s="14"/>
      <c r="C244" s="42"/>
      <c r="D244" s="18"/>
      <c r="E244" s="19"/>
      <c r="F244" s="38"/>
      <c r="G244" s="21"/>
      <c r="H244" s="34"/>
      <c r="I244" s="128"/>
    </row>
    <row r="245" spans="1:9" s="129" customFormat="1">
      <c r="A245" s="10"/>
      <c r="B245" s="14"/>
      <c r="C245" s="42"/>
      <c r="D245" s="18"/>
      <c r="E245" s="19"/>
      <c r="F245" s="38"/>
      <c r="G245" s="21"/>
      <c r="H245" s="34"/>
      <c r="I245" s="128"/>
    </row>
    <row r="246" spans="1:9" s="129" customFormat="1">
      <c r="A246" s="10"/>
      <c r="B246" s="14"/>
      <c r="C246" s="42"/>
      <c r="D246" s="18"/>
      <c r="E246" s="19"/>
      <c r="F246" s="38"/>
      <c r="G246" s="21"/>
      <c r="H246" s="34"/>
      <c r="I246" s="128"/>
    </row>
    <row r="247" spans="1:9" s="129" customFormat="1">
      <c r="A247" s="10"/>
      <c r="B247" s="14"/>
      <c r="C247" s="42"/>
      <c r="D247" s="18"/>
      <c r="E247" s="19"/>
      <c r="F247" s="38"/>
      <c r="G247" s="21"/>
      <c r="H247" s="34"/>
      <c r="I247" s="128"/>
    </row>
    <row r="248" spans="1:9" s="129" customFormat="1">
      <c r="A248" s="10"/>
      <c r="B248" s="14"/>
      <c r="C248" s="42"/>
      <c r="D248" s="18"/>
      <c r="E248" s="19"/>
      <c r="F248" s="38"/>
      <c r="G248" s="21"/>
      <c r="H248" s="34"/>
      <c r="I248" s="128"/>
    </row>
    <row r="249" spans="1:9" s="129" customFormat="1">
      <c r="A249" s="10"/>
      <c r="B249" s="14"/>
      <c r="C249" s="42"/>
      <c r="D249" s="18"/>
      <c r="E249" s="19"/>
      <c r="F249" s="38"/>
      <c r="G249" s="21"/>
      <c r="H249" s="34"/>
      <c r="I249" s="128"/>
    </row>
    <row r="250" spans="1:9" s="129" customFormat="1">
      <c r="A250" s="10"/>
      <c r="B250" s="14"/>
      <c r="C250" s="42"/>
      <c r="D250" s="18"/>
      <c r="E250" s="19"/>
      <c r="F250" s="38"/>
      <c r="G250" s="21"/>
      <c r="H250" s="34"/>
      <c r="I250" s="128"/>
    </row>
    <row r="251" spans="1:9" s="129" customFormat="1">
      <c r="A251" s="10"/>
      <c r="B251" s="14"/>
      <c r="C251" s="42"/>
      <c r="D251" s="18"/>
      <c r="E251" s="19"/>
      <c r="F251" s="38"/>
      <c r="G251" s="21"/>
      <c r="H251" s="34"/>
      <c r="I251" s="128"/>
    </row>
    <row r="252" spans="1:9" s="129" customFormat="1">
      <c r="A252" s="10"/>
      <c r="B252" s="14"/>
      <c r="C252" s="42"/>
      <c r="D252" s="18"/>
      <c r="E252" s="19"/>
      <c r="F252" s="38"/>
      <c r="G252" s="21"/>
      <c r="H252" s="34"/>
      <c r="I252" s="128"/>
    </row>
    <row r="253" spans="1:9" s="129" customFormat="1">
      <c r="A253" s="10"/>
      <c r="B253" s="14"/>
      <c r="C253" s="42"/>
      <c r="D253" s="18"/>
      <c r="E253" s="19"/>
      <c r="F253" s="38"/>
      <c r="G253" s="21"/>
      <c r="H253" s="34"/>
      <c r="I253" s="128"/>
    </row>
    <row r="254" spans="1:9" s="129" customFormat="1">
      <c r="A254" s="10"/>
      <c r="B254" s="14"/>
      <c r="C254" s="42"/>
      <c r="D254" s="18"/>
      <c r="E254" s="19"/>
      <c r="F254" s="38"/>
      <c r="G254" s="21"/>
      <c r="H254" s="34"/>
      <c r="I254" s="128"/>
    </row>
    <row r="255" spans="1:9" s="129" customFormat="1">
      <c r="A255" s="10"/>
      <c r="B255" s="14"/>
      <c r="C255" s="42"/>
      <c r="D255" s="18"/>
      <c r="E255" s="19"/>
      <c r="F255" s="38"/>
      <c r="G255" s="21"/>
      <c r="H255" s="34"/>
      <c r="I255" s="128"/>
    </row>
    <row r="256" spans="1:9" s="129" customFormat="1">
      <c r="A256" s="10"/>
      <c r="B256" s="14"/>
      <c r="C256" s="42"/>
      <c r="D256" s="18"/>
      <c r="E256" s="19"/>
      <c r="F256" s="38"/>
      <c r="G256" s="21"/>
      <c r="H256" s="34"/>
      <c r="I256" s="128"/>
    </row>
    <row r="257" spans="1:9" s="129" customFormat="1">
      <c r="A257" s="10"/>
      <c r="B257" s="14"/>
      <c r="C257" s="42"/>
      <c r="D257" s="18"/>
      <c r="E257" s="19"/>
      <c r="F257" s="38"/>
      <c r="G257" s="21"/>
      <c r="H257" s="34"/>
      <c r="I257" s="128"/>
    </row>
    <row r="258" spans="1:9" s="129" customFormat="1">
      <c r="A258" s="10"/>
      <c r="B258" s="14"/>
      <c r="C258" s="42"/>
      <c r="D258" s="18"/>
      <c r="E258" s="19"/>
      <c r="F258" s="38"/>
      <c r="G258" s="21"/>
      <c r="H258" s="34"/>
      <c r="I258" s="128"/>
    </row>
    <row r="259" spans="1:9" s="129" customFormat="1">
      <c r="A259" s="10"/>
      <c r="B259" s="14"/>
      <c r="C259" s="42"/>
      <c r="D259" s="18"/>
      <c r="E259" s="19"/>
      <c r="F259" s="38"/>
      <c r="G259" s="21"/>
      <c r="H259" s="34"/>
      <c r="I259" s="128"/>
    </row>
    <row r="260" spans="1:9" s="129" customFormat="1">
      <c r="A260" s="10"/>
      <c r="B260" s="14"/>
      <c r="C260" s="42"/>
      <c r="D260" s="18"/>
      <c r="E260" s="19"/>
      <c r="F260" s="38"/>
      <c r="G260" s="21"/>
      <c r="H260" s="34"/>
      <c r="I260" s="128"/>
    </row>
    <row r="261" spans="1:9" s="129" customFormat="1">
      <c r="A261" s="10"/>
      <c r="B261" s="14"/>
      <c r="C261" s="42"/>
      <c r="D261" s="18"/>
      <c r="E261" s="19"/>
      <c r="F261" s="38"/>
      <c r="G261" s="21"/>
      <c r="H261" s="34"/>
      <c r="I261" s="128"/>
    </row>
    <row r="262" spans="1:9" s="129" customFormat="1">
      <c r="A262" s="10"/>
      <c r="B262" s="14"/>
      <c r="C262" s="42"/>
      <c r="D262" s="18"/>
      <c r="E262" s="19"/>
      <c r="F262" s="38"/>
      <c r="G262" s="21"/>
      <c r="H262" s="34"/>
      <c r="I262" s="128"/>
    </row>
    <row r="263" spans="1:9" s="129" customFormat="1">
      <c r="A263" s="10"/>
      <c r="B263" s="14"/>
      <c r="C263" s="42"/>
      <c r="D263" s="18"/>
      <c r="E263" s="19"/>
      <c r="F263" s="38"/>
      <c r="G263" s="21"/>
      <c r="H263" s="34"/>
      <c r="I263" s="128"/>
    </row>
    <row r="264" spans="1:9" s="129" customFormat="1">
      <c r="A264" s="10"/>
      <c r="B264" s="14"/>
      <c r="C264" s="42"/>
      <c r="D264" s="18"/>
      <c r="E264" s="19"/>
      <c r="F264" s="38"/>
      <c r="G264" s="21"/>
      <c r="H264" s="34"/>
      <c r="I264" s="128"/>
    </row>
    <row r="265" spans="1:9" s="129" customFormat="1">
      <c r="A265" s="10"/>
      <c r="B265" s="14"/>
      <c r="C265" s="42"/>
      <c r="D265" s="18"/>
      <c r="E265" s="19"/>
      <c r="F265" s="38"/>
      <c r="G265" s="21"/>
      <c r="H265" s="34"/>
      <c r="I265" s="128"/>
    </row>
    <row r="266" spans="1:9" s="129" customFormat="1">
      <c r="A266" s="10"/>
      <c r="B266" s="14"/>
      <c r="C266" s="42"/>
      <c r="D266" s="18"/>
      <c r="E266" s="19"/>
      <c r="F266" s="38"/>
      <c r="G266" s="21"/>
      <c r="H266" s="34"/>
      <c r="I266" s="128"/>
    </row>
    <row r="267" spans="1:9" s="129" customFormat="1">
      <c r="A267" s="10"/>
      <c r="B267" s="14"/>
      <c r="C267" s="42"/>
      <c r="D267" s="18"/>
      <c r="E267" s="19"/>
      <c r="F267" s="38"/>
      <c r="G267" s="21"/>
      <c r="H267" s="34"/>
      <c r="I267" s="128"/>
    </row>
    <row r="268" spans="1:9" s="129" customFormat="1">
      <c r="A268" s="10"/>
      <c r="B268" s="14"/>
      <c r="C268" s="42"/>
      <c r="D268" s="18"/>
      <c r="E268" s="19"/>
      <c r="F268" s="38"/>
      <c r="G268" s="21"/>
      <c r="H268" s="34"/>
      <c r="I268" s="128"/>
    </row>
    <row r="269" spans="1:9" s="129" customFormat="1">
      <c r="A269" s="10"/>
      <c r="B269" s="14"/>
      <c r="C269" s="42"/>
      <c r="D269" s="18"/>
      <c r="E269" s="19"/>
      <c r="F269" s="38"/>
      <c r="G269" s="21"/>
      <c r="H269" s="34"/>
      <c r="I269" s="128"/>
    </row>
    <row r="270" spans="1:9" s="129" customFormat="1">
      <c r="A270" s="10"/>
      <c r="B270" s="14"/>
      <c r="C270" s="42"/>
      <c r="D270" s="18"/>
      <c r="E270" s="19"/>
      <c r="F270" s="38"/>
      <c r="G270" s="21"/>
      <c r="H270" s="34"/>
      <c r="I270" s="128"/>
    </row>
    <row r="271" spans="1:9" s="129" customFormat="1">
      <c r="A271" s="10"/>
      <c r="B271" s="14"/>
      <c r="C271" s="42"/>
      <c r="D271" s="18"/>
      <c r="E271" s="19"/>
      <c r="F271" s="38"/>
      <c r="G271" s="21"/>
      <c r="H271" s="34"/>
      <c r="I271" s="128"/>
    </row>
    <row r="272" spans="1:9" s="129" customFormat="1">
      <c r="A272" s="10"/>
      <c r="B272" s="14"/>
      <c r="C272" s="42"/>
      <c r="D272" s="18"/>
      <c r="E272" s="19"/>
      <c r="F272" s="38"/>
      <c r="G272" s="21"/>
      <c r="H272" s="34"/>
      <c r="I272" s="128"/>
    </row>
    <row r="273" spans="1:9" s="129" customFormat="1">
      <c r="A273" s="10"/>
      <c r="B273" s="14"/>
      <c r="C273" s="42"/>
      <c r="D273" s="18"/>
      <c r="E273" s="19"/>
      <c r="F273" s="38"/>
      <c r="G273" s="21"/>
      <c r="H273" s="34"/>
      <c r="I273" s="128"/>
    </row>
    <row r="274" spans="1:9" s="129" customFormat="1">
      <c r="A274" s="10"/>
      <c r="B274" s="14"/>
      <c r="C274" s="42"/>
      <c r="D274" s="18"/>
      <c r="E274" s="19"/>
      <c r="F274" s="38"/>
      <c r="G274" s="21"/>
      <c r="H274" s="34"/>
      <c r="I274" s="128"/>
    </row>
    <row r="275" spans="1:9" s="129" customFormat="1">
      <c r="A275" s="10"/>
      <c r="B275" s="14"/>
      <c r="C275" s="42"/>
      <c r="D275" s="18"/>
      <c r="E275" s="19"/>
      <c r="F275" s="38"/>
      <c r="G275" s="21"/>
      <c r="H275" s="34"/>
      <c r="I275" s="128"/>
    </row>
    <row r="276" spans="1:9" s="129" customFormat="1">
      <c r="A276" s="10"/>
      <c r="B276" s="14"/>
      <c r="C276" s="42"/>
      <c r="D276" s="18"/>
      <c r="E276" s="19"/>
      <c r="F276" s="38"/>
      <c r="G276" s="21"/>
      <c r="H276" s="34"/>
      <c r="I276" s="128"/>
    </row>
    <row r="277" spans="1:9" s="129" customFormat="1">
      <c r="A277" s="10"/>
      <c r="B277" s="14"/>
      <c r="C277" s="42"/>
      <c r="D277" s="18"/>
      <c r="E277" s="19"/>
      <c r="F277" s="38"/>
      <c r="G277" s="21"/>
      <c r="H277" s="34"/>
      <c r="I277" s="128"/>
    </row>
    <row r="278" spans="1:9" s="129" customFormat="1">
      <c r="A278" s="10"/>
      <c r="B278" s="14"/>
      <c r="C278" s="42"/>
      <c r="D278" s="18"/>
      <c r="E278" s="19"/>
      <c r="F278" s="38"/>
      <c r="G278" s="21"/>
      <c r="H278" s="34"/>
      <c r="I278" s="128"/>
    </row>
    <row r="279" spans="1:9" s="129" customFormat="1">
      <c r="A279" s="10"/>
      <c r="B279" s="14"/>
      <c r="C279" s="42"/>
      <c r="D279" s="18"/>
      <c r="E279" s="19"/>
      <c r="F279" s="38"/>
      <c r="G279" s="21"/>
      <c r="H279" s="34"/>
      <c r="I279" s="128"/>
    </row>
    <row r="280" spans="1:9" s="129" customFormat="1">
      <c r="A280" s="10"/>
      <c r="B280" s="14"/>
      <c r="C280" s="42"/>
      <c r="D280" s="18"/>
      <c r="E280" s="19"/>
      <c r="F280" s="38"/>
      <c r="G280" s="21"/>
      <c r="H280" s="34"/>
      <c r="I280" s="128"/>
    </row>
    <row r="281" spans="1:9" s="129" customFormat="1">
      <c r="A281" s="10"/>
      <c r="B281" s="14"/>
      <c r="C281" s="42"/>
      <c r="D281" s="18"/>
      <c r="E281" s="19"/>
      <c r="F281" s="38"/>
      <c r="G281" s="21"/>
      <c r="H281" s="34"/>
      <c r="I281" s="128"/>
    </row>
    <row r="282" spans="1:9" s="129" customFormat="1">
      <c r="A282" s="10"/>
      <c r="B282" s="14"/>
      <c r="C282" s="42"/>
      <c r="D282" s="18"/>
      <c r="E282" s="19"/>
      <c r="F282" s="38"/>
      <c r="G282" s="21"/>
      <c r="H282" s="34"/>
      <c r="I282" s="128"/>
    </row>
    <row r="283" spans="1:9" s="129" customFormat="1">
      <c r="A283" s="10"/>
      <c r="B283" s="14"/>
      <c r="C283" s="42"/>
      <c r="D283" s="18"/>
      <c r="E283" s="19"/>
      <c r="F283" s="38"/>
      <c r="G283" s="21"/>
      <c r="H283" s="34"/>
      <c r="I283" s="128"/>
    </row>
    <row r="284" spans="1:9" s="129" customFormat="1">
      <c r="A284" s="10"/>
      <c r="B284" s="14"/>
      <c r="C284" s="42"/>
      <c r="D284" s="18"/>
      <c r="E284" s="19"/>
      <c r="F284" s="38"/>
      <c r="G284" s="21"/>
      <c r="H284" s="34"/>
      <c r="I284" s="128"/>
    </row>
    <row r="285" spans="1:9" s="129" customFormat="1">
      <c r="A285" s="10"/>
      <c r="B285" s="14"/>
      <c r="C285" s="42"/>
      <c r="D285" s="18"/>
      <c r="E285" s="19"/>
      <c r="F285" s="38"/>
      <c r="G285" s="21"/>
      <c r="H285" s="34"/>
      <c r="I285" s="128"/>
    </row>
    <row r="286" spans="1:9" s="129" customFormat="1">
      <c r="A286" s="10"/>
      <c r="B286" s="14"/>
      <c r="C286" s="42"/>
      <c r="D286" s="18"/>
      <c r="E286" s="19"/>
      <c r="F286" s="38"/>
      <c r="G286" s="21"/>
      <c r="H286" s="34"/>
      <c r="I286" s="128"/>
    </row>
    <row r="287" spans="1:9" s="129" customFormat="1">
      <c r="A287" s="10"/>
      <c r="B287" s="14"/>
      <c r="C287" s="42"/>
      <c r="D287" s="18"/>
      <c r="E287" s="19"/>
      <c r="F287" s="38"/>
      <c r="G287" s="21"/>
      <c r="H287" s="34"/>
      <c r="I287" s="128"/>
    </row>
    <row r="288" spans="1:9" s="129" customFormat="1">
      <c r="A288" s="10"/>
      <c r="B288" s="14"/>
      <c r="C288" s="42"/>
      <c r="D288" s="18"/>
      <c r="E288" s="19"/>
      <c r="F288" s="38"/>
      <c r="G288" s="21"/>
      <c r="H288" s="34"/>
      <c r="I288" s="128"/>
    </row>
    <row r="289" spans="1:9" s="129" customFormat="1">
      <c r="A289" s="10"/>
      <c r="B289" s="14"/>
      <c r="C289" s="42"/>
      <c r="D289" s="18"/>
      <c r="E289" s="19"/>
      <c r="F289" s="38"/>
      <c r="G289" s="21"/>
      <c r="H289" s="34"/>
      <c r="I289" s="128"/>
    </row>
    <row r="290" spans="1:9" s="129" customFormat="1">
      <c r="A290" s="10"/>
      <c r="B290" s="14"/>
      <c r="C290" s="42"/>
      <c r="D290" s="18"/>
      <c r="E290" s="19"/>
      <c r="F290" s="38"/>
      <c r="G290" s="21"/>
      <c r="H290" s="34"/>
      <c r="I290" s="128"/>
    </row>
    <row r="291" spans="1:9" s="129" customFormat="1">
      <c r="A291" s="10"/>
      <c r="B291" s="14"/>
      <c r="C291" s="42"/>
      <c r="D291" s="18"/>
      <c r="E291" s="19"/>
      <c r="F291" s="38"/>
      <c r="G291" s="21"/>
      <c r="H291" s="34"/>
      <c r="I291" s="128"/>
    </row>
    <row r="292" spans="1:9" s="129" customFormat="1">
      <c r="A292" s="10"/>
      <c r="B292" s="14"/>
      <c r="C292" s="42"/>
      <c r="D292" s="18"/>
      <c r="E292" s="19"/>
      <c r="F292" s="38"/>
      <c r="G292" s="21"/>
      <c r="H292" s="34"/>
      <c r="I292" s="128"/>
    </row>
    <row r="293" spans="1:9" s="129" customFormat="1">
      <c r="A293" s="10"/>
      <c r="B293" s="14"/>
      <c r="C293" s="42"/>
      <c r="D293" s="18"/>
      <c r="E293" s="19"/>
      <c r="F293" s="38"/>
      <c r="G293" s="21"/>
      <c r="H293" s="34"/>
      <c r="I293" s="128"/>
    </row>
    <row r="294" spans="1:9" s="129" customFormat="1">
      <c r="A294" s="10"/>
      <c r="B294" s="14"/>
      <c r="C294" s="42"/>
      <c r="D294" s="18"/>
      <c r="E294" s="19"/>
      <c r="F294" s="38"/>
      <c r="G294" s="21"/>
      <c r="H294" s="34"/>
      <c r="I294" s="128"/>
    </row>
    <row r="295" spans="1:9" s="129" customFormat="1">
      <c r="A295" s="10"/>
      <c r="B295" s="14"/>
      <c r="C295" s="42"/>
      <c r="D295" s="18"/>
      <c r="E295" s="19"/>
      <c r="F295" s="38"/>
      <c r="G295" s="21"/>
      <c r="H295" s="34"/>
      <c r="I295" s="128"/>
    </row>
    <row r="296" spans="1:9" s="129" customFormat="1">
      <c r="A296" s="10"/>
      <c r="B296" s="14"/>
      <c r="C296" s="42"/>
      <c r="D296" s="18"/>
      <c r="E296" s="19"/>
      <c r="F296" s="38"/>
      <c r="G296" s="21"/>
      <c r="H296" s="34"/>
      <c r="I296" s="128"/>
    </row>
    <row r="297" spans="1:9" s="129" customFormat="1">
      <c r="A297" s="10"/>
      <c r="B297" s="14"/>
      <c r="C297" s="42"/>
      <c r="D297" s="18"/>
      <c r="E297" s="19"/>
      <c r="F297" s="38"/>
      <c r="G297" s="21"/>
      <c r="H297" s="34"/>
      <c r="I297" s="128"/>
    </row>
    <row r="298" spans="1:9" s="129" customFormat="1">
      <c r="A298" s="10"/>
      <c r="B298" s="14"/>
      <c r="C298" s="42"/>
      <c r="D298" s="18"/>
      <c r="E298" s="19"/>
      <c r="F298" s="38"/>
      <c r="G298" s="21"/>
      <c r="H298" s="34"/>
      <c r="I298" s="128"/>
    </row>
    <row r="299" spans="1:9" s="129" customFormat="1">
      <c r="A299" s="10"/>
      <c r="B299" s="14"/>
      <c r="C299" s="42"/>
      <c r="D299" s="18"/>
      <c r="E299" s="19"/>
      <c r="F299" s="38"/>
      <c r="G299" s="21"/>
      <c r="H299" s="34"/>
      <c r="I299" s="128"/>
    </row>
    <row r="300" spans="1:9" s="129" customFormat="1">
      <c r="A300" s="10"/>
      <c r="B300" s="14"/>
      <c r="C300" s="42"/>
      <c r="D300" s="18"/>
      <c r="E300" s="19"/>
      <c r="F300" s="38"/>
      <c r="G300" s="21"/>
      <c r="H300" s="34"/>
      <c r="I300" s="128"/>
    </row>
    <row r="301" spans="1:9" s="129" customFormat="1">
      <c r="A301" s="10"/>
      <c r="B301" s="14"/>
      <c r="C301" s="42"/>
      <c r="D301" s="18"/>
      <c r="E301" s="19"/>
      <c r="F301" s="38"/>
      <c r="G301" s="21"/>
      <c r="H301" s="34"/>
      <c r="I301" s="128"/>
    </row>
    <row r="302" spans="1:9" s="129" customFormat="1">
      <c r="A302" s="10"/>
      <c r="B302" s="14"/>
      <c r="C302" s="42"/>
      <c r="D302" s="18"/>
      <c r="E302" s="19"/>
      <c r="F302" s="38"/>
      <c r="G302" s="21"/>
      <c r="H302" s="34"/>
      <c r="I302" s="128"/>
    </row>
    <row r="303" spans="1:9" s="129" customFormat="1">
      <c r="A303" s="10"/>
      <c r="B303" s="14"/>
      <c r="C303" s="42"/>
      <c r="D303" s="18"/>
      <c r="E303" s="19"/>
      <c r="F303" s="38"/>
      <c r="G303" s="21"/>
      <c r="H303" s="34"/>
      <c r="I303" s="128"/>
    </row>
    <row r="304" spans="1:9" s="129" customFormat="1">
      <c r="A304" s="10"/>
      <c r="B304" s="14"/>
      <c r="C304" s="42"/>
      <c r="D304" s="18"/>
      <c r="E304" s="19"/>
      <c r="F304" s="38"/>
      <c r="G304" s="21"/>
      <c r="H304" s="34"/>
      <c r="I304" s="128"/>
    </row>
    <row r="305" spans="1:9" s="129" customFormat="1">
      <c r="A305" s="10"/>
      <c r="B305" s="14"/>
      <c r="C305" s="42"/>
      <c r="D305" s="18"/>
      <c r="E305" s="19"/>
      <c r="F305" s="38"/>
      <c r="G305" s="21"/>
      <c r="H305" s="34"/>
      <c r="I305" s="128"/>
    </row>
    <row r="306" spans="1:9" s="129" customFormat="1">
      <c r="A306" s="10"/>
      <c r="B306" s="14"/>
      <c r="C306" s="42"/>
      <c r="D306" s="18"/>
      <c r="E306" s="19"/>
      <c r="F306" s="38"/>
      <c r="G306" s="21"/>
      <c r="H306" s="34"/>
      <c r="I306" s="128"/>
    </row>
    <row r="307" spans="1:9" s="129" customFormat="1">
      <c r="A307" s="10"/>
      <c r="B307" s="14"/>
      <c r="C307" s="42"/>
      <c r="D307" s="18"/>
      <c r="E307" s="19"/>
      <c r="F307" s="38"/>
      <c r="G307" s="21"/>
      <c r="H307" s="34"/>
      <c r="I307" s="128"/>
    </row>
    <row r="308" spans="1:9" s="129" customFormat="1">
      <c r="A308" s="10"/>
      <c r="B308" s="14"/>
      <c r="C308" s="42"/>
      <c r="D308" s="18"/>
      <c r="E308" s="19"/>
      <c r="F308" s="38"/>
      <c r="G308" s="21"/>
      <c r="H308" s="34"/>
      <c r="I308" s="128"/>
    </row>
    <row r="309" spans="1:9" s="129" customFormat="1">
      <c r="A309" s="10"/>
      <c r="B309" s="14"/>
      <c r="C309" s="42"/>
      <c r="D309" s="18"/>
      <c r="E309" s="19"/>
      <c r="F309" s="38"/>
      <c r="G309" s="21"/>
      <c r="H309" s="34"/>
      <c r="I309" s="128"/>
    </row>
    <row r="310" spans="1:9" s="129" customFormat="1">
      <c r="A310" s="10"/>
      <c r="B310" s="14"/>
      <c r="C310" s="42"/>
      <c r="D310" s="18"/>
      <c r="E310" s="19"/>
      <c r="F310" s="38"/>
      <c r="G310" s="21"/>
      <c r="H310" s="34"/>
      <c r="I310" s="128"/>
    </row>
    <row r="311" spans="1:9" s="129" customFormat="1">
      <c r="A311" s="10"/>
      <c r="B311" s="14"/>
      <c r="C311" s="42"/>
      <c r="D311" s="18"/>
      <c r="E311" s="19"/>
      <c r="F311" s="38"/>
      <c r="G311" s="21"/>
      <c r="H311" s="34"/>
      <c r="I311" s="128"/>
    </row>
    <row r="312" spans="1:9" s="129" customFormat="1">
      <c r="A312" s="10"/>
      <c r="B312" s="14"/>
      <c r="C312" s="42"/>
      <c r="D312" s="18"/>
      <c r="E312" s="19"/>
      <c r="F312" s="38"/>
      <c r="G312" s="21"/>
      <c r="H312" s="34"/>
      <c r="I312" s="128"/>
    </row>
    <row r="313" spans="1:9" s="129" customFormat="1">
      <c r="A313" s="10"/>
      <c r="B313" s="14"/>
      <c r="C313" s="42"/>
      <c r="D313" s="18"/>
      <c r="E313" s="19"/>
      <c r="F313" s="38"/>
      <c r="G313" s="21"/>
      <c r="H313" s="34"/>
      <c r="I313" s="128"/>
    </row>
    <row r="314" spans="1:9" s="129" customFormat="1">
      <c r="A314" s="10"/>
      <c r="B314" s="14"/>
      <c r="C314" s="42"/>
      <c r="D314" s="18"/>
      <c r="E314" s="19"/>
      <c r="F314" s="38"/>
      <c r="G314" s="21"/>
      <c r="H314" s="34"/>
      <c r="I314" s="128"/>
    </row>
    <row r="315" spans="1:9" s="129" customFormat="1">
      <c r="A315" s="10"/>
      <c r="B315" s="14"/>
      <c r="C315" s="42"/>
      <c r="D315" s="18"/>
      <c r="E315" s="19"/>
      <c r="F315" s="38"/>
      <c r="G315" s="21"/>
      <c r="H315" s="34"/>
      <c r="I315" s="128"/>
    </row>
    <row r="316" spans="1:9" s="129" customFormat="1">
      <c r="A316" s="10"/>
      <c r="B316" s="14"/>
      <c r="C316" s="42"/>
      <c r="D316" s="18"/>
      <c r="E316" s="19"/>
      <c r="F316" s="38"/>
      <c r="G316" s="21"/>
      <c r="H316" s="34"/>
      <c r="I316" s="128"/>
    </row>
    <row r="317" spans="1:9" s="129" customFormat="1">
      <c r="A317" s="10"/>
      <c r="B317" s="14"/>
      <c r="C317" s="42"/>
      <c r="D317" s="18"/>
      <c r="E317" s="19"/>
      <c r="F317" s="38"/>
      <c r="G317" s="21"/>
      <c r="H317" s="34"/>
      <c r="I317" s="128"/>
    </row>
    <row r="318" spans="1:9" s="129" customFormat="1">
      <c r="A318" s="10"/>
      <c r="B318" s="14"/>
      <c r="C318" s="42"/>
      <c r="D318" s="18"/>
      <c r="E318" s="19"/>
      <c r="F318" s="38"/>
      <c r="G318" s="21"/>
      <c r="H318" s="34"/>
      <c r="I318" s="128"/>
    </row>
    <row r="319" spans="1:9" s="129" customFormat="1">
      <c r="A319" s="10"/>
      <c r="B319" s="14"/>
      <c r="C319" s="42"/>
      <c r="D319" s="18"/>
      <c r="E319" s="19"/>
      <c r="F319" s="38"/>
      <c r="G319" s="21"/>
      <c r="H319" s="34"/>
      <c r="I319" s="128"/>
    </row>
    <row r="320" spans="1:9" s="129" customFormat="1">
      <c r="A320" s="10"/>
      <c r="B320" s="14"/>
      <c r="C320" s="42"/>
      <c r="D320" s="18"/>
      <c r="E320" s="19"/>
      <c r="F320" s="38"/>
      <c r="G320" s="21"/>
      <c r="H320" s="34"/>
      <c r="I320" s="128"/>
    </row>
    <row r="321" spans="1:9" s="129" customFormat="1">
      <c r="A321" s="10"/>
      <c r="B321" s="14"/>
      <c r="C321" s="42"/>
      <c r="D321" s="18"/>
      <c r="E321" s="19"/>
      <c r="F321" s="38"/>
      <c r="G321" s="21"/>
      <c r="H321" s="34"/>
      <c r="I321" s="128"/>
    </row>
    <row r="322" spans="1:9" s="129" customFormat="1">
      <c r="A322" s="10"/>
      <c r="B322" s="14"/>
      <c r="C322" s="42"/>
      <c r="D322" s="18"/>
      <c r="E322" s="19"/>
      <c r="F322" s="38"/>
      <c r="G322" s="21"/>
      <c r="H322" s="34"/>
      <c r="I322" s="128"/>
    </row>
    <row r="323" spans="1:9" s="129" customFormat="1">
      <c r="A323" s="10"/>
      <c r="B323" s="14"/>
      <c r="C323" s="42"/>
      <c r="D323" s="18"/>
      <c r="E323" s="19"/>
      <c r="F323" s="38"/>
      <c r="G323" s="21"/>
      <c r="H323" s="34"/>
      <c r="I323" s="128"/>
    </row>
    <row r="324" spans="1:9" s="129" customFormat="1">
      <c r="A324" s="10"/>
      <c r="B324" s="14"/>
      <c r="C324" s="42"/>
      <c r="D324" s="18"/>
      <c r="E324" s="19"/>
      <c r="F324" s="38"/>
      <c r="G324" s="21"/>
      <c r="H324" s="34"/>
      <c r="I324" s="128"/>
    </row>
    <row r="325" spans="1:9" s="129" customFormat="1">
      <c r="A325" s="10"/>
      <c r="B325" s="14"/>
      <c r="C325" s="42"/>
      <c r="D325" s="18"/>
      <c r="E325" s="19"/>
      <c r="F325" s="38"/>
      <c r="G325" s="21"/>
      <c r="H325" s="34"/>
      <c r="I325" s="128"/>
    </row>
    <row r="326" spans="1:9" s="129" customFormat="1">
      <c r="A326" s="10"/>
      <c r="B326" s="14"/>
      <c r="C326" s="42"/>
      <c r="D326" s="18"/>
      <c r="E326" s="19"/>
      <c r="F326" s="38"/>
      <c r="G326" s="21"/>
      <c r="H326" s="34"/>
      <c r="I326" s="128"/>
    </row>
    <row r="327" spans="1:9" s="129" customFormat="1">
      <c r="A327" s="10"/>
      <c r="B327" s="14"/>
      <c r="C327" s="42"/>
      <c r="D327" s="18"/>
      <c r="E327" s="19"/>
      <c r="F327" s="38"/>
      <c r="G327" s="21"/>
      <c r="H327" s="34"/>
      <c r="I327" s="128"/>
    </row>
    <row r="328" spans="1:9" s="129" customFormat="1">
      <c r="A328" s="10"/>
      <c r="B328" s="14"/>
      <c r="C328" s="42"/>
      <c r="D328" s="18"/>
      <c r="E328" s="19"/>
      <c r="F328" s="38"/>
      <c r="G328" s="21"/>
      <c r="H328" s="34"/>
      <c r="I328" s="128"/>
    </row>
    <row r="329" spans="1:9" s="129" customFormat="1">
      <c r="A329" s="10"/>
      <c r="B329" s="14"/>
      <c r="C329" s="42"/>
      <c r="D329" s="18"/>
      <c r="E329" s="19"/>
      <c r="F329" s="38"/>
      <c r="G329" s="21"/>
      <c r="H329" s="34"/>
      <c r="I329" s="128"/>
    </row>
    <row r="330" spans="1:9" s="129" customFormat="1">
      <c r="A330" s="10"/>
      <c r="B330" s="14"/>
      <c r="C330" s="42"/>
      <c r="D330" s="18"/>
      <c r="E330" s="19"/>
      <c r="F330" s="38"/>
      <c r="G330" s="21"/>
      <c r="H330" s="34"/>
      <c r="I330" s="128"/>
    </row>
    <row r="331" spans="1:9" s="129" customFormat="1">
      <c r="A331" s="10"/>
      <c r="B331" s="14"/>
      <c r="C331" s="42"/>
      <c r="D331" s="18"/>
      <c r="E331" s="19"/>
      <c r="F331" s="38"/>
      <c r="G331" s="21"/>
      <c r="H331" s="34"/>
      <c r="I331" s="128"/>
    </row>
    <row r="332" spans="1:9" s="129" customFormat="1">
      <c r="A332" s="10"/>
      <c r="B332" s="14"/>
      <c r="C332" s="42"/>
      <c r="D332" s="18"/>
      <c r="E332" s="19"/>
      <c r="F332" s="38"/>
      <c r="G332" s="21"/>
      <c r="H332" s="34"/>
      <c r="I332" s="128"/>
    </row>
    <row r="333" spans="1:9" s="129" customFormat="1">
      <c r="A333" s="10"/>
      <c r="B333" s="14"/>
      <c r="C333" s="42"/>
      <c r="D333" s="18"/>
      <c r="E333" s="19"/>
      <c r="F333" s="38"/>
      <c r="G333" s="21"/>
      <c r="H333" s="34"/>
      <c r="I333" s="128"/>
    </row>
    <row r="334" spans="1:9" s="129" customFormat="1">
      <c r="A334" s="10"/>
      <c r="B334" s="14"/>
      <c r="C334" s="42"/>
      <c r="D334" s="18"/>
      <c r="E334" s="19"/>
      <c r="F334" s="38"/>
      <c r="G334" s="21"/>
      <c r="H334" s="34"/>
      <c r="I334" s="128"/>
    </row>
    <row r="335" spans="1:9" s="129" customFormat="1">
      <c r="A335" s="10"/>
      <c r="B335" s="14"/>
      <c r="C335" s="42"/>
      <c r="D335" s="18"/>
      <c r="E335" s="19"/>
      <c r="F335" s="38"/>
      <c r="G335" s="21"/>
      <c r="H335" s="34"/>
      <c r="I335" s="128"/>
    </row>
    <row r="336" spans="1:9" s="129" customFormat="1">
      <c r="A336" s="10"/>
      <c r="B336" s="14"/>
      <c r="C336" s="42"/>
      <c r="D336" s="18"/>
      <c r="E336" s="19"/>
      <c r="F336" s="38"/>
      <c r="G336" s="21"/>
      <c r="H336" s="34"/>
      <c r="I336" s="128"/>
    </row>
    <row r="337" spans="1:9" s="129" customFormat="1">
      <c r="A337" s="10"/>
      <c r="B337" s="14"/>
      <c r="C337" s="42"/>
      <c r="D337" s="18"/>
      <c r="E337" s="19"/>
      <c r="F337" s="38"/>
      <c r="G337" s="21"/>
      <c r="H337" s="34"/>
      <c r="I337" s="128"/>
    </row>
    <row r="338" spans="1:9" s="129" customFormat="1">
      <c r="A338" s="10"/>
      <c r="B338" s="14"/>
      <c r="C338" s="42"/>
      <c r="D338" s="18"/>
      <c r="E338" s="19"/>
      <c r="F338" s="38"/>
      <c r="G338" s="21"/>
      <c r="H338" s="34"/>
      <c r="I338" s="128"/>
    </row>
    <row r="339" spans="1:9" s="129" customFormat="1">
      <c r="A339" s="10"/>
      <c r="B339" s="14"/>
      <c r="C339" s="42"/>
      <c r="D339" s="18"/>
      <c r="E339" s="19"/>
      <c r="F339" s="38"/>
      <c r="G339" s="21"/>
      <c r="H339" s="34"/>
      <c r="I339" s="128"/>
    </row>
    <row r="340" spans="1:9" s="129" customFormat="1">
      <c r="A340" s="10"/>
      <c r="B340" s="14"/>
      <c r="C340" s="42"/>
      <c r="D340" s="18"/>
      <c r="E340" s="19"/>
      <c r="F340" s="38"/>
      <c r="G340" s="21"/>
      <c r="H340" s="34"/>
      <c r="I340" s="128"/>
    </row>
    <row r="341" spans="1:9" s="129" customFormat="1">
      <c r="A341" s="10"/>
      <c r="B341" s="14"/>
      <c r="C341" s="42"/>
      <c r="D341" s="18"/>
      <c r="E341" s="19"/>
      <c r="F341" s="38"/>
      <c r="G341" s="21"/>
      <c r="H341" s="34"/>
      <c r="I341" s="128"/>
    </row>
    <row r="342" spans="1:9" s="129" customFormat="1">
      <c r="A342" s="10"/>
      <c r="B342" s="14"/>
      <c r="C342" s="42"/>
      <c r="D342" s="18"/>
      <c r="E342" s="19"/>
      <c r="F342" s="38"/>
      <c r="G342" s="21"/>
      <c r="H342" s="34"/>
      <c r="I342" s="128"/>
    </row>
    <row r="343" spans="1:9" s="129" customFormat="1">
      <c r="A343" s="10"/>
      <c r="B343" s="14"/>
      <c r="C343" s="42"/>
      <c r="D343" s="18"/>
      <c r="E343" s="19"/>
      <c r="F343" s="38"/>
      <c r="G343" s="21"/>
      <c r="H343" s="34"/>
      <c r="I343" s="128"/>
    </row>
    <row r="344" spans="1:9" s="129" customFormat="1">
      <c r="A344" s="10"/>
      <c r="B344" s="14"/>
      <c r="C344" s="42"/>
      <c r="D344" s="18"/>
      <c r="E344" s="19"/>
      <c r="F344" s="38"/>
      <c r="G344" s="21"/>
      <c r="H344" s="34"/>
      <c r="I344" s="128"/>
    </row>
    <row r="345" spans="1:9" s="129" customFormat="1">
      <c r="A345" s="10"/>
      <c r="B345" s="14"/>
      <c r="C345" s="42"/>
      <c r="D345" s="18"/>
      <c r="E345" s="19"/>
      <c r="F345" s="38"/>
      <c r="G345" s="21"/>
      <c r="H345" s="34"/>
      <c r="I345" s="128"/>
    </row>
    <row r="346" spans="1:9" s="129" customFormat="1">
      <c r="A346" s="10"/>
      <c r="B346" s="14"/>
      <c r="C346" s="42"/>
      <c r="D346" s="18"/>
      <c r="E346" s="19"/>
      <c r="F346" s="38"/>
      <c r="G346" s="21"/>
      <c r="H346" s="34"/>
      <c r="I346" s="128"/>
    </row>
    <row r="347" spans="1:9" s="129" customFormat="1">
      <c r="A347" s="10"/>
      <c r="B347" s="14"/>
      <c r="C347" s="42"/>
      <c r="D347" s="18"/>
      <c r="E347" s="19"/>
      <c r="F347" s="38"/>
      <c r="G347" s="21"/>
      <c r="H347" s="34"/>
      <c r="I347" s="128"/>
    </row>
    <row r="348" spans="1:9" s="129" customFormat="1">
      <c r="A348" s="10"/>
      <c r="B348" s="14"/>
      <c r="C348" s="42"/>
      <c r="D348" s="18"/>
      <c r="E348" s="19"/>
      <c r="F348" s="38"/>
      <c r="G348" s="21"/>
      <c r="H348" s="34"/>
      <c r="I348" s="128"/>
    </row>
    <row r="349" spans="1:9" s="129" customFormat="1">
      <c r="A349" s="10"/>
      <c r="B349" s="14"/>
      <c r="C349" s="42"/>
      <c r="D349" s="18"/>
      <c r="E349" s="19"/>
      <c r="F349" s="38"/>
      <c r="G349" s="21"/>
      <c r="H349" s="34"/>
      <c r="I349" s="128"/>
    </row>
    <row r="350" spans="1:9" s="129" customFormat="1">
      <c r="A350" s="10"/>
      <c r="B350" s="14"/>
      <c r="C350" s="42"/>
      <c r="D350" s="18"/>
      <c r="E350" s="19"/>
      <c r="F350" s="38"/>
      <c r="G350" s="21"/>
      <c r="H350" s="34"/>
      <c r="I350" s="128"/>
    </row>
    <row r="351" spans="1:9" s="129" customFormat="1">
      <c r="A351" s="10"/>
      <c r="B351" s="14"/>
      <c r="C351" s="42"/>
      <c r="D351" s="18"/>
      <c r="E351" s="19"/>
      <c r="F351" s="38"/>
      <c r="G351" s="21"/>
      <c r="H351" s="34"/>
      <c r="I351" s="128"/>
    </row>
    <row r="352" spans="1:9" s="129" customFormat="1">
      <c r="A352" s="10"/>
      <c r="B352" s="14"/>
      <c r="C352" s="42"/>
      <c r="D352" s="18"/>
      <c r="E352" s="19"/>
      <c r="F352" s="38"/>
      <c r="G352" s="21"/>
      <c r="H352" s="34"/>
      <c r="I352" s="128"/>
    </row>
    <row r="353" spans="1:9" s="129" customFormat="1">
      <c r="A353" s="10"/>
      <c r="B353" s="14"/>
      <c r="C353" s="42"/>
      <c r="D353" s="18"/>
      <c r="E353" s="19"/>
      <c r="F353" s="38"/>
      <c r="G353" s="21"/>
      <c r="H353" s="34"/>
      <c r="I353" s="128"/>
    </row>
    <row r="354" spans="1:9" s="129" customFormat="1">
      <c r="A354" s="13"/>
      <c r="B354" s="14"/>
      <c r="C354" s="42"/>
      <c r="D354" s="15"/>
      <c r="E354" s="13"/>
      <c r="F354" s="39"/>
      <c r="G354" s="13"/>
      <c r="H354" s="34"/>
      <c r="I354" s="128"/>
    </row>
    <row r="355" spans="1:9" s="129" customFormat="1">
      <c r="A355" s="24"/>
      <c r="B355" s="25"/>
      <c r="C355" s="43"/>
      <c r="D355" s="25"/>
      <c r="E355" s="26"/>
      <c r="F355" s="477"/>
      <c r="G355" s="477"/>
      <c r="H355" s="35"/>
      <c r="I355" s="128"/>
    </row>
    <row r="356" spans="1:9" s="129" customFormat="1">
      <c r="A356" s="24"/>
      <c r="B356" s="25"/>
      <c r="C356" s="43"/>
      <c r="D356" s="25"/>
      <c r="E356" s="26"/>
      <c r="F356" s="36"/>
      <c r="G356" s="54"/>
      <c r="H356" s="35"/>
      <c r="I356" s="128"/>
    </row>
    <row r="357" spans="1:9" s="129" customFormat="1">
      <c r="A357" s="24"/>
      <c r="B357" s="25"/>
      <c r="C357" s="43"/>
      <c r="D357" s="25"/>
      <c r="E357" s="26"/>
      <c r="F357" s="36"/>
      <c r="G357" s="54"/>
      <c r="H357" s="35"/>
      <c r="I357" s="128"/>
    </row>
    <row r="358" spans="1:9" s="129" customFormat="1">
      <c r="A358" s="24"/>
      <c r="B358" s="25"/>
      <c r="C358" s="43"/>
      <c r="D358" s="25"/>
      <c r="E358" s="26"/>
      <c r="F358" s="36"/>
      <c r="G358" s="54"/>
      <c r="H358" s="35"/>
      <c r="I358" s="128"/>
    </row>
    <row r="359" spans="1:9" s="129" customFormat="1">
      <c r="A359" s="127"/>
      <c r="B359" s="25"/>
      <c r="C359" s="43"/>
      <c r="D359" s="25"/>
      <c r="E359" s="26"/>
      <c r="F359" s="127"/>
      <c r="G359" s="127"/>
      <c r="H359" s="127"/>
      <c r="I359" s="128"/>
    </row>
    <row r="360" spans="1:9" s="129" customFormat="1">
      <c r="A360" s="10"/>
      <c r="B360" s="130"/>
      <c r="C360" s="131"/>
      <c r="D360" s="130"/>
      <c r="F360" s="131"/>
      <c r="H360" s="128"/>
      <c r="I360" s="128"/>
    </row>
    <row r="361" spans="1:9" s="129" customFormat="1">
      <c r="A361" s="478"/>
      <c r="B361" s="478"/>
      <c r="C361" s="478"/>
      <c r="D361" s="478"/>
      <c r="E361" s="478"/>
      <c r="F361" s="478"/>
      <c r="G361" s="478"/>
      <c r="H361" s="478"/>
      <c r="I361" s="128"/>
    </row>
    <row r="362" spans="1:9" s="129" customFormat="1">
      <c r="A362" s="479"/>
      <c r="B362" s="479"/>
      <c r="C362" s="479"/>
      <c r="D362" s="479"/>
      <c r="E362" s="479"/>
      <c r="F362" s="479"/>
      <c r="G362" s="479"/>
      <c r="H362" s="479"/>
      <c r="I362" s="128"/>
    </row>
    <row r="363" spans="1:9" s="129" customFormat="1">
      <c r="A363" s="132"/>
      <c r="B363" s="133"/>
      <c r="C363" s="134"/>
      <c r="D363" s="135"/>
      <c r="E363" s="136"/>
      <c r="F363" s="72"/>
      <c r="G363" s="136"/>
      <c r="H363" s="72"/>
      <c r="I363" s="128"/>
    </row>
    <row r="364" spans="1:9" s="129" customFormat="1">
      <c r="A364" s="137"/>
      <c r="B364" s="135"/>
      <c r="C364" s="138"/>
      <c r="D364" s="135"/>
      <c r="E364" s="139"/>
      <c r="F364" s="72"/>
      <c r="G364" s="139"/>
      <c r="H364" s="72"/>
      <c r="I364" s="128"/>
    </row>
    <row r="365" spans="1:9" s="129" customFormat="1">
      <c r="A365" s="53"/>
      <c r="B365" s="17"/>
      <c r="C365" s="37"/>
      <c r="D365" s="17"/>
      <c r="E365" s="53"/>
      <c r="F365" s="37"/>
      <c r="G365" s="53"/>
      <c r="H365" s="33"/>
      <c r="I365" s="128"/>
    </row>
    <row r="366" spans="1:9" s="129" customFormat="1">
      <c r="A366" s="480"/>
      <c r="B366" s="480"/>
      <c r="C366" s="480"/>
      <c r="D366" s="480"/>
      <c r="E366" s="480"/>
      <c r="F366" s="480"/>
      <c r="G366" s="480"/>
      <c r="H366" s="480"/>
      <c r="I366" s="128"/>
    </row>
    <row r="367" spans="1:9" s="129" customFormat="1">
      <c r="A367" s="10"/>
      <c r="B367" s="18"/>
      <c r="C367" s="140"/>
      <c r="D367" s="18"/>
      <c r="E367" s="19"/>
      <c r="F367" s="140"/>
      <c r="G367" s="19"/>
      <c r="H367" s="34"/>
      <c r="I367" s="128"/>
    </row>
    <row r="368" spans="1:9" s="129" customFormat="1">
      <c r="A368" s="10"/>
      <c r="B368" s="18"/>
      <c r="C368" s="140"/>
      <c r="D368" s="18"/>
      <c r="E368" s="19"/>
      <c r="F368" s="140"/>
      <c r="G368" s="19"/>
      <c r="H368" s="34"/>
      <c r="I368" s="128"/>
    </row>
    <row r="369" spans="1:9" s="129" customFormat="1">
      <c r="A369" s="10"/>
      <c r="B369" s="18"/>
      <c r="C369" s="140"/>
      <c r="D369" s="18"/>
      <c r="E369" s="19"/>
      <c r="F369" s="140"/>
      <c r="G369" s="19"/>
      <c r="H369" s="34"/>
      <c r="I369" s="128"/>
    </row>
    <row r="370" spans="1:9" s="129" customFormat="1">
      <c r="A370" s="10"/>
      <c r="B370" s="18"/>
      <c r="C370" s="140"/>
      <c r="D370" s="18"/>
      <c r="E370" s="19"/>
      <c r="F370" s="140"/>
      <c r="G370" s="19"/>
      <c r="H370" s="34"/>
      <c r="I370" s="128"/>
    </row>
    <row r="371" spans="1:9" s="129" customFormat="1">
      <c r="A371" s="10"/>
      <c r="B371" s="18"/>
      <c r="C371" s="140"/>
      <c r="D371" s="18"/>
      <c r="E371" s="19"/>
      <c r="F371" s="140"/>
      <c r="G371" s="19"/>
      <c r="H371" s="34"/>
      <c r="I371" s="128"/>
    </row>
    <row r="372" spans="1:9" s="129" customFormat="1">
      <c r="A372" s="10"/>
      <c r="B372" s="18"/>
      <c r="C372" s="140"/>
      <c r="D372" s="18"/>
      <c r="E372" s="19"/>
      <c r="F372" s="140"/>
      <c r="G372" s="19"/>
      <c r="H372" s="34"/>
      <c r="I372" s="128"/>
    </row>
    <row r="373" spans="1:9" s="129" customFormat="1">
      <c r="A373" s="10"/>
      <c r="B373" s="18"/>
      <c r="C373" s="140"/>
      <c r="D373" s="18"/>
      <c r="E373" s="19"/>
      <c r="F373" s="140"/>
      <c r="G373" s="19"/>
      <c r="H373" s="34"/>
      <c r="I373" s="128"/>
    </row>
    <row r="374" spans="1:9" s="129" customFormat="1">
      <c r="A374" s="10"/>
      <c r="B374" s="18"/>
      <c r="C374" s="140"/>
      <c r="D374" s="18"/>
      <c r="E374" s="19"/>
      <c r="F374" s="140"/>
      <c r="G374" s="19"/>
      <c r="H374" s="34"/>
      <c r="I374" s="128"/>
    </row>
    <row r="375" spans="1:9" s="129" customFormat="1">
      <c r="A375" s="10"/>
      <c r="B375" s="18"/>
      <c r="C375" s="140"/>
      <c r="D375" s="18"/>
      <c r="E375" s="19"/>
      <c r="F375" s="140"/>
      <c r="G375" s="19"/>
      <c r="H375" s="34"/>
      <c r="I375" s="128"/>
    </row>
    <row r="376" spans="1:9" s="129" customFormat="1">
      <c r="A376" s="10"/>
      <c r="B376" s="18"/>
      <c r="C376" s="140"/>
      <c r="D376" s="18"/>
      <c r="E376" s="19"/>
      <c r="F376" s="140"/>
      <c r="G376" s="19"/>
      <c r="H376" s="34"/>
      <c r="I376" s="128"/>
    </row>
    <row r="377" spans="1:9" s="129" customFormat="1">
      <c r="A377" s="10"/>
      <c r="B377" s="18"/>
      <c r="C377" s="140"/>
      <c r="D377" s="18"/>
      <c r="E377" s="19"/>
      <c r="F377" s="140"/>
      <c r="G377" s="19"/>
      <c r="H377" s="34"/>
      <c r="I377" s="128"/>
    </row>
    <row r="378" spans="1:9" s="129" customFormat="1">
      <c r="A378" s="10"/>
      <c r="B378" s="18"/>
      <c r="C378" s="140"/>
      <c r="D378" s="18"/>
      <c r="E378" s="19"/>
      <c r="F378" s="140"/>
      <c r="G378" s="19"/>
      <c r="H378" s="34"/>
      <c r="I378" s="128"/>
    </row>
    <row r="379" spans="1:9" s="129" customFormat="1">
      <c r="A379" s="10"/>
      <c r="B379" s="18"/>
      <c r="C379" s="140"/>
      <c r="D379" s="18"/>
      <c r="E379" s="19"/>
      <c r="F379" s="140"/>
      <c r="G379" s="19"/>
      <c r="H379" s="34"/>
      <c r="I379" s="128"/>
    </row>
    <row r="380" spans="1:9" s="129" customFormat="1">
      <c r="A380" s="10"/>
      <c r="B380" s="18"/>
      <c r="C380" s="140"/>
      <c r="D380" s="18"/>
      <c r="E380" s="19"/>
      <c r="F380" s="140"/>
      <c r="G380" s="19"/>
      <c r="H380" s="34"/>
      <c r="I380" s="128"/>
    </row>
    <row r="381" spans="1:9" s="129" customFormat="1">
      <c r="A381" s="10"/>
      <c r="B381" s="18"/>
      <c r="C381" s="140"/>
      <c r="D381" s="18"/>
      <c r="E381" s="19"/>
      <c r="F381" s="140"/>
      <c r="G381" s="19"/>
      <c r="H381" s="34"/>
      <c r="I381" s="128"/>
    </row>
    <row r="382" spans="1:9" s="129" customFormat="1">
      <c r="A382" s="10"/>
      <c r="B382" s="18"/>
      <c r="C382" s="140"/>
      <c r="D382" s="18"/>
      <c r="E382" s="19"/>
      <c r="F382" s="140"/>
      <c r="G382" s="19"/>
      <c r="H382" s="34"/>
      <c r="I382" s="128"/>
    </row>
    <row r="383" spans="1:9" s="129" customFormat="1">
      <c r="A383" s="10"/>
      <c r="B383" s="18"/>
      <c r="C383" s="140"/>
      <c r="D383" s="18"/>
      <c r="E383" s="19"/>
      <c r="F383" s="140"/>
      <c r="G383" s="19"/>
      <c r="H383" s="34"/>
      <c r="I383" s="128"/>
    </row>
    <row r="384" spans="1:9" s="129" customFormat="1">
      <c r="A384" s="10"/>
      <c r="B384" s="18"/>
      <c r="C384" s="140"/>
      <c r="D384" s="18"/>
      <c r="E384" s="19"/>
      <c r="F384" s="140"/>
      <c r="G384" s="19"/>
      <c r="H384" s="34"/>
      <c r="I384" s="128"/>
    </row>
    <row r="385" spans="1:9" s="129" customFormat="1">
      <c r="A385" s="10"/>
      <c r="B385" s="18"/>
      <c r="C385" s="140"/>
      <c r="D385" s="18"/>
      <c r="E385" s="19"/>
      <c r="F385" s="140"/>
      <c r="G385" s="19"/>
      <c r="H385" s="34"/>
      <c r="I385" s="128"/>
    </row>
    <row r="386" spans="1:9" s="129" customFormat="1">
      <c r="A386" s="10"/>
      <c r="B386" s="18"/>
      <c r="C386" s="140"/>
      <c r="D386" s="18"/>
      <c r="E386" s="19"/>
      <c r="F386" s="140"/>
      <c r="G386" s="19"/>
      <c r="H386" s="34"/>
      <c r="I386" s="128"/>
    </row>
    <row r="387" spans="1:9" s="129" customFormat="1">
      <c r="A387" s="10"/>
      <c r="B387" s="18"/>
      <c r="C387" s="140"/>
      <c r="D387" s="18"/>
      <c r="E387" s="19"/>
      <c r="F387" s="140"/>
      <c r="G387" s="19"/>
      <c r="H387" s="34"/>
      <c r="I387" s="128"/>
    </row>
    <row r="388" spans="1:9" s="129" customFormat="1">
      <c r="A388" s="22"/>
      <c r="B388" s="18"/>
      <c r="C388" s="140"/>
      <c r="D388" s="18"/>
      <c r="E388" s="19"/>
      <c r="F388" s="140"/>
      <c r="G388" s="19"/>
      <c r="H388" s="34"/>
      <c r="I388" s="128"/>
    </row>
    <row r="389" spans="1:9" s="129" customFormat="1">
      <c r="A389" s="10"/>
      <c r="B389" s="18"/>
      <c r="C389" s="140"/>
      <c r="D389" s="18"/>
      <c r="E389" s="19"/>
      <c r="F389" s="140"/>
      <c r="G389" s="19"/>
      <c r="H389" s="34"/>
      <c r="I389" s="128"/>
    </row>
    <row r="390" spans="1:9" s="129" customFormat="1">
      <c r="A390" s="10"/>
      <c r="B390" s="18"/>
      <c r="C390" s="140"/>
      <c r="D390" s="18"/>
      <c r="E390" s="19"/>
      <c r="F390" s="140"/>
      <c r="G390" s="19"/>
      <c r="H390" s="34"/>
      <c r="I390" s="128"/>
    </row>
    <row r="391" spans="1:9" s="129" customFormat="1">
      <c r="A391" s="10"/>
      <c r="B391" s="18"/>
      <c r="C391" s="140"/>
      <c r="D391" s="18"/>
      <c r="E391" s="19"/>
      <c r="F391" s="140"/>
      <c r="G391" s="19"/>
      <c r="H391" s="34"/>
      <c r="I391" s="128"/>
    </row>
    <row r="392" spans="1:9" s="129" customFormat="1">
      <c r="A392" s="10"/>
      <c r="B392" s="18"/>
      <c r="C392" s="140"/>
      <c r="D392" s="18"/>
      <c r="E392" s="19"/>
      <c r="F392" s="140"/>
      <c r="G392" s="19"/>
      <c r="H392" s="34"/>
      <c r="I392" s="128"/>
    </row>
    <row r="393" spans="1:9" s="129" customFormat="1">
      <c r="A393" s="10"/>
      <c r="B393" s="18"/>
      <c r="C393" s="140"/>
      <c r="D393" s="18"/>
      <c r="E393" s="19"/>
      <c r="F393" s="140"/>
      <c r="G393" s="19"/>
      <c r="H393" s="34"/>
      <c r="I393" s="128"/>
    </row>
    <row r="394" spans="1:9" s="129" customFormat="1">
      <c r="A394" s="10"/>
      <c r="B394" s="18"/>
      <c r="C394" s="140"/>
      <c r="D394" s="18"/>
      <c r="E394" s="19"/>
      <c r="F394" s="140"/>
      <c r="G394" s="19"/>
      <c r="H394" s="34"/>
      <c r="I394" s="128"/>
    </row>
    <row r="395" spans="1:9" s="129" customFormat="1">
      <c r="A395" s="10"/>
      <c r="B395" s="18"/>
      <c r="C395" s="140"/>
      <c r="D395" s="18"/>
      <c r="E395" s="19"/>
      <c r="F395" s="140"/>
      <c r="G395" s="19"/>
      <c r="H395" s="34"/>
      <c r="I395" s="128"/>
    </row>
    <row r="396" spans="1:9" s="129" customFormat="1">
      <c r="A396" s="10"/>
      <c r="B396" s="18"/>
      <c r="C396" s="140"/>
      <c r="D396" s="18"/>
      <c r="E396" s="19"/>
      <c r="F396" s="140"/>
      <c r="G396" s="19"/>
      <c r="H396" s="34"/>
      <c r="I396" s="128"/>
    </row>
    <row r="397" spans="1:9" s="129" customFormat="1">
      <c r="A397" s="10"/>
      <c r="B397" s="18"/>
      <c r="C397" s="140"/>
      <c r="D397" s="18"/>
      <c r="E397" s="19"/>
      <c r="F397" s="140"/>
      <c r="G397" s="19"/>
      <c r="H397" s="34"/>
      <c r="I397" s="128"/>
    </row>
    <row r="398" spans="1:9" s="129" customFormat="1">
      <c r="A398" s="10"/>
      <c r="B398" s="18"/>
      <c r="C398" s="140"/>
      <c r="D398" s="18"/>
      <c r="E398" s="19"/>
      <c r="F398" s="140"/>
      <c r="G398" s="19"/>
      <c r="H398" s="34"/>
      <c r="I398" s="128"/>
    </row>
    <row r="399" spans="1:9" s="129" customFormat="1">
      <c r="A399" s="10"/>
      <c r="B399" s="18"/>
      <c r="C399" s="140"/>
      <c r="D399" s="18"/>
      <c r="E399" s="19"/>
      <c r="F399" s="140"/>
      <c r="G399" s="19"/>
      <c r="H399" s="34"/>
      <c r="I399" s="128"/>
    </row>
    <row r="400" spans="1:9" s="129" customFormat="1">
      <c r="A400" s="10"/>
      <c r="B400" s="18"/>
      <c r="C400" s="140"/>
      <c r="D400" s="18"/>
      <c r="E400" s="19"/>
      <c r="F400" s="140"/>
      <c r="G400" s="19"/>
      <c r="H400" s="34"/>
      <c r="I400" s="128"/>
    </row>
    <row r="401" spans="1:9" s="129" customFormat="1">
      <c r="A401" s="10"/>
      <c r="B401" s="18"/>
      <c r="C401" s="140"/>
      <c r="D401" s="18"/>
      <c r="E401" s="19"/>
      <c r="F401" s="140"/>
      <c r="G401" s="19"/>
      <c r="H401" s="34"/>
      <c r="I401" s="128"/>
    </row>
    <row r="402" spans="1:9" s="129" customFormat="1">
      <c r="A402" s="10"/>
      <c r="B402" s="18"/>
      <c r="C402" s="140"/>
      <c r="D402" s="18"/>
      <c r="E402" s="19"/>
      <c r="F402" s="140"/>
      <c r="G402" s="19"/>
      <c r="H402" s="34"/>
      <c r="I402" s="128"/>
    </row>
    <row r="403" spans="1:9" s="129" customFormat="1">
      <c r="A403" s="10"/>
      <c r="B403" s="18"/>
      <c r="C403" s="140"/>
      <c r="D403" s="18"/>
      <c r="E403" s="19"/>
      <c r="F403" s="140"/>
      <c r="G403" s="19"/>
      <c r="H403" s="34"/>
      <c r="I403" s="128"/>
    </row>
    <row r="404" spans="1:9" s="129" customFormat="1">
      <c r="A404" s="10"/>
      <c r="B404" s="18"/>
      <c r="C404" s="140"/>
      <c r="D404" s="18"/>
      <c r="E404" s="19"/>
      <c r="F404" s="140"/>
      <c r="G404" s="19"/>
      <c r="H404" s="34"/>
      <c r="I404" s="128"/>
    </row>
    <row r="405" spans="1:9" s="129" customFormat="1">
      <c r="A405" s="10"/>
      <c r="B405" s="18"/>
      <c r="C405" s="140"/>
      <c r="D405" s="18"/>
      <c r="E405" s="19"/>
      <c r="F405" s="140"/>
      <c r="G405" s="19"/>
      <c r="H405" s="34"/>
      <c r="I405" s="128"/>
    </row>
    <row r="406" spans="1:9" s="129" customFormat="1">
      <c r="A406" s="10"/>
      <c r="B406" s="18"/>
      <c r="C406" s="140"/>
      <c r="D406" s="18"/>
      <c r="E406" s="19"/>
      <c r="F406" s="140"/>
      <c r="G406" s="19"/>
      <c r="H406" s="34"/>
      <c r="I406" s="128"/>
    </row>
    <row r="407" spans="1:9" s="129" customFormat="1">
      <c r="A407" s="10"/>
      <c r="B407" s="18"/>
      <c r="C407" s="140"/>
      <c r="D407" s="18"/>
      <c r="E407" s="19"/>
      <c r="F407" s="140"/>
      <c r="G407" s="19"/>
      <c r="H407" s="34"/>
      <c r="I407" s="128"/>
    </row>
    <row r="408" spans="1:9" s="129" customFormat="1">
      <c r="A408" s="10"/>
      <c r="B408" s="18"/>
      <c r="C408" s="140"/>
      <c r="D408" s="18"/>
      <c r="E408" s="19"/>
      <c r="F408" s="140"/>
      <c r="G408" s="19"/>
      <c r="H408" s="34"/>
      <c r="I408" s="128"/>
    </row>
    <row r="409" spans="1:9" s="129" customFormat="1">
      <c r="A409" s="10"/>
      <c r="B409" s="18"/>
      <c r="C409" s="140"/>
      <c r="D409" s="18"/>
      <c r="E409" s="19"/>
      <c r="F409" s="140"/>
      <c r="G409" s="19"/>
      <c r="H409" s="34"/>
      <c r="I409" s="128"/>
    </row>
    <row r="410" spans="1:9" s="129" customFormat="1">
      <c r="A410" s="10"/>
      <c r="B410" s="18"/>
      <c r="C410" s="140"/>
      <c r="D410" s="18"/>
      <c r="E410" s="19"/>
      <c r="F410" s="140"/>
      <c r="G410" s="19"/>
      <c r="H410" s="34"/>
      <c r="I410" s="128"/>
    </row>
    <row r="411" spans="1:9" s="129" customFormat="1">
      <c r="A411" s="10"/>
      <c r="B411" s="18"/>
      <c r="C411" s="140"/>
      <c r="D411" s="18"/>
      <c r="E411" s="19"/>
      <c r="F411" s="140"/>
      <c r="G411" s="19"/>
      <c r="H411" s="34"/>
      <c r="I411" s="128"/>
    </row>
    <row r="412" spans="1:9" s="129" customFormat="1">
      <c r="A412" s="10"/>
      <c r="B412" s="18"/>
      <c r="C412" s="140"/>
      <c r="D412" s="18"/>
      <c r="E412" s="19"/>
      <c r="F412" s="140"/>
      <c r="G412" s="19"/>
      <c r="H412" s="34"/>
      <c r="I412" s="128"/>
    </row>
    <row r="413" spans="1:9" s="129" customFormat="1">
      <c r="A413" s="10"/>
      <c r="B413" s="18"/>
      <c r="C413" s="140"/>
      <c r="D413" s="18"/>
      <c r="E413" s="19"/>
      <c r="F413" s="140"/>
      <c r="G413" s="19"/>
      <c r="H413" s="34"/>
      <c r="I413" s="128"/>
    </row>
    <row r="414" spans="1:9" s="129" customFormat="1">
      <c r="A414" s="10"/>
      <c r="B414" s="18"/>
      <c r="C414" s="140"/>
      <c r="D414" s="18"/>
      <c r="E414" s="19"/>
      <c r="F414" s="140"/>
      <c r="G414" s="19"/>
      <c r="H414" s="34"/>
      <c r="I414" s="128"/>
    </row>
    <row r="415" spans="1:9" s="129" customFormat="1">
      <c r="A415" s="10"/>
      <c r="B415" s="18"/>
      <c r="C415" s="140"/>
      <c r="D415" s="18"/>
      <c r="E415" s="19"/>
      <c r="F415" s="140"/>
      <c r="G415" s="19"/>
      <c r="H415" s="34"/>
      <c r="I415" s="128"/>
    </row>
    <row r="416" spans="1:9" s="129" customFormat="1">
      <c r="A416" s="10"/>
      <c r="B416" s="18"/>
      <c r="C416" s="140"/>
      <c r="D416" s="18"/>
      <c r="E416" s="19"/>
      <c r="F416" s="140"/>
      <c r="G416" s="19"/>
      <c r="H416" s="34"/>
      <c r="I416" s="128"/>
    </row>
    <row r="417" spans="1:9" s="129" customFormat="1">
      <c r="A417" s="10"/>
      <c r="B417" s="18"/>
      <c r="C417" s="140"/>
      <c r="D417" s="18"/>
      <c r="E417" s="19"/>
      <c r="F417" s="140"/>
      <c r="G417" s="19"/>
      <c r="H417" s="34"/>
      <c r="I417" s="128"/>
    </row>
    <row r="418" spans="1:9" s="129" customFormat="1">
      <c r="A418" s="10"/>
      <c r="B418" s="18"/>
      <c r="C418" s="140"/>
      <c r="D418" s="18"/>
      <c r="E418" s="19"/>
      <c r="F418" s="140"/>
      <c r="G418" s="19"/>
      <c r="H418" s="34"/>
      <c r="I418" s="128"/>
    </row>
    <row r="419" spans="1:9" s="129" customFormat="1">
      <c r="A419" s="10"/>
      <c r="B419" s="18"/>
      <c r="C419" s="140"/>
      <c r="D419" s="18"/>
      <c r="E419" s="19"/>
      <c r="F419" s="140"/>
      <c r="G419" s="19"/>
      <c r="H419" s="34"/>
      <c r="I419" s="128"/>
    </row>
    <row r="420" spans="1:9" s="129" customFormat="1">
      <c r="A420" s="10"/>
      <c r="B420" s="18"/>
      <c r="C420" s="140"/>
      <c r="D420" s="18"/>
      <c r="E420" s="19"/>
      <c r="F420" s="140"/>
      <c r="G420" s="19"/>
      <c r="H420" s="34"/>
      <c r="I420" s="128"/>
    </row>
    <row r="421" spans="1:9" s="129" customFormat="1">
      <c r="A421" s="10"/>
      <c r="B421" s="18"/>
      <c r="C421" s="140"/>
      <c r="D421" s="18"/>
      <c r="E421" s="19"/>
      <c r="F421" s="140"/>
      <c r="G421" s="19"/>
      <c r="H421" s="34"/>
      <c r="I421" s="128"/>
    </row>
    <row r="422" spans="1:9" s="129" customFormat="1">
      <c r="A422" s="10"/>
      <c r="B422" s="18"/>
      <c r="C422" s="140"/>
      <c r="D422" s="18"/>
      <c r="E422" s="19"/>
      <c r="F422" s="140"/>
      <c r="G422" s="19"/>
      <c r="H422" s="34"/>
      <c r="I422" s="128"/>
    </row>
    <row r="423" spans="1:9" s="129" customFormat="1">
      <c r="A423" s="10"/>
      <c r="B423" s="18"/>
      <c r="C423" s="140"/>
      <c r="D423" s="18"/>
      <c r="E423" s="19"/>
      <c r="F423" s="140"/>
      <c r="G423" s="19"/>
      <c r="H423" s="34"/>
      <c r="I423" s="128"/>
    </row>
    <row r="424" spans="1:9" s="129" customFormat="1">
      <c r="A424" s="10"/>
      <c r="B424" s="18"/>
      <c r="C424" s="140"/>
      <c r="D424" s="18"/>
      <c r="E424" s="19"/>
      <c r="F424" s="140"/>
      <c r="G424" s="19"/>
      <c r="H424" s="34"/>
      <c r="I424" s="128"/>
    </row>
    <row r="425" spans="1:9" s="129" customFormat="1">
      <c r="A425" s="10"/>
      <c r="B425" s="18"/>
      <c r="C425" s="140"/>
      <c r="D425" s="18"/>
      <c r="E425" s="19"/>
      <c r="F425" s="140"/>
      <c r="G425" s="21"/>
      <c r="H425" s="34"/>
      <c r="I425" s="128"/>
    </row>
    <row r="426" spans="1:9" s="129" customFormat="1">
      <c r="A426" s="10"/>
      <c r="B426" s="18"/>
      <c r="C426" s="140"/>
      <c r="D426" s="18"/>
      <c r="E426" s="19"/>
      <c r="F426" s="140"/>
      <c r="G426" s="21"/>
      <c r="H426" s="34"/>
      <c r="I426" s="128"/>
    </row>
    <row r="427" spans="1:9" s="129" customFormat="1">
      <c r="A427" s="10"/>
      <c r="B427" s="18"/>
      <c r="C427" s="140"/>
      <c r="D427" s="18"/>
      <c r="E427" s="19"/>
      <c r="F427" s="140"/>
      <c r="G427" s="21"/>
      <c r="H427" s="34"/>
      <c r="I427" s="128"/>
    </row>
    <row r="428" spans="1:9" s="129" customFormat="1">
      <c r="A428" s="10"/>
      <c r="B428" s="18"/>
      <c r="C428" s="140"/>
      <c r="D428" s="18"/>
      <c r="E428" s="19"/>
      <c r="F428" s="140"/>
      <c r="G428" s="21"/>
      <c r="H428" s="34"/>
      <c r="I428" s="128"/>
    </row>
    <row r="429" spans="1:9" s="129" customFormat="1">
      <c r="A429" s="10"/>
      <c r="B429" s="18"/>
      <c r="C429" s="140"/>
      <c r="D429" s="18"/>
      <c r="E429" s="19"/>
      <c r="F429" s="140"/>
      <c r="G429" s="21"/>
      <c r="H429" s="34"/>
      <c r="I429" s="128"/>
    </row>
    <row r="430" spans="1:9" s="129" customFormat="1">
      <c r="A430" s="10"/>
      <c r="B430" s="141"/>
      <c r="C430" s="140"/>
      <c r="D430" s="18"/>
      <c r="E430" s="19"/>
      <c r="F430" s="140"/>
      <c r="G430" s="21"/>
      <c r="H430" s="34"/>
      <c r="I430" s="128"/>
    </row>
    <row r="431" spans="1:9" s="129" customFormat="1">
      <c r="A431" s="10"/>
      <c r="B431" s="18"/>
      <c r="C431" s="140"/>
      <c r="D431" s="18"/>
      <c r="E431" s="19"/>
      <c r="F431" s="140"/>
      <c r="G431" s="21"/>
      <c r="H431" s="34"/>
      <c r="I431" s="128"/>
    </row>
    <row r="432" spans="1:9" s="129" customFormat="1">
      <c r="A432" s="10"/>
      <c r="B432" s="18"/>
      <c r="C432" s="140"/>
      <c r="D432" s="18"/>
      <c r="E432" s="19"/>
      <c r="F432" s="140"/>
      <c r="G432" s="21"/>
      <c r="H432" s="34"/>
      <c r="I432" s="128"/>
    </row>
    <row r="433" spans="1:9" s="129" customFormat="1">
      <c r="A433" s="10"/>
      <c r="B433" s="18"/>
      <c r="C433" s="140"/>
      <c r="D433" s="18"/>
      <c r="E433" s="19"/>
      <c r="F433" s="140"/>
      <c r="G433" s="21"/>
      <c r="H433" s="34"/>
      <c r="I433" s="128"/>
    </row>
    <row r="434" spans="1:9" s="129" customFormat="1">
      <c r="A434" s="10"/>
      <c r="B434" s="18"/>
      <c r="C434" s="140"/>
      <c r="D434" s="18"/>
      <c r="E434" s="19"/>
      <c r="F434" s="140"/>
      <c r="G434" s="21"/>
      <c r="H434" s="34"/>
      <c r="I434" s="128"/>
    </row>
    <row r="435" spans="1:9" s="129" customFormat="1">
      <c r="A435" s="10"/>
      <c r="B435" s="18"/>
      <c r="C435" s="140"/>
      <c r="D435" s="18"/>
      <c r="E435" s="19"/>
      <c r="F435" s="140"/>
      <c r="G435" s="21"/>
      <c r="H435" s="34"/>
      <c r="I435" s="128"/>
    </row>
    <row r="436" spans="1:9" s="129" customFormat="1">
      <c r="A436" s="10"/>
      <c r="B436" s="18"/>
      <c r="C436" s="140"/>
      <c r="D436" s="18"/>
      <c r="E436" s="19"/>
      <c r="F436" s="140"/>
      <c r="G436" s="21"/>
      <c r="H436" s="34"/>
      <c r="I436" s="128"/>
    </row>
    <row r="437" spans="1:9" s="129" customFormat="1">
      <c r="A437" s="10"/>
      <c r="B437" s="18"/>
      <c r="C437" s="140"/>
      <c r="D437" s="18"/>
      <c r="E437" s="19"/>
      <c r="F437" s="140"/>
      <c r="G437" s="21"/>
      <c r="H437" s="34"/>
      <c r="I437" s="128"/>
    </row>
    <row r="438" spans="1:9" s="129" customFormat="1">
      <c r="A438" s="10"/>
      <c r="B438" s="18"/>
      <c r="C438" s="140"/>
      <c r="D438" s="18"/>
      <c r="E438" s="19"/>
      <c r="F438" s="140"/>
      <c r="G438" s="21"/>
      <c r="H438" s="34"/>
      <c r="I438" s="128"/>
    </row>
    <row r="439" spans="1:9" s="129" customFormat="1">
      <c r="A439" s="10"/>
      <c r="B439" s="18"/>
      <c r="C439" s="140"/>
      <c r="D439" s="18"/>
      <c r="E439" s="19"/>
      <c r="F439" s="140"/>
      <c r="G439" s="21"/>
      <c r="H439" s="34"/>
      <c r="I439" s="128"/>
    </row>
    <row r="440" spans="1:9" s="129" customFormat="1">
      <c r="A440" s="10"/>
      <c r="B440" s="18"/>
      <c r="C440" s="140"/>
      <c r="D440" s="18"/>
      <c r="E440" s="19"/>
      <c r="F440" s="140"/>
      <c r="G440" s="21"/>
      <c r="H440" s="34"/>
      <c r="I440" s="128"/>
    </row>
    <row r="441" spans="1:9" s="129" customFormat="1">
      <c r="A441" s="10"/>
      <c r="B441" s="18"/>
      <c r="C441" s="140"/>
      <c r="D441" s="18"/>
      <c r="E441" s="19"/>
      <c r="F441" s="140"/>
      <c r="G441" s="21"/>
      <c r="H441" s="34"/>
      <c r="I441" s="128"/>
    </row>
    <row r="442" spans="1:9" s="129" customFormat="1">
      <c r="A442" s="10"/>
      <c r="B442" s="18"/>
      <c r="C442" s="140"/>
      <c r="D442" s="18"/>
      <c r="E442" s="19"/>
      <c r="F442" s="140"/>
      <c r="G442" s="21"/>
      <c r="H442" s="34"/>
      <c r="I442" s="128"/>
    </row>
    <row r="443" spans="1:9" s="129" customFormat="1">
      <c r="A443" s="10"/>
      <c r="B443" s="18"/>
      <c r="C443" s="140"/>
      <c r="D443" s="18"/>
      <c r="E443" s="19"/>
      <c r="F443" s="140"/>
      <c r="G443" s="21"/>
      <c r="H443" s="34"/>
      <c r="I443" s="128"/>
    </row>
    <row r="444" spans="1:9" s="129" customFormat="1">
      <c r="A444" s="10"/>
      <c r="B444" s="18"/>
      <c r="C444" s="140"/>
      <c r="D444" s="18"/>
      <c r="E444" s="19"/>
      <c r="F444" s="140"/>
      <c r="G444" s="21"/>
      <c r="H444" s="34"/>
      <c r="I444" s="128"/>
    </row>
    <row r="445" spans="1:9" s="129" customFormat="1">
      <c r="A445" s="10"/>
      <c r="B445" s="18"/>
      <c r="C445" s="140"/>
      <c r="D445" s="18"/>
      <c r="E445" s="19"/>
      <c r="F445" s="140"/>
      <c r="G445" s="21"/>
      <c r="H445" s="34"/>
      <c r="I445" s="128"/>
    </row>
    <row r="446" spans="1:9" s="129" customFormat="1">
      <c r="A446" s="10"/>
      <c r="B446" s="18"/>
      <c r="C446" s="140"/>
      <c r="D446" s="18"/>
      <c r="E446" s="19"/>
      <c r="F446" s="140"/>
      <c r="G446" s="21"/>
      <c r="H446" s="34"/>
      <c r="I446" s="128"/>
    </row>
    <row r="447" spans="1:9" s="129" customFormat="1">
      <c r="A447" s="10"/>
      <c r="B447" s="18"/>
      <c r="C447" s="140"/>
      <c r="D447" s="18"/>
      <c r="E447" s="19"/>
      <c r="F447" s="140"/>
      <c r="G447" s="21"/>
      <c r="H447" s="34"/>
      <c r="I447" s="128"/>
    </row>
    <row r="448" spans="1:9" s="129" customFormat="1">
      <c r="A448" s="10"/>
      <c r="B448" s="18"/>
      <c r="C448" s="140"/>
      <c r="D448" s="18"/>
      <c r="E448" s="19"/>
      <c r="F448" s="140"/>
      <c r="G448" s="21"/>
      <c r="H448" s="34"/>
      <c r="I448" s="128"/>
    </row>
    <row r="449" spans="1:9" s="129" customFormat="1">
      <c r="A449" s="10"/>
      <c r="B449" s="18"/>
      <c r="C449" s="140"/>
      <c r="D449" s="18"/>
      <c r="E449" s="19"/>
      <c r="F449" s="140"/>
      <c r="G449" s="21"/>
      <c r="H449" s="34"/>
      <c r="I449" s="128"/>
    </row>
    <row r="450" spans="1:9" s="129" customFormat="1">
      <c r="A450" s="10"/>
      <c r="B450" s="18"/>
      <c r="C450" s="140"/>
      <c r="D450" s="18"/>
      <c r="E450" s="19"/>
      <c r="F450" s="140"/>
      <c r="G450" s="21"/>
      <c r="H450" s="34"/>
      <c r="I450" s="128"/>
    </row>
    <row r="451" spans="1:9" s="129" customFormat="1">
      <c r="A451" s="10"/>
      <c r="B451" s="18"/>
      <c r="C451" s="140"/>
      <c r="D451" s="18"/>
      <c r="E451" s="19"/>
      <c r="F451" s="140"/>
      <c r="G451" s="21"/>
      <c r="H451" s="34"/>
      <c r="I451" s="128"/>
    </row>
    <row r="452" spans="1:9" s="129" customFormat="1">
      <c r="A452" s="10"/>
      <c r="B452" s="18"/>
      <c r="C452" s="140"/>
      <c r="D452" s="18"/>
      <c r="E452" s="19"/>
      <c r="F452" s="140"/>
      <c r="G452" s="21"/>
      <c r="H452" s="34"/>
      <c r="I452" s="128"/>
    </row>
    <row r="453" spans="1:9" s="129" customFormat="1">
      <c r="A453" s="10"/>
      <c r="B453" s="18"/>
      <c r="C453" s="140"/>
      <c r="D453" s="18"/>
      <c r="E453" s="19"/>
      <c r="F453" s="140"/>
      <c r="G453" s="21"/>
      <c r="H453" s="34"/>
      <c r="I453" s="128"/>
    </row>
    <row r="454" spans="1:9" s="129" customFormat="1">
      <c r="A454" s="10"/>
      <c r="B454" s="18"/>
      <c r="C454" s="140"/>
      <c r="D454" s="18"/>
      <c r="E454" s="19"/>
      <c r="F454" s="140"/>
      <c r="G454" s="21"/>
      <c r="H454" s="34"/>
      <c r="I454" s="128"/>
    </row>
    <row r="455" spans="1:9" s="129" customFormat="1">
      <c r="A455" s="13"/>
      <c r="B455" s="142"/>
      <c r="C455" s="143"/>
      <c r="D455" s="15"/>
      <c r="E455" s="13"/>
      <c r="F455" s="143"/>
      <c r="G455" s="13"/>
      <c r="H455" s="31"/>
      <c r="I455" s="128"/>
    </row>
    <row r="456" spans="1:9" s="129" customFormat="1">
      <c r="A456" s="24"/>
      <c r="B456" s="25"/>
      <c r="C456" s="43"/>
      <c r="D456" s="25"/>
      <c r="E456" s="26"/>
      <c r="F456" s="43"/>
      <c r="G456" s="26"/>
      <c r="H456" s="127"/>
      <c r="I456" s="128"/>
    </row>
    <row r="457" spans="1:9" s="129" customFormat="1">
      <c r="A457" s="126"/>
      <c r="B457" s="25"/>
      <c r="C457" s="43"/>
      <c r="D457" s="25"/>
      <c r="E457" s="126"/>
      <c r="F457" s="43"/>
      <c r="G457" s="26"/>
      <c r="H457" s="127"/>
      <c r="I457" s="128"/>
    </row>
    <row r="458" spans="1:9" s="129" customFormat="1">
      <c r="A458" s="127"/>
      <c r="B458" s="25"/>
      <c r="C458" s="43"/>
      <c r="D458" s="25"/>
      <c r="E458" s="127"/>
      <c r="F458" s="43"/>
      <c r="G458" s="26"/>
      <c r="H458" s="127"/>
      <c r="I458" s="128"/>
    </row>
    <row r="459" spans="1:9" s="129" customFormat="1">
      <c r="A459" s="127"/>
      <c r="B459" s="25"/>
      <c r="C459" s="43"/>
      <c r="D459" s="25"/>
      <c r="E459" s="127"/>
      <c r="F459" s="43"/>
      <c r="G459" s="26"/>
      <c r="H459" s="127"/>
      <c r="I459" s="128"/>
    </row>
    <row r="460" spans="1:9" s="129" customFormat="1">
      <c r="A460" s="144"/>
      <c r="B460" s="130"/>
      <c r="C460" s="131"/>
      <c r="D460" s="130"/>
      <c r="F460" s="131"/>
      <c r="H460" s="128"/>
      <c r="I460" s="128"/>
    </row>
  </sheetData>
  <mergeCells count="24">
    <mergeCell ref="B5:C5"/>
    <mergeCell ref="D5:G5"/>
    <mergeCell ref="A1:I2"/>
    <mergeCell ref="B3:C3"/>
    <mergeCell ref="D3:G3"/>
    <mergeCell ref="B4:C4"/>
    <mergeCell ref="D4:G4"/>
    <mergeCell ref="B6:C6"/>
    <mergeCell ref="D6:G6"/>
    <mergeCell ref="B7:C7"/>
    <mergeCell ref="D7:G7"/>
    <mergeCell ref="B8:C8"/>
    <mergeCell ref="D8:G8"/>
    <mergeCell ref="B9:C9"/>
    <mergeCell ref="D9:G9"/>
    <mergeCell ref="B10:C10"/>
    <mergeCell ref="D10:G10"/>
    <mergeCell ref="B11:C11"/>
    <mergeCell ref="D11:G11"/>
    <mergeCell ref="F355:G355"/>
    <mergeCell ref="A361:H361"/>
    <mergeCell ref="A362:H362"/>
    <mergeCell ref="A366:H366"/>
    <mergeCell ref="A230:B230"/>
  </mergeCells>
  <pageMargins left="0.7" right="0.7" top="0.49" bottom="0.83" header="0.48" footer="0.16"/>
  <pageSetup paperSize="5" scale="75" orientation="portrait" verticalDpi="0" r:id="rId1"/>
</worksheet>
</file>

<file path=xl/worksheets/sheet8.xml><?xml version="1.0" encoding="utf-8"?>
<worksheet xmlns="http://schemas.openxmlformats.org/spreadsheetml/2006/main" xmlns:r="http://schemas.openxmlformats.org/officeDocument/2006/relationships">
  <dimension ref="A1:L464"/>
  <sheetViews>
    <sheetView workbookViewId="0">
      <selection sqref="A1:I2"/>
    </sheetView>
  </sheetViews>
  <sheetFormatPr defaultColWidth="10.5703125" defaultRowHeight="16.5"/>
  <cols>
    <col min="1" max="1" width="10.140625" style="145" customWidth="1"/>
    <col min="2" max="2" width="13" style="146" customWidth="1"/>
    <col min="3" max="3" width="13.28515625" style="147" customWidth="1"/>
    <col min="4" max="4" width="10.28515625" style="146" customWidth="1"/>
    <col min="5" max="5" width="10.7109375" style="148" customWidth="1"/>
    <col min="6" max="6" width="12.28515625" style="147" customWidth="1"/>
    <col min="7" max="7" width="9.5703125" style="148" customWidth="1"/>
    <col min="8" max="8" width="21.5703125" style="149" customWidth="1"/>
    <col min="9" max="9" width="19.28515625" style="149" customWidth="1"/>
    <col min="10" max="16384" width="10.5703125" style="148"/>
  </cols>
  <sheetData>
    <row r="1" spans="1:9" s="71" customFormat="1">
      <c r="A1" s="556" t="s">
        <v>59</v>
      </c>
      <c r="B1" s="556"/>
      <c r="C1" s="556"/>
      <c r="D1" s="556"/>
      <c r="E1" s="556"/>
      <c r="F1" s="556"/>
      <c r="G1" s="556"/>
      <c r="H1" s="556"/>
      <c r="I1" s="556"/>
    </row>
    <row r="2" spans="1:9" s="71" customFormat="1" ht="21" customHeight="1">
      <c r="A2" s="556"/>
      <c r="B2" s="556"/>
      <c r="C2" s="556"/>
      <c r="D2" s="556"/>
      <c r="E2" s="556"/>
      <c r="F2" s="556"/>
      <c r="G2" s="556"/>
      <c r="H2" s="556"/>
      <c r="I2" s="556"/>
    </row>
    <row r="3" spans="1:9" s="71" customFormat="1">
      <c r="B3" s="527" t="s">
        <v>1</v>
      </c>
      <c r="C3" s="527"/>
      <c r="D3" s="531" t="s">
        <v>60</v>
      </c>
      <c r="E3" s="532"/>
      <c r="F3" s="532"/>
      <c r="G3" s="533"/>
      <c r="H3" s="72"/>
      <c r="I3" s="73"/>
    </row>
    <row r="4" spans="1:9" s="71" customFormat="1" ht="30" customHeight="1">
      <c r="B4" s="545" t="s">
        <v>25</v>
      </c>
      <c r="C4" s="546"/>
      <c r="D4" s="547">
        <v>38538</v>
      </c>
      <c r="E4" s="548"/>
      <c r="F4" s="548"/>
      <c r="G4" s="549"/>
      <c r="H4" s="72"/>
      <c r="I4" s="73"/>
    </row>
    <row r="5" spans="1:9" s="71" customFormat="1">
      <c r="B5" s="527" t="s">
        <v>26</v>
      </c>
      <c r="C5" s="527"/>
      <c r="D5" s="528">
        <v>528</v>
      </c>
      <c r="E5" s="529"/>
      <c r="F5" s="529"/>
      <c r="G5" s="530"/>
      <c r="H5" s="72"/>
      <c r="I5" s="73"/>
    </row>
    <row r="6" spans="1:9" s="71" customFormat="1">
      <c r="B6" s="527" t="s">
        <v>2</v>
      </c>
      <c r="C6" s="527"/>
      <c r="D6" s="528" t="s">
        <v>3</v>
      </c>
      <c r="E6" s="529"/>
      <c r="F6" s="529"/>
      <c r="G6" s="530"/>
      <c r="H6" s="72"/>
      <c r="I6" s="73"/>
    </row>
    <row r="7" spans="1:9" s="71" customFormat="1">
      <c r="B7" s="527" t="s">
        <v>0</v>
      </c>
      <c r="C7" s="527"/>
      <c r="D7" s="534" t="s">
        <v>9</v>
      </c>
      <c r="E7" s="535"/>
      <c r="F7" s="535"/>
      <c r="G7" s="536"/>
      <c r="H7" s="72"/>
      <c r="I7" s="73"/>
    </row>
    <row r="8" spans="1:9" s="71" customFormat="1" ht="31.5" customHeight="1">
      <c r="B8" s="523" t="s">
        <v>4</v>
      </c>
      <c r="C8" s="523"/>
      <c r="D8" s="553" t="s">
        <v>27</v>
      </c>
      <c r="E8" s="554"/>
      <c r="F8" s="554"/>
      <c r="G8" s="555"/>
      <c r="H8" s="72"/>
      <c r="I8" s="73"/>
    </row>
    <row r="9" spans="1:9" s="71" customFormat="1" ht="31.5" customHeight="1">
      <c r="B9" s="523" t="s">
        <v>10</v>
      </c>
      <c r="C9" s="523"/>
      <c r="D9" s="550">
        <v>0.05</v>
      </c>
      <c r="E9" s="551"/>
      <c r="F9" s="551"/>
      <c r="G9" s="552"/>
      <c r="H9" s="72"/>
      <c r="I9" s="73"/>
    </row>
    <row r="10" spans="1:9" s="71" customFormat="1">
      <c r="B10" s="527" t="s">
        <v>8</v>
      </c>
      <c r="C10" s="527"/>
      <c r="D10" s="528">
        <v>500</v>
      </c>
      <c r="E10" s="529"/>
      <c r="F10" s="529"/>
      <c r="G10" s="530"/>
      <c r="H10" s="72"/>
      <c r="I10" s="73"/>
    </row>
    <row r="11" spans="1:9" s="71" customFormat="1">
      <c r="B11" s="527" t="s">
        <v>6</v>
      </c>
      <c r="C11" s="527"/>
      <c r="D11" s="531" t="s">
        <v>7</v>
      </c>
      <c r="E11" s="532"/>
      <c r="F11" s="532"/>
      <c r="G11" s="533"/>
      <c r="H11" s="72"/>
      <c r="I11" s="73"/>
    </row>
    <row r="12" spans="1:9" s="71" customFormat="1" ht="17.25" thickBot="1">
      <c r="A12" s="3"/>
      <c r="B12" s="11"/>
      <c r="C12" s="41"/>
      <c r="D12" s="12"/>
      <c r="E12" s="4"/>
      <c r="F12" s="32"/>
      <c r="G12" s="4"/>
      <c r="H12" s="32"/>
      <c r="I12" s="73"/>
    </row>
    <row r="13" spans="1:9" s="51" customFormat="1" ht="28.5">
      <c r="A13" s="47" t="s">
        <v>13</v>
      </c>
      <c r="B13" s="48" t="s">
        <v>14</v>
      </c>
      <c r="C13" s="48" t="s">
        <v>15</v>
      </c>
      <c r="D13" s="48" t="s">
        <v>16</v>
      </c>
      <c r="E13" s="49" t="s">
        <v>17</v>
      </c>
      <c r="F13" s="48" t="s">
        <v>19</v>
      </c>
      <c r="G13" s="49" t="s">
        <v>11</v>
      </c>
      <c r="H13" s="50" t="s">
        <v>18</v>
      </c>
      <c r="I13" s="74" t="s">
        <v>24</v>
      </c>
    </row>
    <row r="14" spans="1:9" s="2" customFormat="1">
      <c r="A14" s="75">
        <v>38534</v>
      </c>
      <c r="B14" s="76">
        <v>500</v>
      </c>
      <c r="C14" s="77">
        <v>500</v>
      </c>
      <c r="D14" s="78">
        <f>B14-C14</f>
        <v>0</v>
      </c>
      <c r="E14" s="79">
        <f>G202</f>
        <v>5247</v>
      </c>
      <c r="F14" s="80">
        <f>(D14*E14*H14)</f>
        <v>0</v>
      </c>
      <c r="G14" s="77">
        <v>0</v>
      </c>
      <c r="H14" s="81">
        <f>0.24/365</f>
        <v>6.5753424657534248E-4</v>
      </c>
      <c r="I14" s="82" t="s">
        <v>61</v>
      </c>
    </row>
    <row r="15" spans="1:9" s="2" customFormat="1">
      <c r="A15" s="83">
        <v>38565</v>
      </c>
      <c r="B15" s="76">
        <v>500</v>
      </c>
      <c r="C15" s="77">
        <v>500</v>
      </c>
      <c r="D15" s="78">
        <f t="shared" ref="D15:D78" si="0">B15-C15</f>
        <v>0</v>
      </c>
      <c r="E15" s="79">
        <f>E14-G14</f>
        <v>5247</v>
      </c>
      <c r="F15" s="80">
        <f t="shared" ref="F15:F79" si="1">(D15*E15*H15)</f>
        <v>0</v>
      </c>
      <c r="G15" s="77">
        <v>0</v>
      </c>
      <c r="H15" s="81">
        <f>0.24/365</f>
        <v>6.5753424657534248E-4</v>
      </c>
      <c r="I15" s="82" t="s">
        <v>62</v>
      </c>
    </row>
    <row r="16" spans="1:9" s="2" customFormat="1">
      <c r="A16" s="83">
        <v>38596</v>
      </c>
      <c r="B16" s="76">
        <v>500</v>
      </c>
      <c r="C16" s="77">
        <v>500</v>
      </c>
      <c r="D16" s="78">
        <f t="shared" si="0"/>
        <v>0</v>
      </c>
      <c r="E16" s="79">
        <f t="shared" ref="E16:E79" si="2">E15-G15</f>
        <v>5247</v>
      </c>
      <c r="F16" s="80">
        <f>(D16*E16*H16)</f>
        <v>0</v>
      </c>
      <c r="G16" s="77">
        <v>0</v>
      </c>
      <c r="H16" s="81">
        <f t="shared" ref="H16:H79" si="3">0.24/365</f>
        <v>6.5753424657534248E-4</v>
      </c>
      <c r="I16" s="82" t="s">
        <v>63</v>
      </c>
    </row>
    <row r="17" spans="1:9" s="2" customFormat="1">
      <c r="A17" s="83">
        <v>38626</v>
      </c>
      <c r="B17" s="76">
        <v>500</v>
      </c>
      <c r="C17" s="77">
        <v>500</v>
      </c>
      <c r="D17" s="78">
        <f t="shared" si="0"/>
        <v>0</v>
      </c>
      <c r="E17" s="79">
        <f t="shared" si="2"/>
        <v>5247</v>
      </c>
      <c r="F17" s="80">
        <f t="shared" si="1"/>
        <v>0</v>
      </c>
      <c r="G17" s="77">
        <v>0</v>
      </c>
      <c r="H17" s="81">
        <f t="shared" si="3"/>
        <v>6.5753424657534248E-4</v>
      </c>
      <c r="I17" s="82" t="s">
        <v>94</v>
      </c>
    </row>
    <row r="18" spans="1:9" s="2" customFormat="1">
      <c r="A18" s="83">
        <v>38657</v>
      </c>
      <c r="B18" s="76">
        <v>500</v>
      </c>
      <c r="C18" s="77">
        <v>0</v>
      </c>
      <c r="D18" s="78">
        <f t="shared" si="0"/>
        <v>500</v>
      </c>
      <c r="E18" s="79">
        <f t="shared" si="2"/>
        <v>5247</v>
      </c>
      <c r="F18" s="80">
        <f t="shared" si="1"/>
        <v>1725.041095890411</v>
      </c>
      <c r="G18" s="77">
        <v>30</v>
      </c>
      <c r="H18" s="81">
        <f t="shared" si="3"/>
        <v>6.5753424657534248E-4</v>
      </c>
      <c r="I18" s="82"/>
    </row>
    <row r="19" spans="1:9" s="2" customFormat="1">
      <c r="A19" s="83">
        <v>38687</v>
      </c>
      <c r="B19" s="76">
        <v>500</v>
      </c>
      <c r="C19" s="77">
        <v>0</v>
      </c>
      <c r="D19" s="78">
        <f t="shared" si="0"/>
        <v>500</v>
      </c>
      <c r="E19" s="79">
        <f t="shared" si="2"/>
        <v>5217</v>
      </c>
      <c r="F19" s="80">
        <f t="shared" si="1"/>
        <v>1715.178082191781</v>
      </c>
      <c r="G19" s="77">
        <v>31</v>
      </c>
      <c r="H19" s="81">
        <f t="shared" si="3"/>
        <v>6.5753424657534248E-4</v>
      </c>
      <c r="I19" s="82"/>
    </row>
    <row r="20" spans="1:9" s="92" customFormat="1">
      <c r="A20" s="84">
        <v>38718</v>
      </c>
      <c r="B20" s="85">
        <v>500</v>
      </c>
      <c r="C20" s="86">
        <v>1500</v>
      </c>
      <c r="D20" s="87">
        <f t="shared" si="0"/>
        <v>-1000</v>
      </c>
      <c r="E20" s="88">
        <f t="shared" si="2"/>
        <v>5186</v>
      </c>
      <c r="F20" s="89"/>
      <c r="G20" s="86">
        <v>25</v>
      </c>
      <c r="H20" s="90">
        <f t="shared" si="3"/>
        <v>6.5753424657534248E-4</v>
      </c>
      <c r="I20" s="91" t="s">
        <v>93</v>
      </c>
    </row>
    <row r="21" spans="1:9" s="2" customFormat="1">
      <c r="A21" s="83">
        <v>38749</v>
      </c>
      <c r="B21" s="76">
        <v>500</v>
      </c>
      <c r="C21" s="77">
        <v>0</v>
      </c>
      <c r="D21" s="78">
        <f t="shared" si="0"/>
        <v>500</v>
      </c>
      <c r="E21" s="79">
        <f t="shared" si="2"/>
        <v>5161</v>
      </c>
      <c r="F21" s="80">
        <f t="shared" si="1"/>
        <v>1696.7671232876712</v>
      </c>
      <c r="G21" s="77">
        <v>28</v>
      </c>
      <c r="H21" s="81">
        <f t="shared" si="3"/>
        <v>6.5753424657534248E-4</v>
      </c>
      <c r="I21" s="82"/>
    </row>
    <row r="22" spans="1:9" s="2" customFormat="1">
      <c r="A22" s="83">
        <v>38777</v>
      </c>
      <c r="B22" s="76">
        <v>500</v>
      </c>
      <c r="C22" s="77">
        <v>0</v>
      </c>
      <c r="D22" s="78">
        <f t="shared" si="0"/>
        <v>500</v>
      </c>
      <c r="E22" s="79">
        <f t="shared" si="2"/>
        <v>5133</v>
      </c>
      <c r="F22" s="80">
        <f t="shared" si="1"/>
        <v>1687.5616438356165</v>
      </c>
      <c r="G22" s="77">
        <v>31</v>
      </c>
      <c r="H22" s="81">
        <f t="shared" si="3"/>
        <v>6.5753424657534248E-4</v>
      </c>
      <c r="I22" s="82"/>
    </row>
    <row r="23" spans="1:9" s="2" customFormat="1">
      <c r="A23" s="83">
        <v>38808</v>
      </c>
      <c r="B23" s="76">
        <v>500</v>
      </c>
      <c r="C23" s="77">
        <v>0</v>
      </c>
      <c r="D23" s="78">
        <f t="shared" si="0"/>
        <v>500</v>
      </c>
      <c r="E23" s="79">
        <f t="shared" si="2"/>
        <v>5102</v>
      </c>
      <c r="F23" s="80">
        <f t="shared" si="1"/>
        <v>1677.3698630136987</v>
      </c>
      <c r="G23" s="77">
        <v>30</v>
      </c>
      <c r="H23" s="81">
        <f t="shared" si="3"/>
        <v>6.5753424657534248E-4</v>
      </c>
      <c r="I23" s="82"/>
    </row>
    <row r="24" spans="1:9" s="2" customFormat="1">
      <c r="A24" s="83">
        <v>38838</v>
      </c>
      <c r="B24" s="76">
        <v>500</v>
      </c>
      <c r="C24" s="77">
        <v>0</v>
      </c>
      <c r="D24" s="78">
        <f t="shared" si="0"/>
        <v>500</v>
      </c>
      <c r="E24" s="79">
        <f t="shared" si="2"/>
        <v>5072</v>
      </c>
      <c r="F24" s="80">
        <f t="shared" si="1"/>
        <v>1667.5068493150686</v>
      </c>
      <c r="G24" s="77">
        <v>31</v>
      </c>
      <c r="H24" s="81">
        <f t="shared" si="3"/>
        <v>6.5753424657534248E-4</v>
      </c>
      <c r="I24" s="82"/>
    </row>
    <row r="25" spans="1:9" s="2" customFormat="1">
      <c r="A25" s="83">
        <v>38869</v>
      </c>
      <c r="B25" s="76">
        <v>500</v>
      </c>
      <c r="C25" s="77">
        <v>2500</v>
      </c>
      <c r="D25" s="78">
        <f t="shared" si="0"/>
        <v>-2000</v>
      </c>
      <c r="E25" s="79">
        <f t="shared" si="2"/>
        <v>5041</v>
      </c>
      <c r="F25" s="80"/>
      <c r="G25" s="77">
        <v>0</v>
      </c>
      <c r="H25" s="81">
        <f t="shared" si="3"/>
        <v>6.5753424657534248E-4</v>
      </c>
      <c r="I25" s="82" t="s">
        <v>92</v>
      </c>
    </row>
    <row r="26" spans="1:9" s="2" customFormat="1">
      <c r="A26" s="83">
        <v>38899</v>
      </c>
      <c r="B26" s="76">
        <v>525</v>
      </c>
      <c r="C26" s="77">
        <v>525</v>
      </c>
      <c r="D26" s="78">
        <f t="shared" si="0"/>
        <v>0</v>
      </c>
      <c r="E26" s="79">
        <f t="shared" si="2"/>
        <v>5041</v>
      </c>
      <c r="F26" s="80">
        <f t="shared" si="1"/>
        <v>0</v>
      </c>
      <c r="G26" s="77">
        <v>0</v>
      </c>
      <c r="H26" s="81">
        <f t="shared" si="3"/>
        <v>6.5753424657534248E-4</v>
      </c>
      <c r="I26" s="82" t="s">
        <v>95</v>
      </c>
    </row>
    <row r="27" spans="1:9" s="95" customFormat="1">
      <c r="A27" s="84">
        <v>38930</v>
      </c>
      <c r="B27" s="85">
        <v>525</v>
      </c>
      <c r="C27" s="86">
        <v>525</v>
      </c>
      <c r="D27" s="87">
        <f t="shared" si="0"/>
        <v>0</v>
      </c>
      <c r="E27" s="88">
        <f t="shared" si="2"/>
        <v>5041</v>
      </c>
      <c r="F27" s="89">
        <f t="shared" si="1"/>
        <v>0</v>
      </c>
      <c r="G27" s="93">
        <v>0</v>
      </c>
      <c r="H27" s="90">
        <f t="shared" si="3"/>
        <v>6.5753424657534248E-4</v>
      </c>
      <c r="I27" s="91" t="s">
        <v>91</v>
      </c>
    </row>
    <row r="28" spans="1:9" s="2" customFormat="1">
      <c r="A28" s="83">
        <v>38961</v>
      </c>
      <c r="B28" s="76">
        <v>525</v>
      </c>
      <c r="C28" s="77">
        <v>525</v>
      </c>
      <c r="D28" s="78">
        <f t="shared" si="0"/>
        <v>0</v>
      </c>
      <c r="E28" s="79">
        <f t="shared" si="2"/>
        <v>5041</v>
      </c>
      <c r="F28" s="80">
        <f t="shared" si="1"/>
        <v>0</v>
      </c>
      <c r="G28" s="77">
        <v>0</v>
      </c>
      <c r="H28" s="81">
        <f t="shared" si="3"/>
        <v>6.5753424657534248E-4</v>
      </c>
      <c r="I28" s="82" t="s">
        <v>90</v>
      </c>
    </row>
    <row r="29" spans="1:9" s="2" customFormat="1">
      <c r="A29" s="83">
        <v>38991</v>
      </c>
      <c r="B29" s="76">
        <v>525</v>
      </c>
      <c r="C29" s="77">
        <v>0</v>
      </c>
      <c r="D29" s="78">
        <f t="shared" si="0"/>
        <v>525</v>
      </c>
      <c r="E29" s="79">
        <f t="shared" si="2"/>
        <v>5041</v>
      </c>
      <c r="F29" s="80">
        <f t="shared" si="1"/>
        <v>1740.1808219178083</v>
      </c>
      <c r="G29" s="77">
        <v>31</v>
      </c>
      <c r="H29" s="81">
        <f t="shared" si="3"/>
        <v>6.5753424657534248E-4</v>
      </c>
      <c r="I29" s="96"/>
    </row>
    <row r="30" spans="1:9" s="2" customFormat="1">
      <c r="A30" s="83">
        <v>39022</v>
      </c>
      <c r="B30" s="76">
        <v>525</v>
      </c>
      <c r="C30" s="77">
        <v>0</v>
      </c>
      <c r="D30" s="78">
        <f t="shared" si="0"/>
        <v>525</v>
      </c>
      <c r="E30" s="79">
        <f t="shared" si="2"/>
        <v>5010</v>
      </c>
      <c r="F30" s="80">
        <f t="shared" si="1"/>
        <v>1729.4794520547946</v>
      </c>
      <c r="G30" s="77">
        <v>30</v>
      </c>
      <c r="H30" s="81">
        <f t="shared" si="3"/>
        <v>6.5753424657534248E-4</v>
      </c>
      <c r="I30" s="96"/>
    </row>
    <row r="31" spans="1:9" s="2" customFormat="1">
      <c r="A31" s="83">
        <v>39052</v>
      </c>
      <c r="B31" s="76">
        <v>525</v>
      </c>
      <c r="C31" s="77">
        <v>0</v>
      </c>
      <c r="D31" s="78">
        <f t="shared" si="0"/>
        <v>525</v>
      </c>
      <c r="E31" s="79">
        <f t="shared" si="2"/>
        <v>4980</v>
      </c>
      <c r="F31" s="80">
        <f t="shared" si="1"/>
        <v>1719.1232876712329</v>
      </c>
      <c r="G31" s="77">
        <v>31</v>
      </c>
      <c r="H31" s="81">
        <f t="shared" si="3"/>
        <v>6.5753424657534248E-4</v>
      </c>
      <c r="I31" s="96"/>
    </row>
    <row r="32" spans="1:9" s="2" customFormat="1">
      <c r="A32" s="83">
        <v>39083</v>
      </c>
      <c r="B32" s="76">
        <v>525</v>
      </c>
      <c r="C32" s="77">
        <v>0</v>
      </c>
      <c r="D32" s="78">
        <f t="shared" si="0"/>
        <v>525</v>
      </c>
      <c r="E32" s="79">
        <f t="shared" si="2"/>
        <v>4949</v>
      </c>
      <c r="F32" s="80">
        <f t="shared" si="1"/>
        <v>1708.4219178082192</v>
      </c>
      <c r="G32" s="77">
        <v>31</v>
      </c>
      <c r="H32" s="81">
        <f t="shared" si="3"/>
        <v>6.5753424657534248E-4</v>
      </c>
      <c r="I32" s="96"/>
    </row>
    <row r="33" spans="1:9" s="2" customFormat="1">
      <c r="A33" s="83">
        <v>39114</v>
      </c>
      <c r="B33" s="76">
        <v>525</v>
      </c>
      <c r="C33" s="77">
        <v>0</v>
      </c>
      <c r="D33" s="78">
        <f t="shared" si="0"/>
        <v>525</v>
      </c>
      <c r="E33" s="79">
        <f t="shared" si="2"/>
        <v>4918</v>
      </c>
      <c r="F33" s="80">
        <f t="shared" si="1"/>
        <v>1697.7205479452055</v>
      </c>
      <c r="G33" s="77">
        <v>28</v>
      </c>
      <c r="H33" s="81">
        <f t="shared" si="3"/>
        <v>6.5753424657534248E-4</v>
      </c>
      <c r="I33" s="96"/>
    </row>
    <row r="34" spans="1:9" s="2" customFormat="1">
      <c r="A34" s="83">
        <v>39142</v>
      </c>
      <c r="B34" s="76">
        <v>525</v>
      </c>
      <c r="C34" s="77">
        <v>0</v>
      </c>
      <c r="D34" s="78">
        <f t="shared" si="0"/>
        <v>525</v>
      </c>
      <c r="E34" s="79">
        <f t="shared" si="2"/>
        <v>4890</v>
      </c>
      <c r="F34" s="80">
        <f t="shared" si="1"/>
        <v>1688.0547945205481</v>
      </c>
      <c r="G34" s="77">
        <v>31</v>
      </c>
      <c r="H34" s="81">
        <f t="shared" si="3"/>
        <v>6.5753424657534248E-4</v>
      </c>
      <c r="I34" s="96"/>
    </row>
    <row r="35" spans="1:9" s="2" customFormat="1">
      <c r="A35" s="83">
        <v>39173</v>
      </c>
      <c r="B35" s="76">
        <v>525</v>
      </c>
      <c r="C35" s="77">
        <v>0</v>
      </c>
      <c r="D35" s="78">
        <f t="shared" si="0"/>
        <v>525</v>
      </c>
      <c r="E35" s="79">
        <f t="shared" si="2"/>
        <v>4859</v>
      </c>
      <c r="F35" s="80">
        <f t="shared" si="1"/>
        <v>1677.3534246575343</v>
      </c>
      <c r="G35" s="77">
        <v>30</v>
      </c>
      <c r="H35" s="81">
        <f t="shared" si="3"/>
        <v>6.5753424657534248E-4</v>
      </c>
      <c r="I35" s="96"/>
    </row>
    <row r="36" spans="1:9" s="2" customFormat="1">
      <c r="A36" s="83">
        <v>39203</v>
      </c>
      <c r="B36" s="76">
        <v>525</v>
      </c>
      <c r="C36" s="77">
        <v>0</v>
      </c>
      <c r="D36" s="78">
        <f>B36-C36</f>
        <v>525</v>
      </c>
      <c r="E36" s="79">
        <f t="shared" si="2"/>
        <v>4829</v>
      </c>
      <c r="F36" s="80">
        <f t="shared" si="1"/>
        <v>1666.9972602739726</v>
      </c>
      <c r="G36" s="77">
        <v>31</v>
      </c>
      <c r="H36" s="81">
        <f t="shared" si="3"/>
        <v>6.5753424657534248E-4</v>
      </c>
      <c r="I36" s="96"/>
    </row>
    <row r="37" spans="1:9" s="2" customFormat="1">
      <c r="A37" s="83">
        <v>39234</v>
      </c>
      <c r="B37" s="76">
        <v>525</v>
      </c>
      <c r="C37" s="77">
        <v>0</v>
      </c>
      <c r="D37" s="78">
        <f t="shared" si="0"/>
        <v>525</v>
      </c>
      <c r="E37" s="79">
        <f t="shared" si="2"/>
        <v>4798</v>
      </c>
      <c r="F37" s="80">
        <f t="shared" si="1"/>
        <v>1656.2958904109589</v>
      </c>
      <c r="G37" s="77">
        <v>30</v>
      </c>
      <c r="H37" s="81">
        <f t="shared" si="3"/>
        <v>6.5753424657534248E-4</v>
      </c>
      <c r="I37" s="96"/>
    </row>
    <row r="38" spans="1:9" s="2" customFormat="1">
      <c r="A38" s="83">
        <v>39264</v>
      </c>
      <c r="B38" s="76">
        <v>551.25</v>
      </c>
      <c r="C38" s="77">
        <v>0</v>
      </c>
      <c r="D38" s="78">
        <f t="shared" si="0"/>
        <v>551.25</v>
      </c>
      <c r="E38" s="79">
        <f t="shared" si="2"/>
        <v>4768</v>
      </c>
      <c r="F38" s="80">
        <f t="shared" si="1"/>
        <v>1728.2367123287672</v>
      </c>
      <c r="G38" s="77">
        <v>31</v>
      </c>
      <c r="H38" s="81">
        <f t="shared" si="3"/>
        <v>6.5753424657534248E-4</v>
      </c>
      <c r="I38" s="96"/>
    </row>
    <row r="39" spans="1:9" s="2" customFormat="1">
      <c r="A39" s="83">
        <v>39295</v>
      </c>
      <c r="B39" s="76">
        <v>551.25</v>
      </c>
      <c r="C39" s="77">
        <v>0</v>
      </c>
      <c r="D39" s="78">
        <f t="shared" si="0"/>
        <v>551.25</v>
      </c>
      <c r="E39" s="79">
        <f t="shared" si="2"/>
        <v>4737</v>
      </c>
      <c r="F39" s="80">
        <f t="shared" si="1"/>
        <v>1717.0002739726028</v>
      </c>
      <c r="G39" s="77">
        <v>31</v>
      </c>
      <c r="H39" s="81">
        <f t="shared" si="3"/>
        <v>6.5753424657534248E-4</v>
      </c>
      <c r="I39" s="96"/>
    </row>
    <row r="40" spans="1:9" s="2" customFormat="1">
      <c r="A40" s="83">
        <v>39326</v>
      </c>
      <c r="B40" s="76">
        <v>551.25</v>
      </c>
      <c r="C40" s="77">
        <v>0</v>
      </c>
      <c r="D40" s="78">
        <f t="shared" si="0"/>
        <v>551.25</v>
      </c>
      <c r="E40" s="79">
        <f t="shared" si="2"/>
        <v>4706</v>
      </c>
      <c r="F40" s="80">
        <f t="shared" si="1"/>
        <v>1705.7638356164384</v>
      </c>
      <c r="G40" s="77">
        <v>30</v>
      </c>
      <c r="H40" s="81">
        <f t="shared" si="3"/>
        <v>6.5753424657534248E-4</v>
      </c>
      <c r="I40" s="96"/>
    </row>
    <row r="41" spans="1:9" s="2" customFormat="1">
      <c r="A41" s="83">
        <v>39356</v>
      </c>
      <c r="B41" s="76">
        <v>551.25</v>
      </c>
      <c r="C41" s="77">
        <v>0</v>
      </c>
      <c r="D41" s="78">
        <f t="shared" si="0"/>
        <v>551.25</v>
      </c>
      <c r="E41" s="79">
        <f t="shared" si="2"/>
        <v>4676</v>
      </c>
      <c r="F41" s="80">
        <f t="shared" si="1"/>
        <v>1694.8898630136987</v>
      </c>
      <c r="G41" s="77">
        <v>31</v>
      </c>
      <c r="H41" s="81">
        <f t="shared" si="3"/>
        <v>6.5753424657534248E-4</v>
      </c>
      <c r="I41" s="96"/>
    </row>
    <row r="42" spans="1:9" s="2" customFormat="1">
      <c r="A42" s="83">
        <v>39387</v>
      </c>
      <c r="B42" s="76">
        <v>551.25</v>
      </c>
      <c r="C42" s="77">
        <v>0</v>
      </c>
      <c r="D42" s="78">
        <f t="shared" si="0"/>
        <v>551.25</v>
      </c>
      <c r="E42" s="79">
        <f t="shared" si="2"/>
        <v>4645</v>
      </c>
      <c r="F42" s="80">
        <f t="shared" si="1"/>
        <v>1683.6534246575343</v>
      </c>
      <c r="G42" s="77">
        <v>30</v>
      </c>
      <c r="H42" s="81">
        <f t="shared" si="3"/>
        <v>6.5753424657534248E-4</v>
      </c>
      <c r="I42" s="96"/>
    </row>
    <row r="43" spans="1:9" s="2" customFormat="1">
      <c r="A43" s="83">
        <v>39417</v>
      </c>
      <c r="B43" s="76">
        <v>551.25</v>
      </c>
      <c r="C43" s="77">
        <v>0</v>
      </c>
      <c r="D43" s="78">
        <f t="shared" si="0"/>
        <v>551.25</v>
      </c>
      <c r="E43" s="79">
        <f t="shared" si="2"/>
        <v>4615</v>
      </c>
      <c r="F43" s="80">
        <f t="shared" si="1"/>
        <v>1672.7794520547945</v>
      </c>
      <c r="G43" s="77">
        <v>31</v>
      </c>
      <c r="H43" s="81">
        <f t="shared" si="3"/>
        <v>6.5753424657534248E-4</v>
      </c>
      <c r="I43" s="96"/>
    </row>
    <row r="44" spans="1:9" s="2" customFormat="1">
      <c r="A44" s="83">
        <v>39448</v>
      </c>
      <c r="B44" s="76">
        <v>551.25</v>
      </c>
      <c r="C44" s="77">
        <v>0</v>
      </c>
      <c r="D44" s="78">
        <f t="shared" si="0"/>
        <v>551.25</v>
      </c>
      <c r="E44" s="79">
        <f t="shared" si="2"/>
        <v>4584</v>
      </c>
      <c r="F44" s="80">
        <f t="shared" si="1"/>
        <v>1661.5430136986301</v>
      </c>
      <c r="G44" s="77">
        <v>31</v>
      </c>
      <c r="H44" s="81">
        <f t="shared" si="3"/>
        <v>6.5753424657534248E-4</v>
      </c>
      <c r="I44" s="96"/>
    </row>
    <row r="45" spans="1:9" s="2" customFormat="1">
      <c r="A45" s="83">
        <v>39479</v>
      </c>
      <c r="B45" s="76">
        <v>551.25</v>
      </c>
      <c r="C45" s="77">
        <v>0</v>
      </c>
      <c r="D45" s="78">
        <f t="shared" si="0"/>
        <v>551.25</v>
      </c>
      <c r="E45" s="79">
        <f t="shared" si="2"/>
        <v>4553</v>
      </c>
      <c r="F45" s="80">
        <f t="shared" si="1"/>
        <v>1650.3065753424657</v>
      </c>
      <c r="G45" s="77">
        <v>29</v>
      </c>
      <c r="H45" s="81">
        <f t="shared" si="3"/>
        <v>6.5753424657534248E-4</v>
      </c>
      <c r="I45" s="96"/>
    </row>
    <row r="46" spans="1:9" s="2" customFormat="1">
      <c r="A46" s="83">
        <v>39508</v>
      </c>
      <c r="B46" s="76">
        <v>551.25</v>
      </c>
      <c r="C46" s="77">
        <v>0</v>
      </c>
      <c r="D46" s="78">
        <f t="shared" si="0"/>
        <v>551.25</v>
      </c>
      <c r="E46" s="79">
        <f t="shared" si="2"/>
        <v>4524</v>
      </c>
      <c r="F46" s="80">
        <f t="shared" si="1"/>
        <v>1639.7950684931507</v>
      </c>
      <c r="G46" s="77">
        <v>31</v>
      </c>
      <c r="H46" s="81">
        <f t="shared" si="3"/>
        <v>6.5753424657534248E-4</v>
      </c>
      <c r="I46" s="96"/>
    </row>
    <row r="47" spans="1:9" s="2" customFormat="1">
      <c r="A47" s="83">
        <v>39539</v>
      </c>
      <c r="B47" s="76">
        <v>551.25</v>
      </c>
      <c r="C47" s="77">
        <v>0</v>
      </c>
      <c r="D47" s="78">
        <f t="shared" si="0"/>
        <v>551.25</v>
      </c>
      <c r="E47" s="79">
        <f t="shared" si="2"/>
        <v>4493</v>
      </c>
      <c r="F47" s="80">
        <f t="shared" si="1"/>
        <v>1628.5586301369863</v>
      </c>
      <c r="G47" s="77">
        <v>30</v>
      </c>
      <c r="H47" s="81">
        <f t="shared" si="3"/>
        <v>6.5753424657534248E-4</v>
      </c>
      <c r="I47" s="96"/>
    </row>
    <row r="48" spans="1:9" s="2" customFormat="1">
      <c r="A48" s="83">
        <v>39569</v>
      </c>
      <c r="B48" s="76">
        <v>551.25</v>
      </c>
      <c r="C48" s="77">
        <v>0</v>
      </c>
      <c r="D48" s="78">
        <f t="shared" si="0"/>
        <v>551.25</v>
      </c>
      <c r="E48" s="79">
        <f t="shared" si="2"/>
        <v>4463</v>
      </c>
      <c r="F48" s="80">
        <f t="shared" si="1"/>
        <v>1617.6846575342465</v>
      </c>
      <c r="G48" s="77">
        <v>31</v>
      </c>
      <c r="H48" s="81">
        <f t="shared" si="3"/>
        <v>6.5753424657534248E-4</v>
      </c>
      <c r="I48" s="96"/>
    </row>
    <row r="49" spans="1:10" s="2" customFormat="1">
      <c r="A49" s="83">
        <v>39600</v>
      </c>
      <c r="B49" s="76">
        <v>551.25</v>
      </c>
      <c r="C49" s="77">
        <v>0</v>
      </c>
      <c r="D49" s="78">
        <f t="shared" si="0"/>
        <v>551.25</v>
      </c>
      <c r="E49" s="79">
        <f t="shared" si="2"/>
        <v>4432</v>
      </c>
      <c r="F49" s="80">
        <f t="shared" si="1"/>
        <v>1606.4482191780821</v>
      </c>
      <c r="G49" s="77">
        <v>30</v>
      </c>
      <c r="H49" s="81">
        <f t="shared" si="3"/>
        <v>6.5753424657534248E-4</v>
      </c>
      <c r="I49" s="96"/>
    </row>
    <row r="50" spans="1:10" s="2" customFormat="1">
      <c r="A50" s="83">
        <v>39630</v>
      </c>
      <c r="B50" s="76">
        <v>578.8125</v>
      </c>
      <c r="C50" s="77">
        <v>0</v>
      </c>
      <c r="D50" s="78">
        <f t="shared" si="0"/>
        <v>578.8125</v>
      </c>
      <c r="E50" s="79">
        <f t="shared" si="2"/>
        <v>4402</v>
      </c>
      <c r="F50" s="80">
        <f t="shared" si="1"/>
        <v>1675.3529589041095</v>
      </c>
      <c r="G50" s="77">
        <v>31</v>
      </c>
      <c r="H50" s="81">
        <f t="shared" si="3"/>
        <v>6.5753424657534248E-4</v>
      </c>
      <c r="I50" s="96"/>
    </row>
    <row r="51" spans="1:10" s="2" customFormat="1">
      <c r="A51" s="83">
        <v>39661</v>
      </c>
      <c r="B51" s="76">
        <v>578.8125</v>
      </c>
      <c r="C51" s="77">
        <v>0</v>
      </c>
      <c r="D51" s="78">
        <f t="shared" si="0"/>
        <v>578.8125</v>
      </c>
      <c r="E51" s="79">
        <f t="shared" si="2"/>
        <v>4371</v>
      </c>
      <c r="F51" s="80">
        <f t="shared" si="1"/>
        <v>1663.554698630137</v>
      </c>
      <c r="G51" s="77">
        <v>31</v>
      </c>
      <c r="H51" s="81">
        <f t="shared" si="3"/>
        <v>6.5753424657534248E-4</v>
      </c>
      <c r="I51" s="96"/>
    </row>
    <row r="52" spans="1:10" s="2" customFormat="1">
      <c r="A52" s="83">
        <v>39692</v>
      </c>
      <c r="B52" s="76">
        <v>578.8125</v>
      </c>
      <c r="C52" s="77">
        <v>0</v>
      </c>
      <c r="D52" s="78">
        <f t="shared" si="0"/>
        <v>578.8125</v>
      </c>
      <c r="E52" s="79">
        <f t="shared" si="2"/>
        <v>4340</v>
      </c>
      <c r="F52" s="80">
        <f t="shared" si="1"/>
        <v>1651.7564383561644</v>
      </c>
      <c r="G52" s="77">
        <v>30</v>
      </c>
      <c r="H52" s="81">
        <f t="shared" si="3"/>
        <v>6.5753424657534248E-4</v>
      </c>
      <c r="I52" s="96"/>
    </row>
    <row r="53" spans="1:10" s="2" customFormat="1">
      <c r="A53" s="83">
        <v>39722</v>
      </c>
      <c r="B53" s="76">
        <v>578.8125</v>
      </c>
      <c r="C53" s="77">
        <v>0</v>
      </c>
      <c r="D53" s="78">
        <f t="shared" si="0"/>
        <v>578.8125</v>
      </c>
      <c r="E53" s="79">
        <f t="shared" si="2"/>
        <v>4310</v>
      </c>
      <c r="F53" s="80">
        <f t="shared" si="1"/>
        <v>1640.3387671232877</v>
      </c>
      <c r="G53" s="77">
        <v>31</v>
      </c>
      <c r="H53" s="81">
        <f t="shared" si="3"/>
        <v>6.5753424657534248E-4</v>
      </c>
      <c r="I53" s="96"/>
    </row>
    <row r="54" spans="1:10" s="2" customFormat="1">
      <c r="A54" s="83">
        <v>39753</v>
      </c>
      <c r="B54" s="76">
        <v>578.8125</v>
      </c>
      <c r="C54" s="77">
        <v>0</v>
      </c>
      <c r="D54" s="78">
        <f t="shared" si="0"/>
        <v>578.8125</v>
      </c>
      <c r="E54" s="79">
        <f t="shared" si="2"/>
        <v>4279</v>
      </c>
      <c r="F54" s="80">
        <f t="shared" si="1"/>
        <v>1628.5405068493151</v>
      </c>
      <c r="G54" s="77">
        <v>30</v>
      </c>
      <c r="H54" s="81">
        <f t="shared" si="3"/>
        <v>6.5753424657534248E-4</v>
      </c>
      <c r="I54" s="96"/>
    </row>
    <row r="55" spans="1:10" s="2" customFormat="1">
      <c r="A55" s="83">
        <v>39783</v>
      </c>
      <c r="B55" s="76">
        <v>578.8125</v>
      </c>
      <c r="C55" s="77">
        <v>0</v>
      </c>
      <c r="D55" s="78">
        <f t="shared" si="0"/>
        <v>578.8125</v>
      </c>
      <c r="E55" s="79">
        <f t="shared" si="2"/>
        <v>4249</v>
      </c>
      <c r="F55" s="80">
        <f t="shared" si="1"/>
        <v>1617.1228356164384</v>
      </c>
      <c r="G55" s="77">
        <v>31</v>
      </c>
      <c r="H55" s="81">
        <f t="shared" si="3"/>
        <v>6.5753424657534248E-4</v>
      </c>
      <c r="I55" s="96"/>
    </row>
    <row r="56" spans="1:10" s="2" customFormat="1">
      <c r="A56" s="83">
        <v>39814</v>
      </c>
      <c r="B56" s="76">
        <v>578.8125</v>
      </c>
      <c r="C56" s="77">
        <v>0</v>
      </c>
      <c r="D56" s="78">
        <f t="shared" si="0"/>
        <v>578.8125</v>
      </c>
      <c r="E56" s="79">
        <f t="shared" si="2"/>
        <v>4218</v>
      </c>
      <c r="F56" s="80">
        <f t="shared" si="1"/>
        <v>1605.3245753424658</v>
      </c>
      <c r="G56" s="77">
        <v>31</v>
      </c>
      <c r="H56" s="81">
        <f t="shared" si="3"/>
        <v>6.5753424657534248E-4</v>
      </c>
      <c r="I56" s="96"/>
    </row>
    <row r="57" spans="1:10" s="2" customFormat="1">
      <c r="A57" s="75">
        <v>39845</v>
      </c>
      <c r="B57" s="76">
        <v>578.8125</v>
      </c>
      <c r="C57" s="77">
        <v>0</v>
      </c>
      <c r="D57" s="78">
        <f t="shared" si="0"/>
        <v>578.8125</v>
      </c>
      <c r="E57" s="79">
        <f t="shared" si="2"/>
        <v>4187</v>
      </c>
      <c r="F57" s="80">
        <f t="shared" si="1"/>
        <v>1593.5263150684932</v>
      </c>
      <c r="G57" s="79">
        <v>28</v>
      </c>
      <c r="H57" s="81">
        <f t="shared" si="3"/>
        <v>6.5753424657534248E-4</v>
      </c>
      <c r="I57" s="96"/>
    </row>
    <row r="58" spans="1:10" s="2" customFormat="1">
      <c r="A58" s="75">
        <v>39873</v>
      </c>
      <c r="B58" s="76">
        <v>578.8125</v>
      </c>
      <c r="C58" s="77">
        <v>0</v>
      </c>
      <c r="D58" s="78">
        <f t="shared" si="0"/>
        <v>578.8125</v>
      </c>
      <c r="E58" s="79">
        <f t="shared" si="2"/>
        <v>4159</v>
      </c>
      <c r="F58" s="80">
        <f t="shared" si="1"/>
        <v>1582.8698219178082</v>
      </c>
      <c r="G58" s="97">
        <v>31</v>
      </c>
      <c r="H58" s="81">
        <f t="shared" si="3"/>
        <v>6.5753424657534248E-4</v>
      </c>
      <c r="I58" s="98"/>
      <c r="J58" s="99"/>
    </row>
    <row r="59" spans="1:10" s="2" customFormat="1">
      <c r="A59" s="75">
        <v>39904</v>
      </c>
      <c r="B59" s="76">
        <v>578.8125</v>
      </c>
      <c r="C59" s="77">
        <v>0</v>
      </c>
      <c r="D59" s="78">
        <f t="shared" si="0"/>
        <v>578.8125</v>
      </c>
      <c r="E59" s="79">
        <f t="shared" si="2"/>
        <v>4128</v>
      </c>
      <c r="F59" s="80">
        <f t="shared" si="1"/>
        <v>1571.0715616438356</v>
      </c>
      <c r="G59" s="97">
        <v>30</v>
      </c>
      <c r="H59" s="81">
        <f t="shared" si="3"/>
        <v>6.5753424657534248E-4</v>
      </c>
      <c r="I59" s="98"/>
    </row>
    <row r="60" spans="1:10" s="2" customFormat="1">
      <c r="A60" s="75">
        <v>39934</v>
      </c>
      <c r="B60" s="76">
        <v>578.8125</v>
      </c>
      <c r="C60" s="77">
        <v>0</v>
      </c>
      <c r="D60" s="78">
        <f t="shared" si="0"/>
        <v>578.8125</v>
      </c>
      <c r="E60" s="79">
        <f t="shared" si="2"/>
        <v>4098</v>
      </c>
      <c r="F60" s="80">
        <f t="shared" si="1"/>
        <v>1559.6538904109589</v>
      </c>
      <c r="G60" s="97">
        <v>31</v>
      </c>
      <c r="H60" s="81">
        <f t="shared" si="3"/>
        <v>6.5753424657534248E-4</v>
      </c>
      <c r="I60" s="98"/>
    </row>
    <row r="61" spans="1:10" s="2" customFormat="1">
      <c r="A61" s="75">
        <v>39965</v>
      </c>
      <c r="B61" s="76">
        <v>578.8125</v>
      </c>
      <c r="C61" s="77">
        <v>0</v>
      </c>
      <c r="D61" s="78">
        <f t="shared" si="0"/>
        <v>578.8125</v>
      </c>
      <c r="E61" s="79">
        <f t="shared" si="2"/>
        <v>4067</v>
      </c>
      <c r="F61" s="80">
        <f t="shared" si="1"/>
        <v>1547.8556301369863</v>
      </c>
      <c r="G61" s="97">
        <v>30</v>
      </c>
      <c r="H61" s="81">
        <f t="shared" si="3"/>
        <v>6.5753424657534248E-4</v>
      </c>
      <c r="I61" s="98"/>
    </row>
    <row r="62" spans="1:10" s="2" customFormat="1">
      <c r="A62" s="75">
        <v>39995</v>
      </c>
      <c r="B62" s="76">
        <v>607.75312499999995</v>
      </c>
      <c r="C62" s="77">
        <v>0</v>
      </c>
      <c r="D62" s="78">
        <f t="shared" si="0"/>
        <v>607.75312499999995</v>
      </c>
      <c r="E62" s="79">
        <f t="shared" si="2"/>
        <v>4037</v>
      </c>
      <c r="F62" s="80">
        <f t="shared" si="1"/>
        <v>1613.2598568493149</v>
      </c>
      <c r="G62" s="97">
        <v>31</v>
      </c>
      <c r="H62" s="81">
        <f t="shared" si="3"/>
        <v>6.5753424657534248E-4</v>
      </c>
      <c r="I62" s="98"/>
    </row>
    <row r="63" spans="1:10" s="2" customFormat="1">
      <c r="A63" s="75">
        <v>40026</v>
      </c>
      <c r="B63" s="76">
        <v>607.75312499999995</v>
      </c>
      <c r="C63" s="77">
        <v>0</v>
      </c>
      <c r="D63" s="78">
        <f t="shared" si="0"/>
        <v>607.75312499999995</v>
      </c>
      <c r="E63" s="79">
        <f t="shared" si="2"/>
        <v>4006</v>
      </c>
      <c r="F63" s="80">
        <f t="shared" si="1"/>
        <v>1600.8716835616437</v>
      </c>
      <c r="G63" s="97">
        <v>31</v>
      </c>
      <c r="H63" s="81">
        <f t="shared" si="3"/>
        <v>6.5753424657534248E-4</v>
      </c>
      <c r="I63" s="98"/>
    </row>
    <row r="64" spans="1:10" s="2" customFormat="1">
      <c r="A64" s="100">
        <v>40057</v>
      </c>
      <c r="B64" s="76">
        <v>607.75312499999995</v>
      </c>
      <c r="C64" s="77">
        <v>0</v>
      </c>
      <c r="D64" s="78">
        <f t="shared" si="0"/>
        <v>607.75312499999995</v>
      </c>
      <c r="E64" s="79">
        <f t="shared" si="2"/>
        <v>3975</v>
      </c>
      <c r="F64" s="80">
        <f t="shared" si="1"/>
        <v>1588.4835102739726</v>
      </c>
      <c r="G64" s="97">
        <v>30</v>
      </c>
      <c r="H64" s="81">
        <f t="shared" si="3"/>
        <v>6.5753424657534248E-4</v>
      </c>
      <c r="I64" s="98"/>
    </row>
    <row r="65" spans="1:12" s="2" customFormat="1">
      <c r="A65" s="101">
        <v>40087</v>
      </c>
      <c r="B65" s="102">
        <v>607.75312499999995</v>
      </c>
      <c r="C65" s="77">
        <v>0</v>
      </c>
      <c r="D65" s="78">
        <f t="shared" si="0"/>
        <v>607.75312499999995</v>
      </c>
      <c r="E65" s="79">
        <f t="shared" si="2"/>
        <v>3945</v>
      </c>
      <c r="F65" s="80">
        <f t="shared" si="1"/>
        <v>1576.4949554794521</v>
      </c>
      <c r="G65" s="97">
        <v>31</v>
      </c>
      <c r="H65" s="81">
        <f t="shared" si="3"/>
        <v>6.5753424657534248E-4</v>
      </c>
      <c r="I65" s="98"/>
    </row>
    <row r="66" spans="1:12" s="2" customFormat="1">
      <c r="A66" s="103">
        <v>40118</v>
      </c>
      <c r="B66" s="76">
        <v>607.75312499999995</v>
      </c>
      <c r="C66" s="77">
        <v>0</v>
      </c>
      <c r="D66" s="78">
        <f t="shared" si="0"/>
        <v>607.75312499999995</v>
      </c>
      <c r="E66" s="79">
        <f t="shared" si="2"/>
        <v>3914</v>
      </c>
      <c r="F66" s="80">
        <f t="shared" si="1"/>
        <v>1564.1067821917807</v>
      </c>
      <c r="G66" s="97">
        <v>30</v>
      </c>
      <c r="H66" s="81">
        <f t="shared" si="3"/>
        <v>6.5753424657534248E-4</v>
      </c>
      <c r="I66" s="98"/>
    </row>
    <row r="67" spans="1:12" s="2" customFormat="1">
      <c r="A67" s="75">
        <v>40148</v>
      </c>
      <c r="B67" s="76">
        <v>607.75312499999995</v>
      </c>
      <c r="C67" s="77">
        <v>0</v>
      </c>
      <c r="D67" s="78">
        <f t="shared" si="0"/>
        <v>607.75312499999995</v>
      </c>
      <c r="E67" s="79">
        <f t="shared" si="2"/>
        <v>3884</v>
      </c>
      <c r="F67" s="80">
        <f t="shared" si="1"/>
        <v>1552.1182273972602</v>
      </c>
      <c r="G67" s="97">
        <v>31</v>
      </c>
      <c r="H67" s="81">
        <f t="shared" si="3"/>
        <v>6.5753424657534248E-4</v>
      </c>
      <c r="I67" s="98"/>
    </row>
    <row r="68" spans="1:12" s="2" customFormat="1" ht="17.25" thickBot="1">
      <c r="A68" s="75">
        <v>40179</v>
      </c>
      <c r="B68" s="76">
        <v>607.75312499999995</v>
      </c>
      <c r="C68" s="77">
        <v>0</v>
      </c>
      <c r="D68" s="78">
        <f t="shared" si="0"/>
        <v>607.75312499999995</v>
      </c>
      <c r="E68" s="79">
        <f t="shared" si="2"/>
        <v>3853</v>
      </c>
      <c r="F68" s="80">
        <f t="shared" si="1"/>
        <v>1539.730054109589</v>
      </c>
      <c r="G68" s="97">
        <v>31</v>
      </c>
      <c r="H68" s="81">
        <f t="shared" si="3"/>
        <v>6.5753424657534248E-4</v>
      </c>
      <c r="I68" s="98"/>
    </row>
    <row r="69" spans="1:12" s="92" customFormat="1" ht="28.5">
      <c r="A69" s="48" t="s">
        <v>13</v>
      </c>
      <c r="B69" s="48" t="s">
        <v>14</v>
      </c>
      <c r="C69" s="48" t="s">
        <v>15</v>
      </c>
      <c r="D69" s="48" t="s">
        <v>16</v>
      </c>
      <c r="E69" s="49" t="s">
        <v>17</v>
      </c>
      <c r="F69" s="104" t="s">
        <v>19</v>
      </c>
      <c r="G69" s="49" t="s">
        <v>11</v>
      </c>
      <c r="H69" s="105" t="s">
        <v>18</v>
      </c>
      <c r="I69" s="106" t="s">
        <v>24</v>
      </c>
    </row>
    <row r="70" spans="1:12" s="2" customFormat="1">
      <c r="A70" s="75">
        <v>40210</v>
      </c>
      <c r="B70" s="76">
        <v>607.75312499999995</v>
      </c>
      <c r="C70" s="77">
        <v>0</v>
      </c>
      <c r="D70" s="78">
        <f t="shared" si="0"/>
        <v>607.75312499999995</v>
      </c>
      <c r="E70" s="79">
        <f>E68-G68</f>
        <v>3822</v>
      </c>
      <c r="F70" s="80">
        <f t="shared" si="1"/>
        <v>1527.3418808219176</v>
      </c>
      <c r="G70" s="97">
        <v>28</v>
      </c>
      <c r="H70" s="81">
        <f t="shared" si="3"/>
        <v>6.5753424657534248E-4</v>
      </c>
      <c r="I70" s="98"/>
    </row>
    <row r="71" spans="1:12" s="2" customFormat="1">
      <c r="A71" s="75">
        <v>40238</v>
      </c>
      <c r="B71" s="76">
        <v>607.75312499999995</v>
      </c>
      <c r="C71" s="77">
        <v>0</v>
      </c>
      <c r="D71" s="78">
        <f t="shared" si="0"/>
        <v>607.75312499999995</v>
      </c>
      <c r="E71" s="79">
        <f t="shared" si="2"/>
        <v>3794</v>
      </c>
      <c r="F71" s="80">
        <f t="shared" si="1"/>
        <v>1516.1525630136985</v>
      </c>
      <c r="G71" s="97">
        <v>31</v>
      </c>
      <c r="H71" s="81">
        <f t="shared" si="3"/>
        <v>6.5753424657534248E-4</v>
      </c>
      <c r="I71" s="98"/>
    </row>
    <row r="72" spans="1:12" s="2" customFormat="1">
      <c r="A72" s="75">
        <v>40269</v>
      </c>
      <c r="B72" s="76">
        <v>607.75312499999995</v>
      </c>
      <c r="C72" s="77">
        <v>0</v>
      </c>
      <c r="D72" s="78">
        <f t="shared" si="0"/>
        <v>607.75312499999995</v>
      </c>
      <c r="E72" s="79">
        <f>E71-G71</f>
        <v>3763</v>
      </c>
      <c r="F72" s="80">
        <f t="shared" si="1"/>
        <v>1503.7643897260273</v>
      </c>
      <c r="G72" s="97">
        <v>30</v>
      </c>
      <c r="H72" s="81">
        <f t="shared" si="3"/>
        <v>6.5753424657534248E-4</v>
      </c>
      <c r="I72" s="98"/>
    </row>
    <row r="73" spans="1:12" s="2" customFormat="1">
      <c r="A73" s="75">
        <v>40299</v>
      </c>
      <c r="B73" s="76">
        <v>607.75312499999995</v>
      </c>
      <c r="C73" s="77">
        <v>0</v>
      </c>
      <c r="D73" s="78">
        <f t="shared" si="0"/>
        <v>607.75312499999995</v>
      </c>
      <c r="E73" s="79">
        <f t="shared" si="2"/>
        <v>3733</v>
      </c>
      <c r="F73" s="80">
        <f t="shared" si="1"/>
        <v>1491.7758349315068</v>
      </c>
      <c r="G73" s="97">
        <v>31</v>
      </c>
      <c r="H73" s="81">
        <f t="shared" si="3"/>
        <v>6.5753424657534248E-4</v>
      </c>
      <c r="I73" s="98"/>
    </row>
    <row r="74" spans="1:12" s="2" customFormat="1">
      <c r="A74" s="75">
        <v>40330</v>
      </c>
      <c r="B74" s="76">
        <v>607.75312499999995</v>
      </c>
      <c r="C74" s="77">
        <v>0</v>
      </c>
      <c r="D74" s="78">
        <f t="shared" si="0"/>
        <v>607.75312499999995</v>
      </c>
      <c r="E74" s="79">
        <f>E73-G73</f>
        <v>3702</v>
      </c>
      <c r="F74" s="80">
        <f t="shared" si="1"/>
        <v>1479.3876616438354</v>
      </c>
      <c r="G74" s="97">
        <v>30</v>
      </c>
      <c r="H74" s="81">
        <f t="shared" si="3"/>
        <v>6.5753424657534248E-4</v>
      </c>
      <c r="I74" s="98"/>
    </row>
    <row r="75" spans="1:12" s="2" customFormat="1">
      <c r="A75" s="75">
        <v>40360</v>
      </c>
      <c r="B75" s="76">
        <v>638.14078124999992</v>
      </c>
      <c r="C75" s="77">
        <v>0</v>
      </c>
      <c r="D75" s="78">
        <f t="shared" si="0"/>
        <v>638.14078124999992</v>
      </c>
      <c r="E75" s="79">
        <f t="shared" si="2"/>
        <v>3672</v>
      </c>
      <c r="F75" s="80">
        <f t="shared" si="1"/>
        <v>1540.7690621917804</v>
      </c>
      <c r="G75" s="97">
        <v>31</v>
      </c>
      <c r="H75" s="81">
        <f t="shared" si="3"/>
        <v>6.5753424657534248E-4</v>
      </c>
      <c r="I75" s="98"/>
      <c r="L75" s="107"/>
    </row>
    <row r="76" spans="1:12" s="2" customFormat="1">
      <c r="A76" s="75">
        <v>40391</v>
      </c>
      <c r="B76" s="76">
        <v>638.14078124999992</v>
      </c>
      <c r="C76" s="77">
        <v>0</v>
      </c>
      <c r="D76" s="78">
        <f t="shared" si="0"/>
        <v>638.14078124999992</v>
      </c>
      <c r="E76" s="79">
        <f t="shared" si="2"/>
        <v>3641</v>
      </c>
      <c r="F76" s="80">
        <f t="shared" si="1"/>
        <v>1527.7614802397256</v>
      </c>
      <c r="G76" s="97">
        <v>31</v>
      </c>
      <c r="H76" s="81">
        <f t="shared" si="3"/>
        <v>6.5753424657534248E-4</v>
      </c>
      <c r="I76" s="98"/>
    </row>
    <row r="77" spans="1:12" s="2" customFormat="1">
      <c r="A77" s="75">
        <v>40422</v>
      </c>
      <c r="B77" s="76">
        <v>638.14078124999992</v>
      </c>
      <c r="C77" s="77">
        <v>0</v>
      </c>
      <c r="D77" s="78">
        <f t="shared" si="0"/>
        <v>638.14078124999992</v>
      </c>
      <c r="E77" s="79">
        <f t="shared" si="2"/>
        <v>3610</v>
      </c>
      <c r="F77" s="80">
        <f t="shared" si="1"/>
        <v>1514.7538982876713</v>
      </c>
      <c r="G77" s="97">
        <v>30</v>
      </c>
      <c r="H77" s="81">
        <f t="shared" si="3"/>
        <v>6.5753424657534248E-4</v>
      </c>
      <c r="I77" s="98"/>
    </row>
    <row r="78" spans="1:12" s="2" customFormat="1">
      <c r="A78" s="108">
        <v>40452</v>
      </c>
      <c r="B78" s="76">
        <v>638.14078124999992</v>
      </c>
      <c r="C78" s="77">
        <v>0</v>
      </c>
      <c r="D78" s="78">
        <f t="shared" si="0"/>
        <v>638.14078124999992</v>
      </c>
      <c r="E78" s="79">
        <f t="shared" si="2"/>
        <v>3580</v>
      </c>
      <c r="F78" s="80">
        <f t="shared" si="1"/>
        <v>1502.1659157534245</v>
      </c>
      <c r="G78" s="88">
        <v>31</v>
      </c>
      <c r="H78" s="81">
        <f t="shared" si="3"/>
        <v>6.5753424657534248E-4</v>
      </c>
      <c r="I78" s="109"/>
    </row>
    <row r="79" spans="1:12" s="2" customFormat="1">
      <c r="A79" s="75">
        <v>40483</v>
      </c>
      <c r="B79" s="76">
        <v>638.14078124999992</v>
      </c>
      <c r="C79" s="77">
        <v>0</v>
      </c>
      <c r="D79" s="78">
        <f t="shared" ref="D79:D143" si="4">B79-C79</f>
        <v>638.14078124999992</v>
      </c>
      <c r="E79" s="79">
        <f t="shared" si="2"/>
        <v>3549</v>
      </c>
      <c r="F79" s="80">
        <f t="shared" si="1"/>
        <v>1489.1583338013697</v>
      </c>
      <c r="G79" s="97">
        <v>30</v>
      </c>
      <c r="H79" s="81">
        <f t="shared" si="3"/>
        <v>6.5753424657534248E-4</v>
      </c>
      <c r="I79" s="98"/>
    </row>
    <row r="80" spans="1:12" s="2" customFormat="1">
      <c r="A80" s="75">
        <v>40513</v>
      </c>
      <c r="B80" s="76">
        <v>638.14078124999992</v>
      </c>
      <c r="C80" s="77">
        <v>0</v>
      </c>
      <c r="D80" s="78">
        <f t="shared" si="4"/>
        <v>638.14078124999992</v>
      </c>
      <c r="E80" s="79">
        <f t="shared" ref="E80:E142" si="5">E79-G79</f>
        <v>3519</v>
      </c>
      <c r="F80" s="80">
        <f t="shared" ref="F80:F144" si="6">(D80*E80*H80)</f>
        <v>1476.570351267123</v>
      </c>
      <c r="G80" s="97">
        <v>31</v>
      </c>
      <c r="H80" s="81">
        <f t="shared" ref="H80:H143" si="7">0.24/365</f>
        <v>6.5753424657534248E-4</v>
      </c>
      <c r="I80" s="98"/>
    </row>
    <row r="81" spans="1:9" s="2" customFormat="1">
      <c r="A81" s="75">
        <v>40544</v>
      </c>
      <c r="B81" s="76">
        <v>638.14078124999992</v>
      </c>
      <c r="C81" s="110">
        <v>0</v>
      </c>
      <c r="D81" s="78">
        <f t="shared" si="4"/>
        <v>638.14078124999992</v>
      </c>
      <c r="E81" s="79">
        <f t="shared" si="5"/>
        <v>3488</v>
      </c>
      <c r="F81" s="80">
        <f t="shared" si="6"/>
        <v>1463.5627693150684</v>
      </c>
      <c r="G81" s="97">
        <v>31</v>
      </c>
      <c r="H81" s="81">
        <f t="shared" si="7"/>
        <v>6.5753424657534248E-4</v>
      </c>
      <c r="I81" s="98"/>
    </row>
    <row r="82" spans="1:9" s="2" customFormat="1">
      <c r="A82" s="75">
        <v>40575</v>
      </c>
      <c r="B82" s="76">
        <v>638.14078124999992</v>
      </c>
      <c r="C82" s="110">
        <v>0</v>
      </c>
      <c r="D82" s="78">
        <f t="shared" si="4"/>
        <v>638.14078124999992</v>
      </c>
      <c r="E82" s="79">
        <f t="shared" si="5"/>
        <v>3457</v>
      </c>
      <c r="F82" s="80">
        <f t="shared" si="6"/>
        <v>1450.5551873630136</v>
      </c>
      <c r="G82" s="97">
        <v>28</v>
      </c>
      <c r="H82" s="81">
        <f t="shared" si="7"/>
        <v>6.5753424657534248E-4</v>
      </c>
      <c r="I82" s="98"/>
    </row>
    <row r="83" spans="1:9" s="2" customFormat="1">
      <c r="A83" s="75">
        <v>40603</v>
      </c>
      <c r="B83" s="76">
        <v>638.14078124999992</v>
      </c>
      <c r="C83" s="110">
        <v>0</v>
      </c>
      <c r="D83" s="78">
        <f t="shared" si="4"/>
        <v>638.14078124999992</v>
      </c>
      <c r="E83" s="79">
        <f t="shared" si="5"/>
        <v>3429</v>
      </c>
      <c r="F83" s="80">
        <f t="shared" si="6"/>
        <v>1438.8064036643834</v>
      </c>
      <c r="G83" s="97">
        <v>31</v>
      </c>
      <c r="H83" s="81">
        <f t="shared" si="7"/>
        <v>6.5753424657534248E-4</v>
      </c>
      <c r="I83" s="98"/>
    </row>
    <row r="84" spans="1:9" s="2" customFormat="1">
      <c r="A84" s="75">
        <v>40634</v>
      </c>
      <c r="B84" s="76">
        <v>638.14078124999992</v>
      </c>
      <c r="C84" s="110">
        <v>0</v>
      </c>
      <c r="D84" s="78">
        <f t="shared" si="4"/>
        <v>638.14078124999992</v>
      </c>
      <c r="E84" s="79">
        <f t="shared" si="5"/>
        <v>3398</v>
      </c>
      <c r="F84" s="80">
        <f t="shared" si="6"/>
        <v>1425.7988217123286</v>
      </c>
      <c r="G84" s="97">
        <v>30</v>
      </c>
      <c r="H84" s="81">
        <f t="shared" si="7"/>
        <v>6.5753424657534248E-4</v>
      </c>
      <c r="I84" s="98"/>
    </row>
    <row r="85" spans="1:9" s="2" customFormat="1">
      <c r="A85" s="75">
        <v>40664</v>
      </c>
      <c r="B85" s="76">
        <v>638.14078124999992</v>
      </c>
      <c r="C85" s="110">
        <v>0</v>
      </c>
      <c r="D85" s="78">
        <f t="shared" si="4"/>
        <v>638.14078124999992</v>
      </c>
      <c r="E85" s="79">
        <f t="shared" si="5"/>
        <v>3368</v>
      </c>
      <c r="F85" s="80">
        <f t="shared" si="6"/>
        <v>1413.2108391780821</v>
      </c>
      <c r="G85" s="97">
        <v>31</v>
      </c>
      <c r="H85" s="81">
        <f t="shared" si="7"/>
        <v>6.5753424657534248E-4</v>
      </c>
      <c r="I85" s="98"/>
    </row>
    <row r="86" spans="1:9" s="2" customFormat="1">
      <c r="A86" s="75">
        <v>40695</v>
      </c>
      <c r="B86" s="76">
        <v>638.14078124999992</v>
      </c>
      <c r="C86" s="110">
        <v>0</v>
      </c>
      <c r="D86" s="78">
        <f t="shared" si="4"/>
        <v>638.14078124999992</v>
      </c>
      <c r="E86" s="79">
        <f>E85-G85</f>
        <v>3337</v>
      </c>
      <c r="F86" s="80">
        <f t="shared" si="6"/>
        <v>1400.2032572260273</v>
      </c>
      <c r="G86" s="97">
        <v>30</v>
      </c>
      <c r="H86" s="81">
        <f t="shared" si="7"/>
        <v>6.5753424657534248E-4</v>
      </c>
      <c r="I86" s="98"/>
    </row>
    <row r="87" spans="1:9" s="2" customFormat="1">
      <c r="A87" s="75">
        <v>40725</v>
      </c>
      <c r="B87" s="76">
        <v>670.04782031249988</v>
      </c>
      <c r="C87" s="110">
        <v>0</v>
      </c>
      <c r="D87" s="78">
        <f t="shared" si="4"/>
        <v>670.04782031249988</v>
      </c>
      <c r="E87" s="79">
        <f t="shared" si="5"/>
        <v>3307</v>
      </c>
      <c r="F87" s="80">
        <f t="shared" si="6"/>
        <v>1456.9960384263698</v>
      </c>
      <c r="G87" s="97">
        <v>31</v>
      </c>
      <c r="H87" s="81">
        <f t="shared" si="7"/>
        <v>6.5753424657534248E-4</v>
      </c>
      <c r="I87" s="98"/>
    </row>
    <row r="88" spans="1:9" s="2" customFormat="1">
      <c r="A88" s="75">
        <v>40756</v>
      </c>
      <c r="B88" s="76">
        <v>670.04782031249988</v>
      </c>
      <c r="C88" s="110">
        <v>0</v>
      </c>
      <c r="D88" s="78">
        <f t="shared" si="4"/>
        <v>670.04782031249988</v>
      </c>
      <c r="E88" s="79">
        <f t="shared" si="5"/>
        <v>3276</v>
      </c>
      <c r="F88" s="80">
        <f t="shared" si="6"/>
        <v>1443.3380773767121</v>
      </c>
      <c r="G88" s="97">
        <v>31</v>
      </c>
      <c r="H88" s="81">
        <f t="shared" si="7"/>
        <v>6.5753424657534248E-4</v>
      </c>
      <c r="I88" s="98"/>
    </row>
    <row r="89" spans="1:9" s="2" customFormat="1">
      <c r="A89" s="75">
        <v>40787</v>
      </c>
      <c r="B89" s="76">
        <v>670.04782031249988</v>
      </c>
      <c r="C89" s="110">
        <v>0</v>
      </c>
      <c r="D89" s="78">
        <f t="shared" si="4"/>
        <v>670.04782031249988</v>
      </c>
      <c r="E89" s="79">
        <f t="shared" si="5"/>
        <v>3245</v>
      </c>
      <c r="F89" s="80">
        <f t="shared" si="6"/>
        <v>1429.6801163270545</v>
      </c>
      <c r="G89" s="97">
        <v>30</v>
      </c>
      <c r="H89" s="81">
        <f t="shared" si="7"/>
        <v>6.5753424657534248E-4</v>
      </c>
      <c r="I89" s="98"/>
    </row>
    <row r="90" spans="1:9" s="2" customFormat="1">
      <c r="A90" s="75">
        <v>40817</v>
      </c>
      <c r="B90" s="76">
        <v>670.04782031249988</v>
      </c>
      <c r="C90" s="110">
        <v>0</v>
      </c>
      <c r="D90" s="78">
        <f t="shared" si="4"/>
        <v>670.04782031249988</v>
      </c>
      <c r="E90" s="79">
        <f t="shared" si="5"/>
        <v>3215</v>
      </c>
      <c r="F90" s="80">
        <f t="shared" si="6"/>
        <v>1416.4627346660955</v>
      </c>
      <c r="G90" s="97">
        <v>31</v>
      </c>
      <c r="H90" s="81">
        <f t="shared" si="7"/>
        <v>6.5753424657534248E-4</v>
      </c>
      <c r="I90" s="98"/>
    </row>
    <row r="91" spans="1:9" s="2" customFormat="1">
      <c r="A91" s="75">
        <v>40848</v>
      </c>
      <c r="B91" s="76">
        <v>670.04782031249988</v>
      </c>
      <c r="C91" s="110">
        <v>0</v>
      </c>
      <c r="D91" s="78">
        <f t="shared" si="4"/>
        <v>670.04782031249988</v>
      </c>
      <c r="E91" s="79">
        <f t="shared" si="5"/>
        <v>3184</v>
      </c>
      <c r="F91" s="80">
        <f t="shared" si="6"/>
        <v>1402.8047736164381</v>
      </c>
      <c r="G91" s="97">
        <v>30</v>
      </c>
      <c r="H91" s="81">
        <f t="shared" si="7"/>
        <v>6.5753424657534248E-4</v>
      </c>
      <c r="I91" s="98"/>
    </row>
    <row r="92" spans="1:9" s="2" customFormat="1">
      <c r="A92" s="75">
        <v>40878</v>
      </c>
      <c r="B92" s="76">
        <v>670.04782031249988</v>
      </c>
      <c r="C92" s="110">
        <v>0</v>
      </c>
      <c r="D92" s="78">
        <f t="shared" si="4"/>
        <v>670.04782031249988</v>
      </c>
      <c r="E92" s="79">
        <f t="shared" si="5"/>
        <v>3154</v>
      </c>
      <c r="F92" s="80">
        <f t="shared" si="6"/>
        <v>1389.5873919554792</v>
      </c>
      <c r="G92" s="97">
        <v>31</v>
      </c>
      <c r="H92" s="81">
        <f t="shared" si="7"/>
        <v>6.5753424657534248E-4</v>
      </c>
      <c r="I92" s="98"/>
    </row>
    <row r="93" spans="1:9" s="2" customFormat="1">
      <c r="A93" s="75">
        <v>40909</v>
      </c>
      <c r="B93" s="76">
        <v>670.04782031249988</v>
      </c>
      <c r="C93" s="110">
        <v>0</v>
      </c>
      <c r="D93" s="78">
        <f t="shared" si="4"/>
        <v>670.04782031249988</v>
      </c>
      <c r="E93" s="79">
        <f t="shared" si="5"/>
        <v>3123</v>
      </c>
      <c r="F93" s="80">
        <f t="shared" si="6"/>
        <v>1375.9294309058218</v>
      </c>
      <c r="G93" s="97">
        <v>31</v>
      </c>
      <c r="H93" s="81">
        <f t="shared" si="7"/>
        <v>6.5753424657534248E-4</v>
      </c>
      <c r="I93" s="98"/>
    </row>
    <row r="94" spans="1:9" s="2" customFormat="1">
      <c r="A94" s="75">
        <v>40940</v>
      </c>
      <c r="B94" s="76">
        <v>670.04782031249988</v>
      </c>
      <c r="C94" s="110">
        <v>0</v>
      </c>
      <c r="D94" s="78">
        <f t="shared" si="4"/>
        <v>670.04782031249988</v>
      </c>
      <c r="E94" s="79">
        <f t="shared" si="5"/>
        <v>3092</v>
      </c>
      <c r="F94" s="80">
        <f t="shared" si="6"/>
        <v>1362.271469856164</v>
      </c>
      <c r="G94" s="97">
        <v>29</v>
      </c>
      <c r="H94" s="81">
        <f t="shared" si="7"/>
        <v>6.5753424657534248E-4</v>
      </c>
      <c r="I94" s="98"/>
    </row>
    <row r="95" spans="1:9" s="2" customFormat="1">
      <c r="A95" s="75">
        <v>40969</v>
      </c>
      <c r="B95" s="76">
        <v>670.04782031249988</v>
      </c>
      <c r="C95" s="110">
        <v>0</v>
      </c>
      <c r="D95" s="78">
        <f t="shared" si="4"/>
        <v>670.04782031249988</v>
      </c>
      <c r="E95" s="79">
        <f t="shared" si="5"/>
        <v>3063</v>
      </c>
      <c r="F95" s="80">
        <f t="shared" si="6"/>
        <v>1349.4946675839039</v>
      </c>
      <c r="G95" s="97">
        <v>31</v>
      </c>
      <c r="H95" s="81">
        <f t="shared" si="7"/>
        <v>6.5753424657534248E-4</v>
      </c>
      <c r="I95" s="98"/>
    </row>
    <row r="96" spans="1:9" s="2" customFormat="1">
      <c r="A96" s="75">
        <v>41000</v>
      </c>
      <c r="B96" s="76">
        <v>670.04782031249988</v>
      </c>
      <c r="C96" s="110">
        <v>0</v>
      </c>
      <c r="D96" s="78">
        <f t="shared" si="4"/>
        <v>670.04782031249988</v>
      </c>
      <c r="E96" s="79">
        <f t="shared" si="5"/>
        <v>3032</v>
      </c>
      <c r="F96" s="80">
        <f t="shared" si="6"/>
        <v>1335.8367065342463</v>
      </c>
      <c r="G96" s="97">
        <v>30</v>
      </c>
      <c r="H96" s="81">
        <f t="shared" si="7"/>
        <v>6.5753424657534248E-4</v>
      </c>
      <c r="I96" s="98"/>
    </row>
    <row r="97" spans="1:9" s="2" customFormat="1">
      <c r="A97" s="75">
        <v>41030</v>
      </c>
      <c r="B97" s="76">
        <v>670.04782031249988</v>
      </c>
      <c r="C97" s="110">
        <v>0</v>
      </c>
      <c r="D97" s="78">
        <f t="shared" si="4"/>
        <v>670.04782031249988</v>
      </c>
      <c r="E97" s="79">
        <f t="shared" si="5"/>
        <v>3002</v>
      </c>
      <c r="F97" s="80">
        <f t="shared" si="6"/>
        <v>1322.6193248732875</v>
      </c>
      <c r="G97" s="97">
        <v>31</v>
      </c>
      <c r="H97" s="81">
        <f t="shared" si="7"/>
        <v>6.5753424657534248E-4</v>
      </c>
      <c r="I97" s="98"/>
    </row>
    <row r="98" spans="1:9" s="2" customFormat="1">
      <c r="A98" s="75">
        <v>41061</v>
      </c>
      <c r="B98" s="76">
        <v>670.04782031249988</v>
      </c>
      <c r="C98" s="110">
        <v>0</v>
      </c>
      <c r="D98" s="78">
        <f t="shared" si="4"/>
        <v>670.04782031249988</v>
      </c>
      <c r="E98" s="79">
        <f t="shared" si="5"/>
        <v>2971</v>
      </c>
      <c r="F98" s="80">
        <f t="shared" si="6"/>
        <v>1308.9613638236301</v>
      </c>
      <c r="G98" s="97">
        <v>30</v>
      </c>
      <c r="H98" s="81">
        <f t="shared" si="7"/>
        <v>6.5753424657534248E-4</v>
      </c>
      <c r="I98" s="98"/>
    </row>
    <row r="99" spans="1:9" s="2" customFormat="1">
      <c r="A99" s="75">
        <v>41091</v>
      </c>
      <c r="B99" s="76">
        <v>703.55021132812487</v>
      </c>
      <c r="C99" s="110">
        <v>0</v>
      </c>
      <c r="D99" s="78">
        <f t="shared" si="4"/>
        <v>703.55021132812487</v>
      </c>
      <c r="E99" s="79">
        <f t="shared" si="5"/>
        <v>2941</v>
      </c>
      <c r="F99" s="80">
        <f t="shared" si="6"/>
        <v>1360.5311812708046</v>
      </c>
      <c r="G99" s="97">
        <v>31</v>
      </c>
      <c r="H99" s="81">
        <f t="shared" si="7"/>
        <v>6.5753424657534248E-4</v>
      </c>
      <c r="I99" s="98"/>
    </row>
    <row r="100" spans="1:9" s="2" customFormat="1">
      <c r="A100" s="75">
        <v>41122</v>
      </c>
      <c r="B100" s="76">
        <v>703.55021132812487</v>
      </c>
      <c r="C100" s="110">
        <v>0</v>
      </c>
      <c r="D100" s="78">
        <f t="shared" si="4"/>
        <v>703.55021132812487</v>
      </c>
      <c r="E100" s="79">
        <f t="shared" si="5"/>
        <v>2910</v>
      </c>
      <c r="F100" s="80">
        <f t="shared" si="6"/>
        <v>1346.1903221686644</v>
      </c>
      <c r="G100" s="97">
        <v>31</v>
      </c>
      <c r="H100" s="81">
        <f t="shared" si="7"/>
        <v>6.5753424657534248E-4</v>
      </c>
      <c r="I100" s="98"/>
    </row>
    <row r="101" spans="1:9" s="2" customFormat="1">
      <c r="A101" s="75">
        <v>41153</v>
      </c>
      <c r="B101" s="76">
        <v>703.55021132812487</v>
      </c>
      <c r="C101" s="110">
        <v>0</v>
      </c>
      <c r="D101" s="78">
        <f t="shared" si="4"/>
        <v>703.55021132812487</v>
      </c>
      <c r="E101" s="79">
        <f t="shared" si="5"/>
        <v>2879</v>
      </c>
      <c r="F101" s="80">
        <f t="shared" si="6"/>
        <v>1331.8494630665239</v>
      </c>
      <c r="G101" s="97">
        <v>30</v>
      </c>
      <c r="H101" s="81">
        <f t="shared" si="7"/>
        <v>6.5753424657534248E-4</v>
      </c>
      <c r="I101" s="98"/>
    </row>
    <row r="102" spans="1:9" s="2" customFormat="1">
      <c r="A102" s="75">
        <v>41183</v>
      </c>
      <c r="B102" s="76">
        <v>703.55021132812487</v>
      </c>
      <c r="C102" s="110">
        <v>0</v>
      </c>
      <c r="D102" s="78">
        <f t="shared" si="4"/>
        <v>703.55021132812487</v>
      </c>
      <c r="E102" s="79">
        <f t="shared" si="5"/>
        <v>2849</v>
      </c>
      <c r="F102" s="80">
        <f t="shared" si="6"/>
        <v>1317.971212322517</v>
      </c>
      <c r="G102" s="97">
        <v>31</v>
      </c>
      <c r="H102" s="81">
        <f t="shared" si="7"/>
        <v>6.5753424657534248E-4</v>
      </c>
      <c r="I102" s="98"/>
    </row>
    <row r="103" spans="1:9" s="2" customFormat="1">
      <c r="A103" s="75">
        <v>41214</v>
      </c>
      <c r="B103" s="76">
        <v>703.55021132812487</v>
      </c>
      <c r="C103" s="110">
        <v>0</v>
      </c>
      <c r="D103" s="78">
        <f t="shared" si="4"/>
        <v>703.55021132812487</v>
      </c>
      <c r="E103" s="79">
        <f t="shared" si="5"/>
        <v>2818</v>
      </c>
      <c r="F103" s="80">
        <f t="shared" si="6"/>
        <v>1303.6303532203765</v>
      </c>
      <c r="G103" s="97">
        <v>30</v>
      </c>
      <c r="H103" s="81">
        <f t="shared" si="7"/>
        <v>6.5753424657534248E-4</v>
      </c>
      <c r="I103" s="98"/>
    </row>
    <row r="104" spans="1:9" s="2" customFormat="1">
      <c r="A104" s="75">
        <v>41244</v>
      </c>
      <c r="B104" s="76">
        <v>703.55021132812487</v>
      </c>
      <c r="C104" s="110">
        <v>0</v>
      </c>
      <c r="D104" s="78">
        <f t="shared" si="4"/>
        <v>703.55021132812487</v>
      </c>
      <c r="E104" s="79">
        <f t="shared" si="5"/>
        <v>2788</v>
      </c>
      <c r="F104" s="80">
        <f t="shared" si="6"/>
        <v>1289.7521024763696</v>
      </c>
      <c r="G104" s="97">
        <v>31</v>
      </c>
      <c r="H104" s="81">
        <f t="shared" si="7"/>
        <v>6.5753424657534248E-4</v>
      </c>
      <c r="I104" s="98"/>
    </row>
    <row r="105" spans="1:9" s="2" customFormat="1">
      <c r="A105" s="100">
        <v>41275</v>
      </c>
      <c r="B105" s="76">
        <v>703.55021132812487</v>
      </c>
      <c r="C105" s="110">
        <v>0</v>
      </c>
      <c r="D105" s="78">
        <f t="shared" si="4"/>
        <v>703.55021132812487</v>
      </c>
      <c r="E105" s="79">
        <f t="shared" si="5"/>
        <v>2757</v>
      </c>
      <c r="F105" s="80">
        <f t="shared" si="6"/>
        <v>1275.4112433742291</v>
      </c>
      <c r="G105" s="97">
        <v>31</v>
      </c>
      <c r="H105" s="81">
        <f t="shared" si="7"/>
        <v>6.5753424657534248E-4</v>
      </c>
      <c r="I105" s="98"/>
    </row>
    <row r="106" spans="1:9" s="2" customFormat="1">
      <c r="A106" s="100">
        <v>41306</v>
      </c>
      <c r="B106" s="76">
        <v>703.55021132812487</v>
      </c>
      <c r="C106" s="110">
        <v>0</v>
      </c>
      <c r="D106" s="78">
        <f t="shared" si="4"/>
        <v>703.55021132812487</v>
      </c>
      <c r="E106" s="79">
        <f t="shared" si="5"/>
        <v>2726</v>
      </c>
      <c r="F106" s="80">
        <f t="shared" si="6"/>
        <v>1261.0703842720889</v>
      </c>
      <c r="G106" s="97">
        <v>28</v>
      </c>
      <c r="H106" s="81">
        <f t="shared" si="7"/>
        <v>6.5753424657534248E-4</v>
      </c>
      <c r="I106" s="98"/>
    </row>
    <row r="107" spans="1:9" s="2" customFormat="1">
      <c r="A107" s="100">
        <v>41334</v>
      </c>
      <c r="B107" s="76">
        <v>703.55021132812487</v>
      </c>
      <c r="C107" s="110">
        <v>0</v>
      </c>
      <c r="D107" s="78">
        <f t="shared" si="4"/>
        <v>703.55021132812487</v>
      </c>
      <c r="E107" s="79">
        <f t="shared" si="5"/>
        <v>2698</v>
      </c>
      <c r="F107" s="80">
        <f t="shared" si="6"/>
        <v>1248.1173502443492</v>
      </c>
      <c r="G107" s="97">
        <v>31</v>
      </c>
      <c r="H107" s="81">
        <f t="shared" si="7"/>
        <v>6.5753424657534248E-4</v>
      </c>
      <c r="I107" s="98"/>
    </row>
    <row r="108" spans="1:9" s="2" customFormat="1">
      <c r="A108" s="100">
        <v>41365</v>
      </c>
      <c r="B108" s="76">
        <v>703.55021132812487</v>
      </c>
      <c r="C108" s="110">
        <v>0</v>
      </c>
      <c r="D108" s="78">
        <f t="shared" si="4"/>
        <v>703.55021132812487</v>
      </c>
      <c r="E108" s="79">
        <f t="shared" si="5"/>
        <v>2667</v>
      </c>
      <c r="F108" s="80">
        <f t="shared" si="6"/>
        <v>1233.7764911422089</v>
      </c>
      <c r="G108" s="97">
        <v>30</v>
      </c>
      <c r="H108" s="81">
        <f t="shared" si="7"/>
        <v>6.5753424657534248E-4</v>
      </c>
      <c r="I108" s="98"/>
    </row>
    <row r="109" spans="1:9" s="2" customFormat="1">
      <c r="A109" s="100">
        <v>41395</v>
      </c>
      <c r="B109" s="76">
        <v>703.55021132812487</v>
      </c>
      <c r="C109" s="110">
        <v>0</v>
      </c>
      <c r="D109" s="78">
        <f t="shared" si="4"/>
        <v>703.55021132812487</v>
      </c>
      <c r="E109" s="79">
        <f t="shared" si="5"/>
        <v>2637</v>
      </c>
      <c r="F109" s="80">
        <f t="shared" si="6"/>
        <v>1219.8982403982018</v>
      </c>
      <c r="G109" s="97">
        <v>31</v>
      </c>
      <c r="H109" s="81">
        <f t="shared" si="7"/>
        <v>6.5753424657534248E-4</v>
      </c>
      <c r="I109" s="98"/>
    </row>
    <row r="110" spans="1:9" s="2" customFormat="1">
      <c r="A110" s="100">
        <v>41426</v>
      </c>
      <c r="B110" s="76">
        <v>703.55021132812487</v>
      </c>
      <c r="C110" s="110">
        <v>0</v>
      </c>
      <c r="D110" s="78">
        <f t="shared" si="4"/>
        <v>703.55021132812487</v>
      </c>
      <c r="E110" s="79">
        <f t="shared" si="5"/>
        <v>2606</v>
      </c>
      <c r="F110" s="80">
        <f t="shared" si="6"/>
        <v>1205.5573812960615</v>
      </c>
      <c r="G110" s="97">
        <v>30</v>
      </c>
      <c r="H110" s="81">
        <f t="shared" si="7"/>
        <v>6.5753424657534248E-4</v>
      </c>
      <c r="I110" s="98"/>
    </row>
    <row r="111" spans="1:9" s="2" customFormat="1">
      <c r="A111" s="100">
        <v>41456</v>
      </c>
      <c r="B111" s="76">
        <v>738.7277218945311</v>
      </c>
      <c r="C111" s="110">
        <v>0</v>
      </c>
      <c r="D111" s="78">
        <f t="shared" si="4"/>
        <v>738.7277218945311</v>
      </c>
      <c r="E111" s="79">
        <f t="shared" si="5"/>
        <v>2576</v>
      </c>
      <c r="F111" s="80">
        <f t="shared" si="6"/>
        <v>1251.2630870796575</v>
      </c>
      <c r="G111" s="97">
        <v>31</v>
      </c>
      <c r="H111" s="81">
        <f t="shared" si="7"/>
        <v>6.5753424657534248E-4</v>
      </c>
      <c r="I111" s="98"/>
    </row>
    <row r="112" spans="1:9" s="2" customFormat="1">
      <c r="A112" s="100">
        <v>41487</v>
      </c>
      <c r="B112" s="76">
        <v>738.7277218945311</v>
      </c>
      <c r="C112" s="110">
        <v>0</v>
      </c>
      <c r="D112" s="78">
        <f t="shared" si="4"/>
        <v>738.7277218945311</v>
      </c>
      <c r="E112" s="79">
        <f t="shared" si="5"/>
        <v>2545</v>
      </c>
      <c r="F112" s="80">
        <f t="shared" si="6"/>
        <v>1236.2051850224098</v>
      </c>
      <c r="G112" s="97">
        <v>31</v>
      </c>
      <c r="H112" s="81">
        <f t="shared" si="7"/>
        <v>6.5753424657534248E-4</v>
      </c>
      <c r="I112" s="98"/>
    </row>
    <row r="113" spans="1:9" s="2" customFormat="1">
      <c r="A113" s="100">
        <v>41518</v>
      </c>
      <c r="B113" s="76">
        <v>738.7277218945311</v>
      </c>
      <c r="C113" s="110">
        <v>0</v>
      </c>
      <c r="D113" s="78">
        <f t="shared" si="4"/>
        <v>738.7277218945311</v>
      </c>
      <c r="E113" s="79">
        <f t="shared" si="5"/>
        <v>2514</v>
      </c>
      <c r="F113" s="80">
        <f t="shared" si="6"/>
        <v>1221.1472829651625</v>
      </c>
      <c r="G113" s="97">
        <v>30</v>
      </c>
      <c r="H113" s="81">
        <f t="shared" si="7"/>
        <v>6.5753424657534248E-4</v>
      </c>
      <c r="I113" s="98"/>
    </row>
    <row r="114" spans="1:9" s="2" customFormat="1">
      <c r="A114" s="100">
        <v>41548</v>
      </c>
      <c r="B114" s="76">
        <v>738.7277218945311</v>
      </c>
      <c r="C114" s="110">
        <v>0</v>
      </c>
      <c r="D114" s="78">
        <f t="shared" si="4"/>
        <v>738.7277218945311</v>
      </c>
      <c r="E114" s="79">
        <f t="shared" si="5"/>
        <v>2484</v>
      </c>
      <c r="F114" s="80">
        <f t="shared" si="6"/>
        <v>1206.5751196839553</v>
      </c>
      <c r="G114" s="97">
        <v>31</v>
      </c>
      <c r="H114" s="81">
        <f t="shared" si="7"/>
        <v>6.5753424657534248E-4</v>
      </c>
      <c r="I114" s="98"/>
    </row>
    <row r="115" spans="1:9" s="2" customFormat="1">
      <c r="A115" s="100">
        <v>41579</v>
      </c>
      <c r="B115" s="76">
        <v>738.7277218945311</v>
      </c>
      <c r="C115" s="110">
        <v>0</v>
      </c>
      <c r="D115" s="78">
        <f t="shared" si="4"/>
        <v>738.7277218945311</v>
      </c>
      <c r="E115" s="79">
        <f t="shared" si="5"/>
        <v>2453</v>
      </c>
      <c r="F115" s="80">
        <f t="shared" si="6"/>
        <v>1191.5172176267079</v>
      </c>
      <c r="G115" s="111">
        <v>30</v>
      </c>
      <c r="H115" s="81">
        <f t="shared" si="7"/>
        <v>6.5753424657534248E-4</v>
      </c>
      <c r="I115" s="98"/>
    </row>
    <row r="116" spans="1:9" s="2" customFormat="1">
      <c r="A116" s="100">
        <v>41609</v>
      </c>
      <c r="B116" s="76">
        <v>738.7277218945311</v>
      </c>
      <c r="C116" s="110">
        <v>0</v>
      </c>
      <c r="D116" s="78">
        <f t="shared" si="4"/>
        <v>738.7277218945311</v>
      </c>
      <c r="E116" s="79">
        <f t="shared" si="5"/>
        <v>2423</v>
      </c>
      <c r="F116" s="80">
        <f t="shared" si="6"/>
        <v>1176.9450543455007</v>
      </c>
      <c r="G116" s="97">
        <v>31</v>
      </c>
      <c r="H116" s="81">
        <f t="shared" si="7"/>
        <v>6.5753424657534248E-4</v>
      </c>
      <c r="I116" s="98"/>
    </row>
    <row r="117" spans="1:9" s="2" customFormat="1">
      <c r="A117" s="100">
        <v>41640</v>
      </c>
      <c r="B117" s="76">
        <v>738.7277218945311</v>
      </c>
      <c r="C117" s="110">
        <v>0</v>
      </c>
      <c r="D117" s="78">
        <f t="shared" si="4"/>
        <v>738.7277218945311</v>
      </c>
      <c r="E117" s="79">
        <f t="shared" si="5"/>
        <v>2392</v>
      </c>
      <c r="F117" s="80">
        <f t="shared" si="6"/>
        <v>1161.8871522882532</v>
      </c>
      <c r="G117" s="97">
        <v>31</v>
      </c>
      <c r="H117" s="81">
        <f t="shared" si="7"/>
        <v>6.5753424657534248E-4</v>
      </c>
      <c r="I117" s="98"/>
    </row>
    <row r="118" spans="1:9" s="2" customFormat="1">
      <c r="A118" s="100">
        <v>41671</v>
      </c>
      <c r="B118" s="76">
        <v>738.7277218945311</v>
      </c>
      <c r="C118" s="110">
        <v>0</v>
      </c>
      <c r="D118" s="78">
        <f t="shared" si="4"/>
        <v>738.7277218945311</v>
      </c>
      <c r="E118" s="79">
        <f t="shared" si="5"/>
        <v>2361</v>
      </c>
      <c r="F118" s="80">
        <f t="shared" si="6"/>
        <v>1146.8292502310057</v>
      </c>
      <c r="G118" s="97">
        <v>28</v>
      </c>
      <c r="H118" s="81">
        <f t="shared" si="7"/>
        <v>6.5753424657534248E-4</v>
      </c>
      <c r="I118" s="98"/>
    </row>
    <row r="119" spans="1:9" s="2" customFormat="1">
      <c r="A119" s="100">
        <v>41699</v>
      </c>
      <c r="B119" s="76">
        <v>738.7277218945311</v>
      </c>
      <c r="C119" s="110">
        <v>0</v>
      </c>
      <c r="D119" s="78">
        <f t="shared" si="4"/>
        <v>738.7277218945311</v>
      </c>
      <c r="E119" s="79">
        <f t="shared" si="5"/>
        <v>2333</v>
      </c>
      <c r="F119" s="80">
        <f t="shared" si="6"/>
        <v>1133.228564501879</v>
      </c>
      <c r="G119" s="97">
        <v>31</v>
      </c>
      <c r="H119" s="81">
        <f t="shared" si="7"/>
        <v>6.5753424657534248E-4</v>
      </c>
      <c r="I119" s="98"/>
    </row>
    <row r="120" spans="1:9" s="2" customFormat="1">
      <c r="A120" s="100">
        <v>41730</v>
      </c>
      <c r="B120" s="76">
        <v>738.7277218945311</v>
      </c>
      <c r="C120" s="110">
        <v>0</v>
      </c>
      <c r="D120" s="78">
        <f t="shared" si="4"/>
        <v>738.7277218945311</v>
      </c>
      <c r="E120" s="79">
        <f t="shared" si="5"/>
        <v>2302</v>
      </c>
      <c r="F120" s="80">
        <f t="shared" si="6"/>
        <v>1118.1706624446317</v>
      </c>
      <c r="G120" s="97">
        <v>30</v>
      </c>
      <c r="H120" s="81">
        <f t="shared" si="7"/>
        <v>6.5753424657534248E-4</v>
      </c>
      <c r="I120" s="98"/>
    </row>
    <row r="121" spans="1:9" s="2" customFormat="1">
      <c r="A121" s="100">
        <v>41760</v>
      </c>
      <c r="B121" s="76">
        <v>738.7277218945311</v>
      </c>
      <c r="C121" s="110">
        <v>0</v>
      </c>
      <c r="D121" s="78">
        <f t="shared" si="4"/>
        <v>738.7277218945311</v>
      </c>
      <c r="E121" s="79">
        <f t="shared" si="5"/>
        <v>2272</v>
      </c>
      <c r="F121" s="80">
        <f t="shared" si="6"/>
        <v>1103.5984991634245</v>
      </c>
      <c r="G121" s="97">
        <v>31</v>
      </c>
      <c r="H121" s="81">
        <f t="shared" si="7"/>
        <v>6.5753424657534248E-4</v>
      </c>
      <c r="I121" s="98"/>
    </row>
    <row r="122" spans="1:9" s="2" customFormat="1">
      <c r="A122" s="100">
        <v>41791</v>
      </c>
      <c r="B122" s="76">
        <v>738.7277218945311</v>
      </c>
      <c r="C122" s="110">
        <v>0</v>
      </c>
      <c r="D122" s="78">
        <f t="shared" si="4"/>
        <v>738.7277218945311</v>
      </c>
      <c r="E122" s="79">
        <f t="shared" si="5"/>
        <v>2241</v>
      </c>
      <c r="F122" s="80">
        <f t="shared" si="6"/>
        <v>1088.5405971061771</v>
      </c>
      <c r="G122" s="97">
        <v>30</v>
      </c>
      <c r="H122" s="81">
        <f t="shared" si="7"/>
        <v>6.5753424657534248E-4</v>
      </c>
      <c r="I122" s="98"/>
    </row>
    <row r="123" spans="1:9" s="2" customFormat="1">
      <c r="A123" s="100">
        <v>41821</v>
      </c>
      <c r="B123" s="76">
        <v>775.66410798925767</v>
      </c>
      <c r="C123" s="110">
        <v>0</v>
      </c>
      <c r="D123" s="78">
        <f t="shared" si="4"/>
        <v>775.66410798925767</v>
      </c>
      <c r="E123" s="79">
        <f t="shared" si="5"/>
        <v>2211</v>
      </c>
      <c r="F123" s="80">
        <f t="shared" si="6"/>
        <v>1127.6668555162182</v>
      </c>
      <c r="G123" s="97">
        <v>31</v>
      </c>
      <c r="H123" s="81">
        <f t="shared" si="7"/>
        <v>6.5753424657534248E-4</v>
      </c>
      <c r="I123" s="98"/>
    </row>
    <row r="124" spans="1:9" s="2" customFormat="1">
      <c r="A124" s="100">
        <v>41852</v>
      </c>
      <c r="B124" s="76">
        <v>775.66410798925767</v>
      </c>
      <c r="C124" s="110">
        <v>0</v>
      </c>
      <c r="D124" s="78">
        <f t="shared" si="4"/>
        <v>775.66410798925767</v>
      </c>
      <c r="E124" s="79">
        <f t="shared" si="5"/>
        <v>2180</v>
      </c>
      <c r="F124" s="80">
        <f t="shared" si="6"/>
        <v>1111.8560583561084</v>
      </c>
      <c r="G124" s="97">
        <v>31</v>
      </c>
      <c r="H124" s="81">
        <f t="shared" si="7"/>
        <v>6.5753424657534248E-4</v>
      </c>
      <c r="I124" s="98"/>
    </row>
    <row r="125" spans="1:9" s="2" customFormat="1">
      <c r="A125" s="100">
        <v>41883</v>
      </c>
      <c r="B125" s="76">
        <v>775.66410798925767</v>
      </c>
      <c r="C125" s="110">
        <v>0</v>
      </c>
      <c r="D125" s="78">
        <f t="shared" si="4"/>
        <v>775.66410798925767</v>
      </c>
      <c r="E125" s="79">
        <f t="shared" si="5"/>
        <v>2149</v>
      </c>
      <c r="F125" s="80">
        <f t="shared" si="6"/>
        <v>1096.0452611959988</v>
      </c>
      <c r="G125" s="97">
        <v>30</v>
      </c>
      <c r="H125" s="81">
        <f t="shared" si="7"/>
        <v>6.5753424657534248E-4</v>
      </c>
      <c r="I125" s="98"/>
    </row>
    <row r="126" spans="1:9" s="2" customFormat="1">
      <c r="A126" s="100">
        <v>41913</v>
      </c>
      <c r="B126" s="76">
        <v>775.66410798925767</v>
      </c>
      <c r="C126" s="110">
        <v>0</v>
      </c>
      <c r="D126" s="78">
        <f t="shared" si="4"/>
        <v>775.66410798925767</v>
      </c>
      <c r="E126" s="79">
        <f t="shared" si="5"/>
        <v>2119</v>
      </c>
      <c r="F126" s="80">
        <f t="shared" si="6"/>
        <v>1080.7444897507312</v>
      </c>
      <c r="G126" s="97">
        <v>31</v>
      </c>
      <c r="H126" s="81">
        <f t="shared" si="7"/>
        <v>6.5753424657534248E-4</v>
      </c>
      <c r="I126" s="98"/>
    </row>
    <row r="127" spans="1:9" s="2" customFormat="1">
      <c r="A127" s="100">
        <v>41944</v>
      </c>
      <c r="B127" s="76">
        <v>775.66410798925767</v>
      </c>
      <c r="C127" s="110">
        <v>0</v>
      </c>
      <c r="D127" s="78">
        <f t="shared" si="4"/>
        <v>775.66410798925767</v>
      </c>
      <c r="E127" s="79">
        <f t="shared" si="5"/>
        <v>2088</v>
      </c>
      <c r="F127" s="80">
        <f t="shared" si="6"/>
        <v>1064.9336925906214</v>
      </c>
      <c r="G127" s="97">
        <v>30</v>
      </c>
      <c r="H127" s="81">
        <f t="shared" si="7"/>
        <v>6.5753424657534248E-4</v>
      </c>
      <c r="I127" s="98"/>
    </row>
    <row r="128" spans="1:9" s="2" customFormat="1">
      <c r="A128" s="100">
        <v>41974</v>
      </c>
      <c r="B128" s="76">
        <v>775.66410798925767</v>
      </c>
      <c r="C128" s="110">
        <v>0</v>
      </c>
      <c r="D128" s="78">
        <f t="shared" si="4"/>
        <v>775.66410798925767</v>
      </c>
      <c r="E128" s="79">
        <f t="shared" si="5"/>
        <v>2058</v>
      </c>
      <c r="F128" s="80">
        <f t="shared" si="6"/>
        <v>1049.632921145354</v>
      </c>
      <c r="G128" s="97">
        <v>31</v>
      </c>
      <c r="H128" s="81">
        <f t="shared" si="7"/>
        <v>6.5753424657534248E-4</v>
      </c>
      <c r="I128" s="98"/>
    </row>
    <row r="129" spans="1:9" s="2" customFormat="1">
      <c r="A129" s="100">
        <v>42005</v>
      </c>
      <c r="B129" s="76">
        <v>775.66410798925767</v>
      </c>
      <c r="C129" s="110">
        <v>0</v>
      </c>
      <c r="D129" s="78">
        <f t="shared" si="4"/>
        <v>775.66410798925767</v>
      </c>
      <c r="E129" s="79">
        <f t="shared" si="5"/>
        <v>2027</v>
      </c>
      <c r="F129" s="80">
        <f t="shared" si="6"/>
        <v>1033.8221239852442</v>
      </c>
      <c r="G129" s="97">
        <v>31</v>
      </c>
      <c r="H129" s="81">
        <f t="shared" si="7"/>
        <v>6.5753424657534248E-4</v>
      </c>
      <c r="I129" s="98"/>
    </row>
    <row r="130" spans="1:9" s="2" customFormat="1">
      <c r="A130" s="100">
        <v>42036</v>
      </c>
      <c r="B130" s="76">
        <v>775.66410798925767</v>
      </c>
      <c r="C130" s="110">
        <v>0</v>
      </c>
      <c r="D130" s="78">
        <f t="shared" si="4"/>
        <v>775.66410798925767</v>
      </c>
      <c r="E130" s="79">
        <f t="shared" si="5"/>
        <v>1996</v>
      </c>
      <c r="F130" s="80">
        <f t="shared" si="6"/>
        <v>1018.0113268251343</v>
      </c>
      <c r="G130" s="97">
        <v>28</v>
      </c>
      <c r="H130" s="81">
        <f t="shared" si="7"/>
        <v>6.5753424657534248E-4</v>
      </c>
      <c r="I130" s="98"/>
    </row>
    <row r="131" spans="1:9" s="2" customFormat="1">
      <c r="A131" s="100">
        <v>42064</v>
      </c>
      <c r="B131" s="76">
        <v>775.66410798925767</v>
      </c>
      <c r="C131" s="110">
        <v>0</v>
      </c>
      <c r="D131" s="78">
        <f t="shared" si="4"/>
        <v>775.66410798925767</v>
      </c>
      <c r="E131" s="79">
        <f t="shared" si="5"/>
        <v>1968</v>
      </c>
      <c r="F131" s="80">
        <f t="shared" si="6"/>
        <v>1003.7306068095512</v>
      </c>
      <c r="G131" s="97">
        <v>31</v>
      </c>
      <c r="H131" s="81">
        <f t="shared" si="7"/>
        <v>6.5753424657534248E-4</v>
      </c>
      <c r="I131" s="98"/>
    </row>
    <row r="132" spans="1:9" s="2" customFormat="1">
      <c r="A132" s="100">
        <v>42095</v>
      </c>
      <c r="B132" s="76">
        <v>775.66410798925767</v>
      </c>
      <c r="C132" s="110">
        <v>0</v>
      </c>
      <c r="D132" s="78">
        <f t="shared" si="4"/>
        <v>775.66410798925767</v>
      </c>
      <c r="E132" s="79">
        <f t="shared" si="5"/>
        <v>1937</v>
      </c>
      <c r="F132" s="80">
        <f t="shared" si="6"/>
        <v>987.91980964944139</v>
      </c>
      <c r="G132" s="97">
        <v>30</v>
      </c>
      <c r="H132" s="81">
        <f t="shared" si="7"/>
        <v>6.5753424657534248E-4</v>
      </c>
      <c r="I132" s="98"/>
    </row>
    <row r="133" spans="1:9" s="2" customFormat="1">
      <c r="A133" s="100">
        <v>42125</v>
      </c>
      <c r="B133" s="76">
        <v>775.66410798925767</v>
      </c>
      <c r="C133" s="110">
        <v>0</v>
      </c>
      <c r="D133" s="78">
        <f t="shared" si="4"/>
        <v>775.66410798925767</v>
      </c>
      <c r="E133" s="79">
        <f t="shared" si="5"/>
        <v>1907</v>
      </c>
      <c r="F133" s="80">
        <f t="shared" si="6"/>
        <v>972.61903820417388</v>
      </c>
      <c r="G133" s="97">
        <v>31</v>
      </c>
      <c r="H133" s="81">
        <f t="shared" si="7"/>
        <v>6.5753424657534248E-4</v>
      </c>
      <c r="I133" s="98"/>
    </row>
    <row r="134" spans="1:9" s="2" customFormat="1">
      <c r="A134" s="100">
        <v>42156</v>
      </c>
      <c r="B134" s="76">
        <v>775.66410798925767</v>
      </c>
      <c r="C134" s="110">
        <v>0</v>
      </c>
      <c r="D134" s="78">
        <f t="shared" si="4"/>
        <v>775.66410798925767</v>
      </c>
      <c r="E134" s="79">
        <f t="shared" si="5"/>
        <v>1876</v>
      </c>
      <c r="F134" s="80">
        <f t="shared" si="6"/>
        <v>956.80824104406406</v>
      </c>
      <c r="G134" s="97">
        <v>30</v>
      </c>
      <c r="H134" s="81">
        <f t="shared" si="7"/>
        <v>6.5753424657534248E-4</v>
      </c>
      <c r="I134" s="98"/>
    </row>
    <row r="135" spans="1:9" s="2" customFormat="1">
      <c r="A135" s="100">
        <v>42186</v>
      </c>
      <c r="B135" s="76">
        <v>814.44731338872054</v>
      </c>
      <c r="C135" s="110">
        <v>0</v>
      </c>
      <c r="D135" s="78">
        <f t="shared" si="4"/>
        <v>814.44731338872054</v>
      </c>
      <c r="E135" s="79">
        <f t="shared" si="5"/>
        <v>1846</v>
      </c>
      <c r="F135" s="80">
        <f t="shared" si="6"/>
        <v>988.58284307873635</v>
      </c>
      <c r="G135" s="97">
        <v>31</v>
      </c>
      <c r="H135" s="81">
        <f t="shared" si="7"/>
        <v>6.5753424657534248E-4</v>
      </c>
      <c r="I135" s="98"/>
    </row>
    <row r="136" spans="1:9" s="2" customFormat="1">
      <c r="A136" s="100">
        <v>42217</v>
      </c>
      <c r="B136" s="76">
        <v>814.44731338872054</v>
      </c>
      <c r="C136" s="110">
        <v>0</v>
      </c>
      <c r="D136" s="78">
        <f t="shared" si="4"/>
        <v>814.44731338872054</v>
      </c>
      <c r="E136" s="79">
        <f t="shared" si="5"/>
        <v>1815</v>
      </c>
      <c r="F136" s="80">
        <f t="shared" si="6"/>
        <v>971.98150606062097</v>
      </c>
      <c r="G136" s="97">
        <v>31</v>
      </c>
      <c r="H136" s="81">
        <f t="shared" si="7"/>
        <v>6.5753424657534248E-4</v>
      </c>
      <c r="I136" s="98"/>
    </row>
    <row r="137" spans="1:9" s="2" customFormat="1">
      <c r="A137" s="100">
        <v>42248</v>
      </c>
      <c r="B137" s="76">
        <v>814.44731338872054</v>
      </c>
      <c r="C137" s="110">
        <v>0</v>
      </c>
      <c r="D137" s="78">
        <f t="shared" si="4"/>
        <v>814.44731338872054</v>
      </c>
      <c r="E137" s="79">
        <f t="shared" si="5"/>
        <v>1784</v>
      </c>
      <c r="F137" s="80">
        <f t="shared" si="6"/>
        <v>955.38016904250571</v>
      </c>
      <c r="G137" s="97">
        <v>30</v>
      </c>
      <c r="H137" s="81">
        <f t="shared" si="7"/>
        <v>6.5753424657534248E-4</v>
      </c>
      <c r="I137" s="98"/>
    </row>
    <row r="138" spans="1:9" s="2" customFormat="1" ht="17.25" thickBot="1">
      <c r="A138" s="100">
        <v>42278</v>
      </c>
      <c r="B138" s="76">
        <v>814.44731338872054</v>
      </c>
      <c r="C138" s="110">
        <v>0</v>
      </c>
      <c r="D138" s="78">
        <f t="shared" si="4"/>
        <v>814.44731338872054</v>
      </c>
      <c r="E138" s="79">
        <f t="shared" si="5"/>
        <v>1754</v>
      </c>
      <c r="F138" s="80">
        <f t="shared" si="6"/>
        <v>939.31435902497481</v>
      </c>
      <c r="G138" s="97">
        <v>31</v>
      </c>
      <c r="H138" s="81">
        <f t="shared" si="7"/>
        <v>6.5753424657534248E-4</v>
      </c>
      <c r="I138" s="98"/>
    </row>
    <row r="139" spans="1:9" s="2" customFormat="1" ht="28.5">
      <c r="A139" s="48" t="s">
        <v>13</v>
      </c>
      <c r="B139" s="48" t="s">
        <v>14</v>
      </c>
      <c r="C139" s="48" t="s">
        <v>15</v>
      </c>
      <c r="D139" s="48" t="s">
        <v>16</v>
      </c>
      <c r="E139" s="49" t="s">
        <v>17</v>
      </c>
      <c r="F139" s="104" t="s">
        <v>19</v>
      </c>
      <c r="G139" s="49" t="s">
        <v>11</v>
      </c>
      <c r="H139" s="105" t="s">
        <v>18</v>
      </c>
      <c r="I139" s="106" t="s">
        <v>24</v>
      </c>
    </row>
    <row r="140" spans="1:9" s="2" customFormat="1">
      <c r="A140" s="100">
        <v>42309</v>
      </c>
      <c r="B140" s="76">
        <v>814.44731338872054</v>
      </c>
      <c r="C140" s="110">
        <v>0</v>
      </c>
      <c r="D140" s="78">
        <f t="shared" si="4"/>
        <v>814.44731338872054</v>
      </c>
      <c r="E140" s="79">
        <f>E138-G138</f>
        <v>1723</v>
      </c>
      <c r="F140" s="80">
        <f t="shared" si="6"/>
        <v>922.71302200685955</v>
      </c>
      <c r="G140" s="97">
        <v>30</v>
      </c>
      <c r="H140" s="81">
        <f t="shared" si="7"/>
        <v>6.5753424657534248E-4</v>
      </c>
      <c r="I140" s="98"/>
    </row>
    <row r="141" spans="1:9" s="2" customFormat="1">
      <c r="A141" s="100">
        <v>42339</v>
      </c>
      <c r="B141" s="76">
        <v>814.44731338872054</v>
      </c>
      <c r="C141" s="110">
        <v>0</v>
      </c>
      <c r="D141" s="78">
        <f t="shared" si="4"/>
        <v>814.44731338872054</v>
      </c>
      <c r="E141" s="79">
        <f>E140-G140</f>
        <v>1693</v>
      </c>
      <c r="F141" s="80">
        <f t="shared" si="6"/>
        <v>906.64721198932864</v>
      </c>
      <c r="G141" s="97">
        <v>31</v>
      </c>
      <c r="H141" s="81">
        <f t="shared" si="7"/>
        <v>6.5753424657534248E-4</v>
      </c>
      <c r="I141" s="98"/>
    </row>
    <row r="142" spans="1:9" s="2" customFormat="1">
      <c r="A142" s="100">
        <v>42370</v>
      </c>
      <c r="B142" s="76">
        <v>814.44731338872054</v>
      </c>
      <c r="C142" s="110">
        <v>0</v>
      </c>
      <c r="D142" s="78">
        <f t="shared" si="4"/>
        <v>814.44731338872054</v>
      </c>
      <c r="E142" s="79">
        <f t="shared" si="5"/>
        <v>1662</v>
      </c>
      <c r="F142" s="80">
        <f t="shared" si="6"/>
        <v>890.04587497121338</v>
      </c>
      <c r="G142" s="97">
        <v>31</v>
      </c>
      <c r="H142" s="81">
        <f t="shared" si="7"/>
        <v>6.5753424657534248E-4</v>
      </c>
      <c r="I142" s="98"/>
    </row>
    <row r="143" spans="1:9" s="2" customFormat="1">
      <c r="A143" s="100">
        <v>42401</v>
      </c>
      <c r="B143" s="76">
        <v>814.44731338872054</v>
      </c>
      <c r="C143" s="110">
        <v>0</v>
      </c>
      <c r="D143" s="78">
        <f t="shared" si="4"/>
        <v>814.44731338872054</v>
      </c>
      <c r="E143" s="79">
        <f>E142-G142</f>
        <v>1631</v>
      </c>
      <c r="F143" s="80">
        <f t="shared" si="6"/>
        <v>873.44453795309801</v>
      </c>
      <c r="G143" s="97">
        <v>29</v>
      </c>
      <c r="H143" s="81">
        <f t="shared" si="7"/>
        <v>6.5753424657534248E-4</v>
      </c>
      <c r="I143" s="98"/>
    </row>
    <row r="144" spans="1:9" s="2" customFormat="1">
      <c r="A144" s="100">
        <v>42430</v>
      </c>
      <c r="B144" s="76">
        <v>814.44731338872054</v>
      </c>
      <c r="C144" s="110">
        <v>0</v>
      </c>
      <c r="D144" s="78">
        <f t="shared" ref="D144:D159" si="8">B144-C144</f>
        <v>814.44731338872054</v>
      </c>
      <c r="E144" s="79">
        <f t="shared" ref="E144:E201" si="9">E143-G143</f>
        <v>1602</v>
      </c>
      <c r="F144" s="80">
        <f t="shared" si="6"/>
        <v>857.91425493615156</v>
      </c>
      <c r="G144" s="97">
        <v>31</v>
      </c>
      <c r="H144" s="81">
        <f t="shared" ref="H144:H201" si="10">0.24/365</f>
        <v>6.5753424657534248E-4</v>
      </c>
      <c r="I144" s="98"/>
    </row>
    <row r="145" spans="1:9" s="2" customFormat="1">
      <c r="A145" s="100">
        <v>42461</v>
      </c>
      <c r="B145" s="76">
        <v>814.44731338872054</v>
      </c>
      <c r="C145" s="110">
        <v>0</v>
      </c>
      <c r="D145" s="78">
        <f t="shared" si="8"/>
        <v>814.44731338872054</v>
      </c>
      <c r="E145" s="79">
        <f t="shared" si="9"/>
        <v>1571</v>
      </c>
      <c r="F145" s="80">
        <f t="shared" ref="F145:F201" si="11">(D145*E145*H145)</f>
        <v>841.31291791803608</v>
      </c>
      <c r="G145" s="97">
        <v>30</v>
      </c>
      <c r="H145" s="81">
        <f t="shared" si="10"/>
        <v>6.5753424657534248E-4</v>
      </c>
      <c r="I145" s="98"/>
    </row>
    <row r="146" spans="1:9" s="2" customFormat="1">
      <c r="A146" s="100">
        <v>42491</v>
      </c>
      <c r="B146" s="76">
        <v>814.44731338872054</v>
      </c>
      <c r="C146" s="110">
        <v>0</v>
      </c>
      <c r="D146" s="78">
        <f t="shared" si="8"/>
        <v>814.44731338872054</v>
      </c>
      <c r="E146" s="79">
        <f t="shared" si="9"/>
        <v>1541</v>
      </c>
      <c r="F146" s="80">
        <f t="shared" si="11"/>
        <v>825.24710790050528</v>
      </c>
      <c r="G146" s="97">
        <v>31</v>
      </c>
      <c r="H146" s="81">
        <f t="shared" si="10"/>
        <v>6.5753424657534248E-4</v>
      </c>
      <c r="I146" s="98"/>
    </row>
    <row r="147" spans="1:9" s="2" customFormat="1">
      <c r="A147" s="100">
        <v>42522</v>
      </c>
      <c r="B147" s="76">
        <v>814.44731338872054</v>
      </c>
      <c r="C147" s="110">
        <v>0</v>
      </c>
      <c r="D147" s="78">
        <f t="shared" si="8"/>
        <v>814.44731338872054</v>
      </c>
      <c r="E147" s="79">
        <f t="shared" si="9"/>
        <v>1510</v>
      </c>
      <c r="F147" s="80">
        <f t="shared" si="11"/>
        <v>808.64577088239002</v>
      </c>
      <c r="G147" s="97">
        <v>30</v>
      </c>
      <c r="H147" s="81">
        <f t="shared" si="10"/>
        <v>6.5753424657534248E-4</v>
      </c>
      <c r="I147" s="98"/>
    </row>
    <row r="148" spans="1:9" s="2" customFormat="1">
      <c r="A148" s="100">
        <v>42552</v>
      </c>
      <c r="B148" s="76">
        <v>855.16967905815659</v>
      </c>
      <c r="C148" s="110">
        <v>0</v>
      </c>
      <c r="D148" s="78">
        <f t="shared" si="8"/>
        <v>855.16967905815659</v>
      </c>
      <c r="E148" s="79">
        <f>E147-G147</f>
        <v>1480</v>
      </c>
      <c r="F148" s="80">
        <f t="shared" si="11"/>
        <v>832.20895890810198</v>
      </c>
      <c r="G148" s="97">
        <v>31</v>
      </c>
      <c r="H148" s="81">
        <f t="shared" si="10"/>
        <v>6.5753424657534248E-4</v>
      </c>
      <c r="I148" s="98"/>
    </row>
    <row r="149" spans="1:9" s="2" customFormat="1">
      <c r="A149" s="100">
        <v>42583</v>
      </c>
      <c r="B149" s="76">
        <v>855.16967905815659</v>
      </c>
      <c r="C149" s="110">
        <v>0</v>
      </c>
      <c r="D149" s="78">
        <f t="shared" si="8"/>
        <v>855.16967905815659</v>
      </c>
      <c r="E149" s="79">
        <f t="shared" si="9"/>
        <v>1449</v>
      </c>
      <c r="F149" s="80">
        <f t="shared" si="11"/>
        <v>814.77755503908088</v>
      </c>
      <c r="G149" s="97">
        <v>31</v>
      </c>
      <c r="H149" s="81">
        <f t="shared" si="10"/>
        <v>6.5753424657534248E-4</v>
      </c>
      <c r="I149" s="98"/>
    </row>
    <row r="150" spans="1:9" s="2" customFormat="1">
      <c r="A150" s="100">
        <v>42614</v>
      </c>
      <c r="B150" s="76">
        <v>855.16967905815659</v>
      </c>
      <c r="C150" s="110">
        <v>0</v>
      </c>
      <c r="D150" s="78">
        <f t="shared" si="8"/>
        <v>855.16967905815659</v>
      </c>
      <c r="E150" s="79">
        <f t="shared" si="9"/>
        <v>1418</v>
      </c>
      <c r="F150" s="80">
        <f t="shared" si="11"/>
        <v>797.3461511700599</v>
      </c>
      <c r="G150" s="97">
        <v>30</v>
      </c>
      <c r="H150" s="81">
        <f t="shared" si="10"/>
        <v>6.5753424657534248E-4</v>
      </c>
      <c r="I150" s="98"/>
    </row>
    <row r="151" spans="1:9" s="2" customFormat="1">
      <c r="A151" s="100">
        <v>42644</v>
      </c>
      <c r="B151" s="76">
        <v>855.16967905815659</v>
      </c>
      <c r="C151" s="110">
        <v>0</v>
      </c>
      <c r="D151" s="78">
        <f t="shared" si="8"/>
        <v>855.16967905815659</v>
      </c>
      <c r="E151" s="79">
        <f t="shared" si="9"/>
        <v>1388</v>
      </c>
      <c r="F151" s="80">
        <f t="shared" si="11"/>
        <v>780.47705065165246</v>
      </c>
      <c r="G151" s="97">
        <v>31</v>
      </c>
      <c r="H151" s="81">
        <f t="shared" si="10"/>
        <v>6.5753424657534248E-4</v>
      </c>
      <c r="I151" s="98"/>
    </row>
    <row r="152" spans="1:9" s="2" customFormat="1">
      <c r="A152" s="100">
        <v>42675</v>
      </c>
      <c r="B152" s="76">
        <v>855.16967905815659</v>
      </c>
      <c r="C152" s="110">
        <v>0</v>
      </c>
      <c r="D152" s="78">
        <f t="shared" si="8"/>
        <v>855.16967905815659</v>
      </c>
      <c r="E152" s="79">
        <f t="shared" si="9"/>
        <v>1357</v>
      </c>
      <c r="F152" s="80">
        <f t="shared" si="11"/>
        <v>763.04564678263125</v>
      </c>
      <c r="G152" s="97">
        <v>30</v>
      </c>
      <c r="H152" s="81">
        <f t="shared" si="10"/>
        <v>6.5753424657534248E-4</v>
      </c>
      <c r="I152" s="98"/>
    </row>
    <row r="153" spans="1:9" s="2" customFormat="1">
      <c r="A153" s="100">
        <v>42705</v>
      </c>
      <c r="B153" s="76">
        <v>855.16967905815659</v>
      </c>
      <c r="C153" s="110">
        <v>0</v>
      </c>
      <c r="D153" s="112">
        <f t="shared" si="8"/>
        <v>855.16967905815659</v>
      </c>
      <c r="E153" s="79">
        <f t="shared" si="9"/>
        <v>1327</v>
      </c>
      <c r="F153" s="80">
        <f t="shared" si="11"/>
        <v>746.17654626422382</v>
      </c>
      <c r="G153" s="97">
        <v>31</v>
      </c>
      <c r="H153" s="81">
        <f t="shared" si="10"/>
        <v>6.5753424657534248E-4</v>
      </c>
      <c r="I153" s="98"/>
    </row>
    <row r="154" spans="1:9" s="2" customFormat="1">
      <c r="A154" s="100">
        <v>42736</v>
      </c>
      <c r="B154" s="76">
        <v>855.16967905815659</v>
      </c>
      <c r="C154" s="110">
        <v>0</v>
      </c>
      <c r="D154" s="112">
        <f t="shared" si="8"/>
        <v>855.16967905815659</v>
      </c>
      <c r="E154" s="79">
        <f t="shared" si="9"/>
        <v>1296</v>
      </c>
      <c r="F154" s="80">
        <f t="shared" si="11"/>
        <v>728.74514239520283</v>
      </c>
      <c r="G154" s="97">
        <v>31</v>
      </c>
      <c r="H154" s="81">
        <f t="shared" si="10"/>
        <v>6.5753424657534248E-4</v>
      </c>
      <c r="I154" s="98"/>
    </row>
    <row r="155" spans="1:9" s="2" customFormat="1">
      <c r="A155" s="100">
        <v>42767</v>
      </c>
      <c r="B155" s="76">
        <v>855.16967905815659</v>
      </c>
      <c r="C155" s="110">
        <v>0</v>
      </c>
      <c r="D155" s="78">
        <f t="shared" si="8"/>
        <v>855.16967905815659</v>
      </c>
      <c r="E155" s="79">
        <f t="shared" si="9"/>
        <v>1265</v>
      </c>
      <c r="F155" s="80">
        <f t="shared" si="11"/>
        <v>711.31373852618174</v>
      </c>
      <c r="G155" s="97">
        <v>28</v>
      </c>
      <c r="H155" s="81">
        <f t="shared" si="10"/>
        <v>6.5753424657534248E-4</v>
      </c>
      <c r="I155" s="98"/>
    </row>
    <row r="156" spans="1:9" s="2" customFormat="1">
      <c r="A156" s="100">
        <v>42795</v>
      </c>
      <c r="B156" s="76">
        <v>855.16967905815659</v>
      </c>
      <c r="C156" s="110">
        <v>0</v>
      </c>
      <c r="D156" s="78">
        <f t="shared" si="8"/>
        <v>855.16967905815659</v>
      </c>
      <c r="E156" s="79">
        <f t="shared" si="9"/>
        <v>1237</v>
      </c>
      <c r="F156" s="80">
        <f t="shared" si="11"/>
        <v>695.56924470900151</v>
      </c>
      <c r="G156" s="97">
        <v>31</v>
      </c>
      <c r="H156" s="81">
        <f t="shared" si="10"/>
        <v>6.5753424657534248E-4</v>
      </c>
      <c r="I156" s="98"/>
    </row>
    <row r="157" spans="1:9" s="2" customFormat="1">
      <c r="A157" s="100">
        <v>42826</v>
      </c>
      <c r="B157" s="76">
        <v>855.16967905815659</v>
      </c>
      <c r="C157" s="110">
        <v>0</v>
      </c>
      <c r="D157" s="112">
        <f t="shared" si="8"/>
        <v>855.16967905815659</v>
      </c>
      <c r="E157" s="79">
        <f t="shared" si="9"/>
        <v>1206</v>
      </c>
      <c r="F157" s="80">
        <f t="shared" si="11"/>
        <v>678.13784083998041</v>
      </c>
      <c r="G157" s="97">
        <v>30</v>
      </c>
      <c r="H157" s="81">
        <f t="shared" si="10"/>
        <v>6.5753424657534248E-4</v>
      </c>
      <c r="I157" s="98"/>
    </row>
    <row r="158" spans="1:9" s="2" customFormat="1">
      <c r="A158" s="100">
        <v>42856</v>
      </c>
      <c r="B158" s="76">
        <v>855.16967905815659</v>
      </c>
      <c r="C158" s="110">
        <v>0</v>
      </c>
      <c r="D158" s="112">
        <f t="shared" si="8"/>
        <v>855.16967905815659</v>
      </c>
      <c r="E158" s="79">
        <f t="shared" si="9"/>
        <v>1176</v>
      </c>
      <c r="F158" s="80">
        <f t="shared" si="11"/>
        <v>661.26874032157298</v>
      </c>
      <c r="G158" s="97">
        <v>31</v>
      </c>
      <c r="H158" s="81">
        <f t="shared" si="10"/>
        <v>6.5753424657534248E-4</v>
      </c>
      <c r="I158" s="98"/>
    </row>
    <row r="159" spans="1:9" s="2" customFormat="1">
      <c r="A159" s="100">
        <v>42887</v>
      </c>
      <c r="B159" s="76">
        <v>855.16967905815659</v>
      </c>
      <c r="C159" s="110">
        <v>0</v>
      </c>
      <c r="D159" s="112">
        <f t="shared" si="8"/>
        <v>855.16967905815659</v>
      </c>
      <c r="E159" s="79">
        <f t="shared" si="9"/>
        <v>1145</v>
      </c>
      <c r="F159" s="80">
        <f t="shared" si="11"/>
        <v>643.83733645255188</v>
      </c>
      <c r="G159" s="97">
        <v>30</v>
      </c>
      <c r="H159" s="81">
        <f t="shared" si="10"/>
        <v>6.5753424657534248E-4</v>
      </c>
      <c r="I159" s="98"/>
    </row>
    <row r="160" spans="1:9" s="2" customFormat="1">
      <c r="A160" s="100">
        <v>42917</v>
      </c>
      <c r="B160" s="76">
        <v>897.92816301106438</v>
      </c>
      <c r="C160" s="110">
        <v>0</v>
      </c>
      <c r="D160" s="112">
        <f>B160-C160</f>
        <v>897.92816301106438</v>
      </c>
      <c r="E160" s="79">
        <f t="shared" si="9"/>
        <v>1115</v>
      </c>
      <c r="F160" s="80">
        <f t="shared" si="11"/>
        <v>658.31664773085163</v>
      </c>
      <c r="G160" s="97">
        <v>31</v>
      </c>
      <c r="H160" s="81">
        <f t="shared" si="10"/>
        <v>6.5753424657534248E-4</v>
      </c>
      <c r="I160" s="98"/>
    </row>
    <row r="161" spans="1:9" s="2" customFormat="1">
      <c r="A161" s="100">
        <v>42948</v>
      </c>
      <c r="B161" s="76">
        <v>897.92816301106438</v>
      </c>
      <c r="C161" s="110">
        <v>0</v>
      </c>
      <c r="D161" s="112">
        <f>B161-C161</f>
        <v>897.92816301106438</v>
      </c>
      <c r="E161" s="79">
        <f t="shared" si="9"/>
        <v>1084</v>
      </c>
      <c r="F161" s="80">
        <f t="shared" si="11"/>
        <v>640.01367366837951</v>
      </c>
      <c r="G161" s="97">
        <v>31</v>
      </c>
      <c r="H161" s="81">
        <f t="shared" si="10"/>
        <v>6.5753424657534248E-4</v>
      </c>
      <c r="I161" s="98"/>
    </row>
    <row r="162" spans="1:9" s="2" customFormat="1">
      <c r="A162" s="100">
        <v>42979</v>
      </c>
      <c r="B162" s="76">
        <v>897.92816301106438</v>
      </c>
      <c r="C162" s="110">
        <v>0</v>
      </c>
      <c r="D162" s="112">
        <f t="shared" ref="D162:D165" si="12">B162-C162</f>
        <v>897.92816301106438</v>
      </c>
      <c r="E162" s="79">
        <f t="shared" si="9"/>
        <v>1053</v>
      </c>
      <c r="F162" s="80">
        <f t="shared" si="11"/>
        <v>621.71069960590739</v>
      </c>
      <c r="G162" s="97">
        <v>30</v>
      </c>
      <c r="H162" s="81">
        <f t="shared" si="10"/>
        <v>6.5753424657534248E-4</v>
      </c>
      <c r="I162" s="98"/>
    </row>
    <row r="163" spans="1:9" s="2" customFormat="1">
      <c r="A163" s="100">
        <v>43009</v>
      </c>
      <c r="B163" s="76">
        <v>897.92816301106438</v>
      </c>
      <c r="C163" s="110">
        <v>0</v>
      </c>
      <c r="D163" s="112">
        <f t="shared" si="12"/>
        <v>897.92816301106438</v>
      </c>
      <c r="E163" s="79">
        <f t="shared" si="9"/>
        <v>1023</v>
      </c>
      <c r="F163" s="80">
        <f t="shared" si="11"/>
        <v>603.99814406157952</v>
      </c>
      <c r="G163" s="97">
        <v>31</v>
      </c>
      <c r="H163" s="81">
        <f t="shared" si="10"/>
        <v>6.5753424657534248E-4</v>
      </c>
      <c r="I163" s="98"/>
    </row>
    <row r="164" spans="1:9" s="2" customFormat="1">
      <c r="A164" s="100">
        <v>43040</v>
      </c>
      <c r="B164" s="76">
        <v>897.92816301106438</v>
      </c>
      <c r="C164" s="110">
        <v>0</v>
      </c>
      <c r="D164" s="112">
        <f t="shared" si="12"/>
        <v>897.92816301106438</v>
      </c>
      <c r="E164" s="79">
        <f t="shared" si="9"/>
        <v>992</v>
      </c>
      <c r="F164" s="80">
        <f t="shared" si="11"/>
        <v>585.69516999910741</v>
      </c>
      <c r="G164" s="97">
        <v>30</v>
      </c>
      <c r="H164" s="81">
        <f t="shared" si="10"/>
        <v>6.5753424657534248E-4</v>
      </c>
      <c r="I164" s="98"/>
    </row>
    <row r="165" spans="1:9" s="2" customFormat="1">
      <c r="A165" s="100">
        <v>43070</v>
      </c>
      <c r="B165" s="76">
        <v>897.92816301106438</v>
      </c>
      <c r="C165" s="110">
        <v>0</v>
      </c>
      <c r="D165" s="112">
        <f t="shared" si="12"/>
        <v>897.92816301106438</v>
      </c>
      <c r="E165" s="79">
        <f t="shared" si="9"/>
        <v>962</v>
      </c>
      <c r="F165" s="80">
        <f t="shared" si="11"/>
        <v>567.98261445477954</v>
      </c>
      <c r="G165" s="97">
        <v>31</v>
      </c>
      <c r="H165" s="81">
        <f t="shared" si="10"/>
        <v>6.5753424657534248E-4</v>
      </c>
      <c r="I165" s="98"/>
    </row>
    <row r="166" spans="1:9" s="2" customFormat="1">
      <c r="A166" s="100">
        <v>43101</v>
      </c>
      <c r="B166" s="76">
        <v>897.92816301106438</v>
      </c>
      <c r="C166" s="110">
        <v>0</v>
      </c>
      <c r="D166" s="112">
        <f>B166-C166</f>
        <v>897.92816301106438</v>
      </c>
      <c r="E166" s="79">
        <f t="shared" si="9"/>
        <v>931</v>
      </c>
      <c r="F166" s="80">
        <f t="shared" si="11"/>
        <v>549.67964039230753</v>
      </c>
      <c r="G166" s="97">
        <v>31</v>
      </c>
      <c r="H166" s="81">
        <f t="shared" si="10"/>
        <v>6.5753424657534248E-4</v>
      </c>
      <c r="I166" s="98"/>
    </row>
    <row r="167" spans="1:9" s="2" customFormat="1">
      <c r="A167" s="100">
        <v>43132</v>
      </c>
      <c r="B167" s="76">
        <v>897.92816301106438</v>
      </c>
      <c r="C167" s="110">
        <v>0</v>
      </c>
      <c r="D167" s="112">
        <f>B167-C167</f>
        <v>897.92816301106438</v>
      </c>
      <c r="E167" s="79">
        <f t="shared" si="9"/>
        <v>900</v>
      </c>
      <c r="F167" s="80">
        <f t="shared" si="11"/>
        <v>531.37666632983542</v>
      </c>
      <c r="G167" s="97">
        <v>28</v>
      </c>
      <c r="H167" s="81">
        <f t="shared" si="10"/>
        <v>6.5753424657534248E-4</v>
      </c>
      <c r="I167" s="98"/>
    </row>
    <row r="168" spans="1:9" s="2" customFormat="1">
      <c r="A168" s="100">
        <v>43160</v>
      </c>
      <c r="B168" s="76">
        <v>897.92816301106438</v>
      </c>
      <c r="C168" s="110">
        <v>0</v>
      </c>
      <c r="D168" s="112">
        <f t="shared" ref="D168:D196" si="13">B168-C168</f>
        <v>897.92816301106438</v>
      </c>
      <c r="E168" s="79">
        <f t="shared" si="9"/>
        <v>872</v>
      </c>
      <c r="F168" s="80">
        <f t="shared" si="11"/>
        <v>514.84494782179604</v>
      </c>
      <c r="G168" s="97">
        <v>31</v>
      </c>
      <c r="H168" s="81">
        <f t="shared" si="10"/>
        <v>6.5753424657534248E-4</v>
      </c>
      <c r="I168" s="98"/>
    </row>
    <row r="169" spans="1:9" s="2" customFormat="1">
      <c r="A169" s="100">
        <v>43191</v>
      </c>
      <c r="B169" s="76">
        <v>897.92816301106438</v>
      </c>
      <c r="C169" s="110">
        <v>0</v>
      </c>
      <c r="D169" s="112">
        <f t="shared" si="13"/>
        <v>897.92816301106438</v>
      </c>
      <c r="E169" s="79">
        <f t="shared" si="9"/>
        <v>841</v>
      </c>
      <c r="F169" s="80">
        <f t="shared" si="11"/>
        <v>496.54197375932392</v>
      </c>
      <c r="G169" s="97">
        <v>30</v>
      </c>
      <c r="H169" s="81">
        <f t="shared" si="10"/>
        <v>6.5753424657534248E-4</v>
      </c>
      <c r="I169" s="98"/>
    </row>
    <row r="170" spans="1:9" s="2" customFormat="1">
      <c r="A170" s="100">
        <v>43221</v>
      </c>
      <c r="B170" s="76">
        <v>897.92816301106438</v>
      </c>
      <c r="C170" s="113">
        <v>0</v>
      </c>
      <c r="D170" s="112">
        <f>B170-C170</f>
        <v>897.92816301106438</v>
      </c>
      <c r="E170" s="79">
        <f t="shared" si="9"/>
        <v>811</v>
      </c>
      <c r="F170" s="80">
        <f t="shared" si="11"/>
        <v>478.82941821499611</v>
      </c>
      <c r="G170" s="77">
        <v>31</v>
      </c>
      <c r="H170" s="81">
        <f t="shared" si="10"/>
        <v>6.5753424657534248E-4</v>
      </c>
      <c r="I170" s="114"/>
    </row>
    <row r="171" spans="1:9" s="2" customFormat="1">
      <c r="A171" s="100">
        <v>43252</v>
      </c>
      <c r="B171" s="76">
        <v>897.92816301106438</v>
      </c>
      <c r="C171" s="115">
        <v>0</v>
      </c>
      <c r="D171" s="112">
        <f t="shared" si="13"/>
        <v>897.92816301106438</v>
      </c>
      <c r="E171" s="79">
        <f t="shared" si="9"/>
        <v>780</v>
      </c>
      <c r="F171" s="80">
        <f t="shared" si="11"/>
        <v>460.52644415252399</v>
      </c>
      <c r="G171" s="77">
        <v>30</v>
      </c>
      <c r="H171" s="81">
        <f t="shared" si="10"/>
        <v>6.5753424657534248E-4</v>
      </c>
      <c r="I171" s="82"/>
    </row>
    <row r="172" spans="1:9" s="2" customFormat="1">
      <c r="A172" s="100">
        <v>43282</v>
      </c>
      <c r="B172" s="76">
        <v>942.82457116161765</v>
      </c>
      <c r="C172" s="115">
        <v>0</v>
      </c>
      <c r="D172" s="112">
        <f t="shared" si="13"/>
        <v>942.82457116161765</v>
      </c>
      <c r="E172" s="79">
        <f t="shared" si="9"/>
        <v>750</v>
      </c>
      <c r="F172" s="80">
        <f t="shared" si="11"/>
        <v>464.95458303860602</v>
      </c>
      <c r="G172" s="77">
        <v>31</v>
      </c>
      <c r="H172" s="81">
        <f t="shared" si="10"/>
        <v>6.5753424657534248E-4</v>
      </c>
      <c r="I172" s="114"/>
    </row>
    <row r="173" spans="1:9" s="2" customFormat="1">
      <c r="A173" s="100">
        <v>43313</v>
      </c>
      <c r="B173" s="76">
        <v>942.82457116161765</v>
      </c>
      <c r="C173" s="115">
        <v>0</v>
      </c>
      <c r="D173" s="112">
        <f t="shared" si="13"/>
        <v>942.82457116161765</v>
      </c>
      <c r="E173" s="79">
        <f t="shared" si="9"/>
        <v>719</v>
      </c>
      <c r="F173" s="80">
        <f t="shared" si="11"/>
        <v>445.73646027301027</v>
      </c>
      <c r="G173" s="77">
        <v>31</v>
      </c>
      <c r="H173" s="81">
        <f t="shared" si="10"/>
        <v>6.5753424657534248E-4</v>
      </c>
      <c r="I173" s="114"/>
    </row>
    <row r="174" spans="1:9" s="2" customFormat="1">
      <c r="A174" s="100">
        <v>43344</v>
      </c>
      <c r="B174" s="76">
        <v>942.82457116161765</v>
      </c>
      <c r="C174" s="113">
        <v>0</v>
      </c>
      <c r="D174" s="112">
        <f t="shared" si="13"/>
        <v>942.82457116161765</v>
      </c>
      <c r="E174" s="79">
        <f>E173-G173</f>
        <v>688</v>
      </c>
      <c r="F174" s="80">
        <f t="shared" si="11"/>
        <v>426.51833750741457</v>
      </c>
      <c r="G174" s="116">
        <v>30</v>
      </c>
      <c r="H174" s="81">
        <f t="shared" si="10"/>
        <v>6.5753424657534248E-4</v>
      </c>
      <c r="I174" s="114"/>
    </row>
    <row r="175" spans="1:9" s="2" customFormat="1">
      <c r="A175" s="100">
        <v>43374</v>
      </c>
      <c r="B175" s="76">
        <v>942.82457116161765</v>
      </c>
      <c r="C175" s="115">
        <v>0</v>
      </c>
      <c r="D175" s="112">
        <f t="shared" si="13"/>
        <v>942.82457116161765</v>
      </c>
      <c r="E175" s="79">
        <f t="shared" si="9"/>
        <v>658</v>
      </c>
      <c r="F175" s="80">
        <f t="shared" si="11"/>
        <v>407.92015418587027</v>
      </c>
      <c r="G175" s="77">
        <v>31</v>
      </c>
      <c r="H175" s="81">
        <f t="shared" si="10"/>
        <v>6.5753424657534248E-4</v>
      </c>
      <c r="I175" s="82"/>
    </row>
    <row r="176" spans="1:9" s="2" customFormat="1">
      <c r="A176" s="100">
        <v>43405</v>
      </c>
      <c r="B176" s="76">
        <v>942.82457116161765</v>
      </c>
      <c r="C176" s="115">
        <v>0</v>
      </c>
      <c r="D176" s="112">
        <f t="shared" si="13"/>
        <v>942.82457116161765</v>
      </c>
      <c r="E176" s="79">
        <f t="shared" si="9"/>
        <v>627</v>
      </c>
      <c r="F176" s="80">
        <f t="shared" si="11"/>
        <v>388.70203142027458</v>
      </c>
      <c r="G176" s="77">
        <v>30</v>
      </c>
      <c r="H176" s="81">
        <f t="shared" si="10"/>
        <v>6.5753424657534248E-4</v>
      </c>
      <c r="I176" s="82"/>
    </row>
    <row r="177" spans="1:9" s="2" customFormat="1">
      <c r="A177" s="100">
        <v>43435</v>
      </c>
      <c r="B177" s="76">
        <v>942.82457116161765</v>
      </c>
      <c r="C177" s="115">
        <v>104362</v>
      </c>
      <c r="D177" s="112">
        <f t="shared" si="13"/>
        <v>-103419.17542883838</v>
      </c>
      <c r="E177" s="79">
        <f t="shared" si="9"/>
        <v>597</v>
      </c>
      <c r="F177" s="80"/>
      <c r="G177" s="77">
        <v>19</v>
      </c>
      <c r="H177" s="81">
        <f t="shared" si="10"/>
        <v>6.5753424657534248E-4</v>
      </c>
      <c r="I177" s="82" t="s">
        <v>89</v>
      </c>
    </row>
    <row r="178" spans="1:9" s="2" customFormat="1">
      <c r="A178" s="100">
        <v>43466</v>
      </c>
      <c r="B178" s="76">
        <v>942.82457116161765</v>
      </c>
      <c r="C178" s="115">
        <v>0</v>
      </c>
      <c r="D178" s="112">
        <f t="shared" si="13"/>
        <v>942.82457116161765</v>
      </c>
      <c r="E178" s="79">
        <f t="shared" si="9"/>
        <v>578</v>
      </c>
      <c r="F178" s="80">
        <f t="shared" si="11"/>
        <v>358.32499866175237</v>
      </c>
      <c r="G178" s="77">
        <v>31</v>
      </c>
      <c r="H178" s="81">
        <f>0.24/365</f>
        <v>6.5753424657534248E-4</v>
      </c>
      <c r="I178" s="82"/>
    </row>
    <row r="179" spans="1:9" s="2" customFormat="1">
      <c r="A179" s="100">
        <v>43497</v>
      </c>
      <c r="B179" s="76">
        <v>942.82457116161765</v>
      </c>
      <c r="C179" s="115">
        <v>0</v>
      </c>
      <c r="D179" s="112">
        <f t="shared" si="13"/>
        <v>942.82457116161765</v>
      </c>
      <c r="E179" s="79">
        <f t="shared" si="9"/>
        <v>547</v>
      </c>
      <c r="F179" s="80">
        <f t="shared" si="11"/>
        <v>339.10687589615662</v>
      </c>
      <c r="G179" s="77">
        <v>28</v>
      </c>
      <c r="H179" s="81">
        <f t="shared" si="10"/>
        <v>6.5753424657534248E-4</v>
      </c>
      <c r="I179" s="82"/>
    </row>
    <row r="180" spans="1:9" s="2" customFormat="1">
      <c r="A180" s="100">
        <v>43525</v>
      </c>
      <c r="B180" s="76">
        <v>942.82457116161765</v>
      </c>
      <c r="C180" s="115">
        <v>0</v>
      </c>
      <c r="D180" s="112">
        <f t="shared" si="13"/>
        <v>942.82457116161765</v>
      </c>
      <c r="E180" s="79">
        <f t="shared" si="9"/>
        <v>519</v>
      </c>
      <c r="F180" s="80">
        <f t="shared" si="11"/>
        <v>321.74857146271535</v>
      </c>
      <c r="G180" s="77">
        <v>31</v>
      </c>
      <c r="H180" s="81">
        <f t="shared" si="10"/>
        <v>6.5753424657534248E-4</v>
      </c>
      <c r="I180" s="82"/>
    </row>
    <row r="181" spans="1:9" s="2" customFormat="1">
      <c r="A181" s="100">
        <v>43556</v>
      </c>
      <c r="B181" s="76">
        <v>942.82457116161765</v>
      </c>
      <c r="C181" s="115">
        <v>0</v>
      </c>
      <c r="D181" s="112">
        <f t="shared" si="13"/>
        <v>942.82457116161765</v>
      </c>
      <c r="E181" s="79">
        <f t="shared" si="9"/>
        <v>488</v>
      </c>
      <c r="F181" s="80">
        <f t="shared" si="11"/>
        <v>302.5304486971196</v>
      </c>
      <c r="G181" s="77">
        <v>30</v>
      </c>
      <c r="H181" s="81">
        <f t="shared" si="10"/>
        <v>6.5753424657534248E-4</v>
      </c>
      <c r="I181" s="114"/>
    </row>
    <row r="182" spans="1:9" s="2" customFormat="1">
      <c r="A182" s="100">
        <v>43586</v>
      </c>
      <c r="B182" s="76">
        <v>942.82457116161765</v>
      </c>
      <c r="C182" s="115">
        <v>0</v>
      </c>
      <c r="D182" s="112">
        <f t="shared" si="13"/>
        <v>942.82457116161765</v>
      </c>
      <c r="E182" s="79">
        <f t="shared" si="9"/>
        <v>458</v>
      </c>
      <c r="F182" s="80">
        <f t="shared" si="11"/>
        <v>283.93226537557541</v>
      </c>
      <c r="G182" s="77">
        <v>31</v>
      </c>
      <c r="H182" s="81">
        <f t="shared" si="10"/>
        <v>6.5753424657534248E-4</v>
      </c>
      <c r="I182" s="82"/>
    </row>
    <row r="183" spans="1:9" s="2" customFormat="1">
      <c r="A183" s="100">
        <v>43617</v>
      </c>
      <c r="B183" s="76">
        <v>942.82457116161765</v>
      </c>
      <c r="C183" s="115">
        <v>0</v>
      </c>
      <c r="D183" s="112">
        <f t="shared" si="13"/>
        <v>942.82457116161765</v>
      </c>
      <c r="E183" s="79">
        <f t="shared" si="9"/>
        <v>427</v>
      </c>
      <c r="F183" s="80">
        <f t="shared" si="11"/>
        <v>264.71414260997966</v>
      </c>
      <c r="G183" s="77">
        <v>30</v>
      </c>
      <c r="H183" s="81">
        <f t="shared" si="10"/>
        <v>6.5753424657534248E-4</v>
      </c>
      <c r="I183" s="82"/>
    </row>
    <row r="184" spans="1:9" s="2" customFormat="1">
      <c r="A184" s="100">
        <v>43647</v>
      </c>
      <c r="B184" s="76">
        <v>989.96579971969857</v>
      </c>
      <c r="C184" s="115">
        <v>0</v>
      </c>
      <c r="D184" s="112">
        <f t="shared" si="13"/>
        <v>989.96579971969857</v>
      </c>
      <c r="E184" s="79">
        <f t="shared" si="9"/>
        <v>397</v>
      </c>
      <c r="F184" s="80">
        <f t="shared" si="11"/>
        <v>258.42175725285722</v>
      </c>
      <c r="G184" s="77">
        <v>31</v>
      </c>
      <c r="H184" s="81">
        <f t="shared" si="10"/>
        <v>6.5753424657534248E-4</v>
      </c>
      <c r="I184" s="82"/>
    </row>
    <row r="185" spans="1:9" s="2" customFormat="1">
      <c r="A185" s="100">
        <v>43678</v>
      </c>
      <c r="B185" s="76">
        <v>989.96579971969857</v>
      </c>
      <c r="C185" s="115">
        <v>0</v>
      </c>
      <c r="D185" s="112">
        <f t="shared" si="13"/>
        <v>989.96579971969857</v>
      </c>
      <c r="E185" s="79">
        <f t="shared" si="9"/>
        <v>366</v>
      </c>
      <c r="F185" s="80">
        <f t="shared" si="11"/>
        <v>238.24272834898173</v>
      </c>
      <c r="G185" s="77">
        <v>31</v>
      </c>
      <c r="H185" s="81">
        <f t="shared" si="10"/>
        <v>6.5753424657534248E-4</v>
      </c>
      <c r="I185" s="82"/>
    </row>
    <row r="186" spans="1:9" s="2" customFormat="1">
      <c r="A186" s="100">
        <v>43709</v>
      </c>
      <c r="B186" s="76">
        <v>989.96579971969857</v>
      </c>
      <c r="C186" s="115">
        <v>0</v>
      </c>
      <c r="D186" s="112">
        <f t="shared" si="13"/>
        <v>989.96579971969857</v>
      </c>
      <c r="E186" s="79">
        <f t="shared" si="9"/>
        <v>335</v>
      </c>
      <c r="F186" s="80">
        <f t="shared" si="11"/>
        <v>218.06369944510621</v>
      </c>
      <c r="G186" s="77">
        <v>30</v>
      </c>
      <c r="H186" s="81">
        <f t="shared" si="10"/>
        <v>6.5753424657534248E-4</v>
      </c>
      <c r="I186" s="98"/>
    </row>
    <row r="187" spans="1:9" s="2" customFormat="1">
      <c r="A187" s="100">
        <v>43739</v>
      </c>
      <c r="B187" s="76">
        <v>989.96579971969857</v>
      </c>
      <c r="C187" s="115">
        <v>0</v>
      </c>
      <c r="D187" s="112">
        <f t="shared" si="13"/>
        <v>989.96579971969857</v>
      </c>
      <c r="E187" s="79">
        <f t="shared" si="9"/>
        <v>305</v>
      </c>
      <c r="F187" s="80">
        <f t="shared" si="11"/>
        <v>198.53560695748473</v>
      </c>
      <c r="G187" s="77">
        <v>31</v>
      </c>
      <c r="H187" s="81">
        <f t="shared" si="10"/>
        <v>6.5753424657534248E-4</v>
      </c>
      <c r="I187" s="98"/>
    </row>
    <row r="188" spans="1:9" s="2" customFormat="1">
      <c r="A188" s="100">
        <v>43770</v>
      </c>
      <c r="B188" s="76">
        <v>989.96579971969857</v>
      </c>
      <c r="C188" s="115">
        <v>0</v>
      </c>
      <c r="D188" s="112">
        <f t="shared" si="13"/>
        <v>989.96579971969857</v>
      </c>
      <c r="E188" s="79">
        <f t="shared" si="9"/>
        <v>274</v>
      </c>
      <c r="F188" s="80">
        <f t="shared" si="11"/>
        <v>178.35657805360927</v>
      </c>
      <c r="G188" s="77">
        <v>30</v>
      </c>
      <c r="H188" s="81">
        <f t="shared" si="10"/>
        <v>6.5753424657534248E-4</v>
      </c>
      <c r="I188" s="98"/>
    </row>
    <row r="189" spans="1:9" s="2" customFormat="1">
      <c r="A189" s="100">
        <v>43800</v>
      </c>
      <c r="B189" s="76">
        <v>989.96579971969857</v>
      </c>
      <c r="C189" s="115">
        <v>0</v>
      </c>
      <c r="D189" s="112">
        <f t="shared" si="13"/>
        <v>989.96579971969857</v>
      </c>
      <c r="E189" s="79">
        <f t="shared" si="9"/>
        <v>244</v>
      </c>
      <c r="F189" s="80">
        <f t="shared" si="11"/>
        <v>158.82848556598779</v>
      </c>
      <c r="G189" s="77">
        <v>31</v>
      </c>
      <c r="H189" s="81">
        <f t="shared" si="10"/>
        <v>6.5753424657534248E-4</v>
      </c>
      <c r="I189" s="98"/>
    </row>
    <row r="190" spans="1:9" s="2" customFormat="1">
      <c r="A190" s="100">
        <v>43831</v>
      </c>
      <c r="B190" s="76">
        <v>989.96579971969857</v>
      </c>
      <c r="C190" s="115">
        <v>0</v>
      </c>
      <c r="D190" s="112">
        <f t="shared" si="13"/>
        <v>989.96579971969857</v>
      </c>
      <c r="E190" s="79">
        <f t="shared" si="9"/>
        <v>213</v>
      </c>
      <c r="F190" s="80">
        <f t="shared" si="11"/>
        <v>138.64945666211233</v>
      </c>
      <c r="G190" s="97">
        <v>31</v>
      </c>
      <c r="H190" s="81">
        <f t="shared" si="10"/>
        <v>6.5753424657534248E-4</v>
      </c>
      <c r="I190" s="98"/>
    </row>
    <row r="191" spans="1:9" s="2" customFormat="1">
      <c r="A191" s="100">
        <v>43862</v>
      </c>
      <c r="B191" s="76">
        <v>989.96579971969857</v>
      </c>
      <c r="C191" s="115">
        <v>0</v>
      </c>
      <c r="D191" s="112">
        <f t="shared" si="13"/>
        <v>989.96579971969857</v>
      </c>
      <c r="E191" s="79">
        <f t="shared" si="9"/>
        <v>182</v>
      </c>
      <c r="F191" s="80">
        <f t="shared" si="11"/>
        <v>118.47042775823681</v>
      </c>
      <c r="G191" s="97">
        <v>29</v>
      </c>
      <c r="H191" s="81">
        <f t="shared" si="10"/>
        <v>6.5753424657534248E-4</v>
      </c>
      <c r="I191" s="98"/>
    </row>
    <row r="192" spans="1:9" s="2" customFormat="1">
      <c r="A192" s="100">
        <v>43891</v>
      </c>
      <c r="B192" s="76">
        <v>989.96579971969857</v>
      </c>
      <c r="C192" s="115">
        <v>0</v>
      </c>
      <c r="D192" s="112">
        <f t="shared" si="13"/>
        <v>989.96579971969857</v>
      </c>
      <c r="E192" s="79">
        <f t="shared" si="9"/>
        <v>153</v>
      </c>
      <c r="F192" s="80">
        <f t="shared" si="11"/>
        <v>99.593271686869414</v>
      </c>
      <c r="G192" s="97">
        <v>31</v>
      </c>
      <c r="H192" s="81">
        <f t="shared" si="10"/>
        <v>6.5753424657534248E-4</v>
      </c>
      <c r="I192" s="98"/>
    </row>
    <row r="193" spans="1:9" s="2" customFormat="1">
      <c r="A193" s="100">
        <v>43922</v>
      </c>
      <c r="B193" s="76">
        <v>989.96579971969857</v>
      </c>
      <c r="C193" s="115">
        <v>0</v>
      </c>
      <c r="D193" s="112">
        <f t="shared" si="13"/>
        <v>989.96579971969857</v>
      </c>
      <c r="E193" s="79">
        <f t="shared" si="9"/>
        <v>122</v>
      </c>
      <c r="F193" s="80">
        <f t="shared" si="11"/>
        <v>79.414242782993895</v>
      </c>
      <c r="G193" s="97">
        <v>30</v>
      </c>
      <c r="H193" s="81">
        <f t="shared" si="10"/>
        <v>6.5753424657534248E-4</v>
      </c>
      <c r="I193" s="98"/>
    </row>
    <row r="194" spans="1:9" s="2" customFormat="1">
      <c r="A194" s="100">
        <v>43952</v>
      </c>
      <c r="B194" s="76">
        <v>989.96579971969857</v>
      </c>
      <c r="C194" s="115">
        <v>0</v>
      </c>
      <c r="D194" s="112">
        <f t="shared" si="13"/>
        <v>989.96579971969857</v>
      </c>
      <c r="E194" s="79">
        <f t="shared" si="9"/>
        <v>92</v>
      </c>
      <c r="F194" s="80">
        <f t="shared" si="11"/>
        <v>59.886150295372445</v>
      </c>
      <c r="G194" s="97">
        <v>31</v>
      </c>
      <c r="H194" s="81">
        <f t="shared" si="10"/>
        <v>6.5753424657534248E-4</v>
      </c>
      <c r="I194" s="98"/>
    </row>
    <row r="195" spans="1:9" s="2" customFormat="1">
      <c r="A195" s="100">
        <v>43983</v>
      </c>
      <c r="B195" s="76">
        <v>989.96579971969857</v>
      </c>
      <c r="C195" s="115">
        <v>0</v>
      </c>
      <c r="D195" s="112">
        <f t="shared" si="13"/>
        <v>989.96579971969857</v>
      </c>
      <c r="E195" s="79">
        <f t="shared" si="9"/>
        <v>61</v>
      </c>
      <c r="F195" s="80">
        <f t="shared" si="11"/>
        <v>39.707121391496948</v>
      </c>
      <c r="G195" s="97">
        <v>30</v>
      </c>
      <c r="H195" s="81">
        <f t="shared" si="10"/>
        <v>6.5753424657534248E-4</v>
      </c>
      <c r="I195" s="98"/>
    </row>
    <row r="196" spans="1:9" s="2" customFormat="1">
      <c r="A196" s="100">
        <v>44013</v>
      </c>
      <c r="B196" s="76">
        <v>1039.4640897056836</v>
      </c>
      <c r="C196" s="77">
        <v>0</v>
      </c>
      <c r="D196" s="112">
        <f t="shared" si="13"/>
        <v>1039.4640897056836</v>
      </c>
      <c r="E196" s="79">
        <f t="shared" si="9"/>
        <v>31</v>
      </c>
      <c r="F196" s="80">
        <f t="shared" si="11"/>
        <v>21.187980349069274</v>
      </c>
      <c r="G196" s="97">
        <v>31</v>
      </c>
      <c r="H196" s="81">
        <f t="shared" si="10"/>
        <v>6.5753424657534248E-4</v>
      </c>
      <c r="I196" s="98"/>
    </row>
    <row r="197" spans="1:9" s="2" customFormat="1">
      <c r="A197" s="117" t="s">
        <v>12</v>
      </c>
      <c r="B197" s="76">
        <v>1039.46408970568</v>
      </c>
      <c r="C197" s="77">
        <v>0</v>
      </c>
      <c r="D197" s="112">
        <f>B197-C197</f>
        <v>1039.46408970568</v>
      </c>
      <c r="E197" s="79">
        <f t="shared" si="9"/>
        <v>0</v>
      </c>
      <c r="F197" s="80">
        <f t="shared" si="11"/>
        <v>0</v>
      </c>
      <c r="G197" s="97">
        <v>0</v>
      </c>
      <c r="H197" s="81">
        <f t="shared" si="10"/>
        <v>6.5753424657534248E-4</v>
      </c>
      <c r="I197" s="98"/>
    </row>
    <row r="198" spans="1:9" s="2" customFormat="1">
      <c r="A198" s="117" t="s">
        <v>20</v>
      </c>
      <c r="B198" s="76">
        <v>1039.46408970568</v>
      </c>
      <c r="C198" s="77">
        <v>0</v>
      </c>
      <c r="D198" s="112">
        <f t="shared" ref="D198:D201" si="14">B198-C198</f>
        <v>1039.46408970568</v>
      </c>
      <c r="E198" s="79">
        <f t="shared" si="9"/>
        <v>0</v>
      </c>
      <c r="F198" s="80">
        <f t="shared" si="11"/>
        <v>0</v>
      </c>
      <c r="G198" s="111">
        <v>0</v>
      </c>
      <c r="H198" s="81">
        <f t="shared" si="10"/>
        <v>6.5753424657534248E-4</v>
      </c>
      <c r="I198" s="98"/>
    </row>
    <row r="199" spans="1:9" s="2" customFormat="1">
      <c r="A199" s="117" t="s">
        <v>21</v>
      </c>
      <c r="B199" s="76">
        <v>1039.46408970568</v>
      </c>
      <c r="C199" s="77">
        <v>0</v>
      </c>
      <c r="D199" s="112">
        <f t="shared" si="14"/>
        <v>1039.46408970568</v>
      </c>
      <c r="E199" s="79">
        <f t="shared" si="9"/>
        <v>0</v>
      </c>
      <c r="F199" s="80">
        <f t="shared" si="11"/>
        <v>0</v>
      </c>
      <c r="G199" s="111">
        <v>0</v>
      </c>
      <c r="H199" s="81">
        <f t="shared" si="10"/>
        <v>6.5753424657534248E-4</v>
      </c>
      <c r="I199" s="98"/>
    </row>
    <row r="200" spans="1:9" s="2" customFormat="1">
      <c r="A200" s="117" t="s">
        <v>22</v>
      </c>
      <c r="B200" s="76">
        <v>1039.46408970568</v>
      </c>
      <c r="C200" s="77">
        <v>0</v>
      </c>
      <c r="D200" s="112">
        <f t="shared" si="14"/>
        <v>1039.46408970568</v>
      </c>
      <c r="E200" s="79">
        <f t="shared" si="9"/>
        <v>0</v>
      </c>
      <c r="F200" s="80">
        <f t="shared" si="11"/>
        <v>0</v>
      </c>
      <c r="G200" s="111">
        <v>0</v>
      </c>
      <c r="H200" s="81">
        <f t="shared" si="10"/>
        <v>6.5753424657534248E-4</v>
      </c>
      <c r="I200" s="98"/>
    </row>
    <row r="201" spans="1:9" s="2" customFormat="1">
      <c r="A201" s="117" t="s">
        <v>23</v>
      </c>
      <c r="B201" s="76">
        <v>1039.46408970568</v>
      </c>
      <c r="C201" s="77">
        <v>0</v>
      </c>
      <c r="D201" s="112">
        <f t="shared" si="14"/>
        <v>1039.46408970568</v>
      </c>
      <c r="E201" s="79">
        <f t="shared" si="9"/>
        <v>0</v>
      </c>
      <c r="F201" s="80">
        <f t="shared" si="11"/>
        <v>0</v>
      </c>
      <c r="G201" s="111">
        <v>0</v>
      </c>
      <c r="H201" s="81">
        <f t="shared" si="10"/>
        <v>6.5753424657534248E-4</v>
      </c>
      <c r="I201" s="98"/>
    </row>
    <row r="202" spans="1:9" s="125" customFormat="1" thickBot="1">
      <c r="A202" s="57" t="s">
        <v>5</v>
      </c>
      <c r="B202" s="119">
        <f>SUM(B14:B201)</f>
        <v>135708.16606759807</v>
      </c>
      <c r="C202" s="119">
        <f>SUM(C14:C200)</f>
        <v>111937</v>
      </c>
      <c r="D202" s="120">
        <f>B202-C202</f>
        <v>23771.166067598067</v>
      </c>
      <c r="E202" s="121">
        <f>SUM(E58:E197)</f>
        <v>286351</v>
      </c>
      <c r="F202" s="122">
        <f>SUM(F14:F197)</f>
        <v>191676.11536324586</v>
      </c>
      <c r="G202" s="121">
        <f>SUM(G14:G198)</f>
        <v>5247</v>
      </c>
      <c r="H202" s="123">
        <f>D202+F202</f>
        <v>215447.28143084393</v>
      </c>
      <c r="I202" s="124"/>
    </row>
    <row r="203" spans="1:9" s="30" customFormat="1" ht="15">
      <c r="C203" s="31"/>
      <c r="F203" s="31"/>
      <c r="H203" s="31"/>
      <c r="I203" s="31"/>
    </row>
    <row r="204" spans="1:9" s="30" customFormat="1" ht="15">
      <c r="C204" s="31"/>
      <c r="F204" s="31"/>
      <c r="H204" s="31"/>
      <c r="I204" s="31"/>
    </row>
    <row r="205" spans="1:9" s="30" customFormat="1" ht="18">
      <c r="A205" s="178"/>
      <c r="B205" s="179" t="s">
        <v>108</v>
      </c>
      <c r="C205" s="180"/>
      <c r="D205" s="180"/>
      <c r="E205" s="180"/>
      <c r="F205" s="181" t="s">
        <v>114</v>
      </c>
      <c r="G205" s="180"/>
      <c r="H205" s="159"/>
      <c r="I205" s="31"/>
    </row>
    <row r="206" spans="1:9" s="30" customFormat="1" ht="18.75">
      <c r="A206" s="198" t="s">
        <v>109</v>
      </c>
      <c r="B206" s="198" t="s">
        <v>110</v>
      </c>
      <c r="C206" s="198" t="s">
        <v>115</v>
      </c>
      <c r="D206" s="198" t="s">
        <v>111</v>
      </c>
      <c r="E206" s="180"/>
      <c r="F206" s="199" t="s">
        <v>112</v>
      </c>
      <c r="G206" s="199" t="s">
        <v>116</v>
      </c>
      <c r="H206" s="160"/>
      <c r="I206" s="31"/>
    </row>
    <row r="207" spans="1:9" s="2" customFormat="1" ht="18.75">
      <c r="A207" s="182" t="s">
        <v>113</v>
      </c>
      <c r="B207" s="183">
        <v>6000</v>
      </c>
      <c r="C207" s="183">
        <v>6000</v>
      </c>
      <c r="D207" s="183">
        <f>B207-C207</f>
        <v>0</v>
      </c>
      <c r="E207" s="180"/>
      <c r="F207" s="184"/>
      <c r="G207" s="184"/>
      <c r="H207" s="159"/>
      <c r="I207" s="31"/>
    </row>
    <row r="208" spans="1:9" s="26" customFormat="1" ht="18.75">
      <c r="A208" s="182" t="s">
        <v>120</v>
      </c>
      <c r="B208" s="183">
        <f>B207+B207*5%</f>
        <v>6300</v>
      </c>
      <c r="C208" s="183">
        <v>1575</v>
      </c>
      <c r="D208" s="183">
        <f t="shared" ref="D208:D222" si="15">B208-C208</f>
        <v>4725</v>
      </c>
      <c r="E208" s="180"/>
      <c r="F208" s="184" t="s">
        <v>117</v>
      </c>
      <c r="G208" s="185">
        <f>B223</f>
        <v>135708.16606759807</v>
      </c>
      <c r="H208" s="159"/>
      <c r="I208" s="31"/>
    </row>
    <row r="209" spans="1:9" s="26" customFormat="1" ht="18.75">
      <c r="A209" s="182" t="s">
        <v>121</v>
      </c>
      <c r="B209" s="183">
        <f t="shared" ref="B209:B220" si="16">B208+B208*5%</f>
        <v>6615</v>
      </c>
      <c r="C209" s="183">
        <v>0</v>
      </c>
      <c r="D209" s="183">
        <f t="shared" si="15"/>
        <v>6615</v>
      </c>
      <c r="E209" s="180"/>
      <c r="F209" s="184" t="s">
        <v>32</v>
      </c>
      <c r="G209" s="185">
        <f>F202</f>
        <v>191676.11536324586</v>
      </c>
      <c r="H209" s="159"/>
      <c r="I209" s="127"/>
    </row>
    <row r="210" spans="1:9" s="26" customFormat="1" ht="18.75">
      <c r="A210" s="182" t="s">
        <v>122</v>
      </c>
      <c r="B210" s="183">
        <f t="shared" si="16"/>
        <v>6945.75</v>
      </c>
      <c r="C210" s="183">
        <v>0</v>
      </c>
      <c r="D210" s="183">
        <f t="shared" si="15"/>
        <v>6945.75</v>
      </c>
      <c r="E210" s="180"/>
      <c r="F210" s="186" t="s">
        <v>5</v>
      </c>
      <c r="G210" s="187">
        <f>G208+G209</f>
        <v>327384.28143084393</v>
      </c>
      <c r="H210" s="159"/>
      <c r="I210" s="127"/>
    </row>
    <row r="211" spans="1:9" s="26" customFormat="1" ht="27">
      <c r="A211" s="182" t="s">
        <v>123</v>
      </c>
      <c r="B211" s="183">
        <f t="shared" si="16"/>
        <v>7293.0375000000004</v>
      </c>
      <c r="C211" s="183">
        <v>0</v>
      </c>
      <c r="D211" s="183">
        <f t="shared" si="15"/>
        <v>7293.0375000000004</v>
      </c>
      <c r="E211" s="180"/>
      <c r="F211" s="200" t="s">
        <v>118</v>
      </c>
      <c r="G211" s="185">
        <f>C223</f>
        <v>111937</v>
      </c>
      <c r="H211" s="159"/>
      <c r="I211" s="127"/>
    </row>
    <row r="212" spans="1:9" s="129" customFormat="1" ht="18.75">
      <c r="A212" s="188" t="s">
        <v>124</v>
      </c>
      <c r="B212" s="183">
        <f t="shared" si="16"/>
        <v>7657.6893749999999</v>
      </c>
      <c r="C212" s="183">
        <v>0</v>
      </c>
      <c r="D212" s="183">
        <f t="shared" si="15"/>
        <v>7657.6893749999999</v>
      </c>
      <c r="E212" s="180"/>
      <c r="F212" s="189" t="s">
        <v>119</v>
      </c>
      <c r="G212" s="190">
        <f>G210-G211</f>
        <v>215447.28143084393</v>
      </c>
      <c r="H212" s="159"/>
      <c r="I212" s="128"/>
    </row>
    <row r="213" spans="1:9" s="129" customFormat="1" ht="18.75">
      <c r="A213" s="182" t="s">
        <v>125</v>
      </c>
      <c r="B213" s="183">
        <f t="shared" si="16"/>
        <v>8040.5738437500004</v>
      </c>
      <c r="C213" s="183">
        <v>0</v>
      </c>
      <c r="D213" s="183">
        <f t="shared" si="15"/>
        <v>8040.5738437500004</v>
      </c>
      <c r="E213" s="180"/>
      <c r="F213" s="191"/>
      <c r="G213" s="192"/>
      <c r="H213" s="159"/>
      <c r="I213" s="128"/>
    </row>
    <row r="214" spans="1:9" s="129" customFormat="1" ht="18.75">
      <c r="A214" s="182" t="s">
        <v>126</v>
      </c>
      <c r="B214" s="183">
        <f t="shared" si="16"/>
        <v>8442.6025359374999</v>
      </c>
      <c r="C214" s="183">
        <v>0</v>
      </c>
      <c r="D214" s="183">
        <f t="shared" si="15"/>
        <v>8442.6025359374999</v>
      </c>
      <c r="E214" s="180"/>
      <c r="F214" s="191"/>
      <c r="G214" s="192"/>
      <c r="H214" s="159"/>
      <c r="I214" s="128"/>
    </row>
    <row r="215" spans="1:9" s="129" customFormat="1" ht="18.75">
      <c r="A215" s="182" t="s">
        <v>127</v>
      </c>
      <c r="B215" s="183">
        <f t="shared" si="16"/>
        <v>8864.7326627343755</v>
      </c>
      <c r="C215" s="183">
        <v>0</v>
      </c>
      <c r="D215" s="183">
        <f t="shared" si="15"/>
        <v>8864.7326627343755</v>
      </c>
      <c r="E215" s="180"/>
      <c r="F215" s="191"/>
      <c r="G215" s="192"/>
      <c r="H215" s="159"/>
      <c r="I215" s="128"/>
    </row>
    <row r="216" spans="1:9" s="129" customFormat="1" ht="18.75">
      <c r="A216" s="182" t="s">
        <v>128</v>
      </c>
      <c r="B216" s="183">
        <f t="shared" si="16"/>
        <v>9307.9692958710948</v>
      </c>
      <c r="C216" s="183">
        <v>0</v>
      </c>
      <c r="D216" s="183">
        <f t="shared" si="15"/>
        <v>9307.9692958710948</v>
      </c>
      <c r="E216" s="180"/>
      <c r="F216" s="191"/>
      <c r="G216" s="192"/>
      <c r="H216" s="159"/>
      <c r="I216" s="128"/>
    </row>
    <row r="217" spans="1:9" s="129" customFormat="1" ht="18.75">
      <c r="A217" s="182" t="s">
        <v>129</v>
      </c>
      <c r="B217" s="183">
        <f t="shared" si="16"/>
        <v>9773.3677606646488</v>
      </c>
      <c r="C217" s="183">
        <v>0</v>
      </c>
      <c r="D217" s="183">
        <f t="shared" si="15"/>
        <v>9773.3677606646488</v>
      </c>
      <c r="E217" s="180"/>
      <c r="F217" s="191"/>
      <c r="G217" s="192"/>
      <c r="H217" s="159"/>
      <c r="I217" s="128"/>
    </row>
    <row r="218" spans="1:9" s="129" customFormat="1" ht="18.75">
      <c r="A218" s="182" t="s">
        <v>130</v>
      </c>
      <c r="B218" s="183">
        <f t="shared" si="16"/>
        <v>10262.036148697882</v>
      </c>
      <c r="C218" s="183">
        <v>0</v>
      </c>
      <c r="D218" s="183">
        <f t="shared" si="15"/>
        <v>10262.036148697882</v>
      </c>
      <c r="E218" s="180"/>
      <c r="F218" s="191"/>
      <c r="G218" s="192"/>
      <c r="H218" s="159"/>
      <c r="I218" s="128"/>
    </row>
    <row r="219" spans="1:9" s="129" customFormat="1" ht="18.75">
      <c r="A219" s="193" t="s">
        <v>131</v>
      </c>
      <c r="B219" s="183">
        <v>10775</v>
      </c>
      <c r="C219" s="183">
        <v>0</v>
      </c>
      <c r="D219" s="183">
        <f t="shared" si="15"/>
        <v>10775</v>
      </c>
      <c r="E219" s="180"/>
      <c r="F219" s="191"/>
      <c r="G219" s="192"/>
      <c r="H219" s="159"/>
      <c r="I219" s="128"/>
    </row>
    <row r="220" spans="1:9" s="129" customFormat="1" ht="18.75">
      <c r="A220" s="193" t="s">
        <v>132</v>
      </c>
      <c r="B220" s="183">
        <f t="shared" si="16"/>
        <v>11313.75</v>
      </c>
      <c r="C220" s="183">
        <v>104362</v>
      </c>
      <c r="D220" s="183">
        <f t="shared" si="15"/>
        <v>-93048.25</v>
      </c>
      <c r="E220" s="180"/>
      <c r="F220" s="191"/>
      <c r="G220" s="192"/>
      <c r="H220" s="159"/>
      <c r="I220" s="128"/>
    </row>
    <row r="221" spans="1:9" s="129" customFormat="1" ht="18.75">
      <c r="A221" s="193" t="s">
        <v>133</v>
      </c>
      <c r="B221" s="183">
        <v>11880</v>
      </c>
      <c r="C221" s="183">
        <v>0</v>
      </c>
      <c r="D221" s="183">
        <f t="shared" si="15"/>
        <v>11880</v>
      </c>
      <c r="E221" s="180"/>
      <c r="F221" s="191"/>
      <c r="G221" s="192"/>
      <c r="H221" s="159"/>
      <c r="I221" s="128"/>
    </row>
    <row r="222" spans="1:9" s="129" customFormat="1" ht="27">
      <c r="A222" s="201" t="s">
        <v>140</v>
      </c>
      <c r="B222" s="194">
        <v>6237</v>
      </c>
      <c r="C222" s="183">
        <v>0</v>
      </c>
      <c r="D222" s="183">
        <f t="shared" si="15"/>
        <v>6237</v>
      </c>
      <c r="E222" s="180"/>
      <c r="F222" s="191"/>
      <c r="G222" s="192"/>
      <c r="H222" s="159"/>
      <c r="I222" s="128"/>
    </row>
    <row r="223" spans="1:9" s="129" customFormat="1" ht="18.75">
      <c r="A223" s="189" t="s">
        <v>5</v>
      </c>
      <c r="B223" s="190">
        <f>B202</f>
        <v>135708.16606759807</v>
      </c>
      <c r="C223" s="190">
        <f>SUM(C207:C222)</f>
        <v>111937</v>
      </c>
      <c r="D223" s="189">
        <f>SUM(B223-C223)</f>
        <v>23771.166067598067</v>
      </c>
      <c r="E223" s="195"/>
      <c r="F223" s="196"/>
      <c r="G223" s="197"/>
      <c r="H223" s="162"/>
      <c r="I223" s="128"/>
    </row>
    <row r="224" spans="1:9" s="129" customFormat="1" ht="18.75">
      <c r="A224" s="164"/>
      <c r="B224" s="165"/>
      <c r="C224" s="165"/>
      <c r="D224" s="166"/>
      <c r="E224" s="161"/>
      <c r="F224" s="162"/>
      <c r="G224" s="163"/>
      <c r="H224" s="162"/>
      <c r="I224" s="128"/>
    </row>
    <row r="225" spans="1:9" s="129" customFormat="1" ht="18.75">
      <c r="A225" s="164"/>
      <c r="B225" s="165"/>
      <c r="C225" s="165"/>
      <c r="D225" s="166"/>
      <c r="E225" s="161"/>
      <c r="F225" s="162"/>
      <c r="G225" s="163"/>
      <c r="H225" s="162"/>
      <c r="I225" s="128"/>
    </row>
    <row r="226" spans="1:9" s="129" customFormat="1" ht="18.75">
      <c r="A226" s="164"/>
      <c r="B226" s="165"/>
      <c r="C226" s="165"/>
      <c r="D226" s="166"/>
      <c r="E226" s="161"/>
      <c r="F226" s="162"/>
      <c r="G226" s="163"/>
      <c r="H226" s="162"/>
      <c r="I226" s="128"/>
    </row>
    <row r="227" spans="1:9" s="129" customFormat="1" ht="18.75">
      <c r="A227" s="164"/>
      <c r="B227" s="165"/>
      <c r="C227" s="165"/>
      <c r="D227" s="166"/>
      <c r="E227" s="161"/>
      <c r="F227" s="162"/>
      <c r="G227" s="163"/>
      <c r="H227" s="162"/>
      <c r="I227" s="128"/>
    </row>
    <row r="228" spans="1:9" s="129" customFormat="1" ht="18.75">
      <c r="A228" s="164"/>
      <c r="B228" s="165"/>
      <c r="C228" s="165"/>
      <c r="D228" s="166"/>
      <c r="E228" s="161"/>
      <c r="F228" s="162"/>
      <c r="G228" s="163"/>
      <c r="H228" s="162"/>
      <c r="I228" s="128"/>
    </row>
    <row r="229" spans="1:9" s="129" customFormat="1" ht="18.75">
      <c r="A229" s="164"/>
      <c r="B229" s="165"/>
      <c r="C229" s="165"/>
      <c r="D229" s="166"/>
      <c r="E229" s="161"/>
      <c r="F229" s="162"/>
      <c r="G229" s="163"/>
      <c r="H229" s="162"/>
      <c r="I229" s="128"/>
    </row>
    <row r="230" spans="1:9" s="129" customFormat="1" ht="18.75">
      <c r="A230" s="164"/>
      <c r="B230" s="165"/>
      <c r="C230" s="165"/>
      <c r="D230" s="166"/>
      <c r="E230" s="161"/>
      <c r="F230" s="162"/>
      <c r="G230" s="163"/>
      <c r="H230" s="162"/>
      <c r="I230" s="128"/>
    </row>
    <row r="231" spans="1:9" s="129" customFormat="1" ht="18">
      <c r="A231" s="167"/>
      <c r="B231" s="167"/>
      <c r="C231" s="167"/>
      <c r="D231" s="167"/>
      <c r="E231" s="167"/>
      <c r="F231" s="168"/>
      <c r="G231" s="167"/>
      <c r="H231" s="168"/>
      <c r="I231" s="128"/>
    </row>
    <row r="232" spans="1:9" s="129" customFormat="1" ht="20.25">
      <c r="A232" s="169"/>
      <c r="B232" s="170"/>
      <c r="C232" s="171"/>
      <c r="D232" s="172"/>
      <c r="E232" s="173"/>
      <c r="F232" s="174"/>
      <c r="G232" s="173"/>
      <c r="H232" s="173"/>
      <c r="I232" s="128"/>
    </row>
    <row r="233" spans="1:9" s="129" customFormat="1" ht="18.75">
      <c r="A233" s="484" t="s">
        <v>28</v>
      </c>
      <c r="B233" s="484"/>
      <c r="C233" s="46"/>
      <c r="D233" s="46" t="s">
        <v>29</v>
      </c>
      <c r="E233" s="45"/>
      <c r="F233" s="175" t="s">
        <v>30</v>
      </c>
      <c r="H233" s="176" t="s">
        <v>31</v>
      </c>
      <c r="I233" s="128"/>
    </row>
    <row r="234" spans="1:9" s="129" customFormat="1">
      <c r="A234" s="10"/>
      <c r="B234" s="14"/>
      <c r="C234" s="42"/>
      <c r="D234" s="18"/>
      <c r="E234" s="19"/>
      <c r="F234" s="38"/>
      <c r="G234" s="21"/>
      <c r="H234" s="34"/>
      <c r="I234" s="128"/>
    </row>
    <row r="235" spans="1:9" s="129" customFormat="1">
      <c r="A235" s="10"/>
      <c r="B235" s="14"/>
      <c r="C235" s="42"/>
      <c r="D235" s="18"/>
      <c r="E235" s="19"/>
      <c r="F235" s="38"/>
      <c r="G235" s="21"/>
      <c r="H235" s="34"/>
      <c r="I235" s="128"/>
    </row>
    <row r="236" spans="1:9" s="129" customFormat="1">
      <c r="A236" s="10"/>
      <c r="B236" s="14"/>
      <c r="C236" s="42"/>
      <c r="D236" s="18"/>
      <c r="E236" s="19"/>
      <c r="F236" s="38"/>
      <c r="G236" s="21"/>
      <c r="H236" s="34"/>
      <c r="I236" s="128"/>
    </row>
    <row r="237" spans="1:9" s="129" customFormat="1">
      <c r="A237" s="10"/>
      <c r="B237" s="14"/>
      <c r="C237" s="42"/>
      <c r="D237" s="18"/>
      <c r="E237" s="19"/>
      <c r="F237" s="38"/>
      <c r="G237" s="21"/>
      <c r="H237" s="34"/>
      <c r="I237" s="128"/>
    </row>
    <row r="238" spans="1:9" s="129" customFormat="1">
      <c r="A238" s="10"/>
      <c r="B238" s="14"/>
      <c r="C238" s="42"/>
      <c r="D238" s="18"/>
      <c r="E238" s="19"/>
      <c r="F238" s="38"/>
      <c r="G238" s="21"/>
      <c r="H238" s="34"/>
      <c r="I238" s="128"/>
    </row>
    <row r="239" spans="1:9" s="129" customFormat="1">
      <c r="A239" s="22"/>
      <c r="B239" s="14"/>
      <c r="C239" s="42"/>
      <c r="D239" s="18"/>
      <c r="E239" s="19"/>
      <c r="F239" s="38"/>
      <c r="G239" s="23"/>
      <c r="H239" s="34"/>
      <c r="I239" s="128"/>
    </row>
    <row r="240" spans="1:9" s="129" customFormat="1">
      <c r="A240" s="10"/>
      <c r="B240" s="14"/>
      <c r="C240" s="42"/>
      <c r="D240" s="18"/>
      <c r="E240" s="19"/>
      <c r="F240" s="38"/>
      <c r="G240" s="21"/>
      <c r="H240" s="34"/>
      <c r="I240" s="128"/>
    </row>
    <row r="241" spans="1:9" s="129" customFormat="1">
      <c r="A241" s="10"/>
      <c r="B241" s="14"/>
      <c r="C241" s="42"/>
      <c r="D241" s="18"/>
      <c r="E241" s="19"/>
      <c r="F241" s="38"/>
      <c r="G241" s="21"/>
      <c r="H241" s="34"/>
      <c r="I241" s="128"/>
    </row>
    <row r="242" spans="1:9" s="129" customFormat="1">
      <c r="A242" s="10"/>
      <c r="B242" s="14"/>
      <c r="C242" s="42"/>
      <c r="D242" s="18"/>
      <c r="E242" s="19"/>
      <c r="F242" s="38"/>
      <c r="G242" s="21"/>
      <c r="H242" s="34"/>
      <c r="I242" s="128"/>
    </row>
    <row r="243" spans="1:9" s="129" customFormat="1">
      <c r="A243" s="10"/>
      <c r="B243" s="14"/>
      <c r="C243" s="42"/>
      <c r="D243" s="18"/>
      <c r="E243" s="19"/>
      <c r="F243" s="38"/>
      <c r="G243" s="21"/>
      <c r="H243" s="34"/>
      <c r="I243" s="128"/>
    </row>
    <row r="244" spans="1:9" s="129" customFormat="1">
      <c r="A244" s="10"/>
      <c r="B244" s="14"/>
      <c r="C244" s="42"/>
      <c r="D244" s="18"/>
      <c r="E244" s="19"/>
      <c r="F244" s="38"/>
      <c r="G244" s="21"/>
      <c r="H244" s="34"/>
      <c r="I244" s="128"/>
    </row>
    <row r="245" spans="1:9" s="129" customFormat="1">
      <c r="A245" s="10"/>
      <c r="B245" s="14"/>
      <c r="C245" s="42"/>
      <c r="D245" s="18"/>
      <c r="E245" s="19"/>
      <c r="F245" s="38"/>
      <c r="G245" s="21"/>
      <c r="H245" s="34"/>
      <c r="I245" s="128"/>
    </row>
    <row r="246" spans="1:9" s="129" customFormat="1">
      <c r="A246" s="10"/>
      <c r="B246" s="14"/>
      <c r="C246" s="42"/>
      <c r="D246" s="18"/>
      <c r="E246" s="19"/>
      <c r="F246" s="38"/>
      <c r="G246" s="21"/>
      <c r="H246" s="34"/>
      <c r="I246" s="128"/>
    </row>
    <row r="247" spans="1:9" s="129" customFormat="1">
      <c r="A247" s="10"/>
      <c r="B247" s="14"/>
      <c r="C247" s="42"/>
      <c r="D247" s="18"/>
      <c r="E247" s="19"/>
      <c r="F247" s="38"/>
      <c r="G247" s="21"/>
      <c r="H247" s="34"/>
      <c r="I247" s="128"/>
    </row>
    <row r="248" spans="1:9" s="129" customFormat="1">
      <c r="A248" s="10"/>
      <c r="B248" s="14"/>
      <c r="C248" s="42"/>
      <c r="D248" s="18"/>
      <c r="E248" s="19"/>
      <c r="F248" s="38"/>
      <c r="G248" s="21"/>
      <c r="H248" s="34"/>
      <c r="I248" s="128"/>
    </row>
    <row r="249" spans="1:9" s="129" customFormat="1">
      <c r="A249" s="10"/>
      <c r="B249" s="14"/>
      <c r="C249" s="42"/>
      <c r="D249" s="18"/>
      <c r="E249" s="19"/>
      <c r="F249" s="38"/>
      <c r="G249" s="21"/>
      <c r="H249" s="34"/>
      <c r="I249" s="128"/>
    </row>
    <row r="250" spans="1:9" s="129" customFormat="1">
      <c r="A250" s="10"/>
      <c r="B250" s="14"/>
      <c r="C250" s="42"/>
      <c r="D250" s="18"/>
      <c r="E250" s="19"/>
      <c r="F250" s="38"/>
      <c r="G250" s="21"/>
      <c r="H250" s="34"/>
      <c r="I250" s="128"/>
    </row>
    <row r="251" spans="1:9" s="129" customFormat="1">
      <c r="A251" s="10"/>
      <c r="B251" s="14"/>
      <c r="C251" s="42"/>
      <c r="D251" s="18"/>
      <c r="E251" s="19"/>
      <c r="F251" s="38"/>
      <c r="G251" s="21"/>
      <c r="H251" s="34"/>
      <c r="I251" s="128"/>
    </row>
    <row r="252" spans="1:9" s="129" customFormat="1">
      <c r="A252" s="10"/>
      <c r="B252" s="14"/>
      <c r="C252" s="42"/>
      <c r="D252" s="18"/>
      <c r="E252" s="19"/>
      <c r="F252" s="38"/>
      <c r="G252" s="21"/>
      <c r="H252" s="34"/>
      <c r="I252" s="128"/>
    </row>
    <row r="253" spans="1:9" s="129" customFormat="1">
      <c r="A253" s="10"/>
      <c r="B253" s="14"/>
      <c r="C253" s="42"/>
      <c r="D253" s="18"/>
      <c r="E253" s="19"/>
      <c r="F253" s="38"/>
      <c r="G253" s="21"/>
      <c r="H253" s="34"/>
      <c r="I253" s="128"/>
    </row>
    <row r="254" spans="1:9" s="129" customFormat="1">
      <c r="A254" s="10"/>
      <c r="B254" s="14"/>
      <c r="C254" s="42"/>
      <c r="D254" s="18"/>
      <c r="E254" s="19"/>
      <c r="F254" s="38"/>
      <c r="G254" s="21"/>
      <c r="H254" s="34"/>
      <c r="I254" s="128"/>
    </row>
    <row r="255" spans="1:9" s="129" customFormat="1">
      <c r="A255" s="10"/>
      <c r="B255" s="14"/>
      <c r="C255" s="42"/>
      <c r="D255" s="18"/>
      <c r="E255" s="19"/>
      <c r="F255" s="38"/>
      <c r="G255" s="21"/>
      <c r="H255" s="34"/>
      <c r="I255" s="128"/>
    </row>
    <row r="256" spans="1:9" s="129" customFormat="1">
      <c r="A256" s="10"/>
      <c r="B256" s="14"/>
      <c r="C256" s="42"/>
      <c r="D256" s="18"/>
      <c r="E256" s="19"/>
      <c r="F256" s="38"/>
      <c r="G256" s="21"/>
      <c r="H256" s="34"/>
      <c r="I256" s="128"/>
    </row>
    <row r="257" spans="1:9" s="129" customFormat="1">
      <c r="A257" s="10"/>
      <c r="B257" s="14"/>
      <c r="C257" s="42"/>
      <c r="D257" s="18"/>
      <c r="E257" s="19"/>
      <c r="F257" s="38"/>
      <c r="G257" s="21"/>
      <c r="H257" s="34"/>
      <c r="I257" s="128"/>
    </row>
    <row r="258" spans="1:9" s="129" customFormat="1">
      <c r="A258" s="10"/>
      <c r="B258" s="14"/>
      <c r="C258" s="42"/>
      <c r="D258" s="18"/>
      <c r="E258" s="19"/>
      <c r="F258" s="38"/>
      <c r="G258" s="21"/>
      <c r="H258" s="34"/>
      <c r="I258" s="128"/>
    </row>
    <row r="259" spans="1:9" s="129" customFormat="1">
      <c r="A259" s="10"/>
      <c r="B259" s="14"/>
      <c r="C259" s="42"/>
      <c r="D259" s="18"/>
      <c r="E259" s="19"/>
      <c r="F259" s="38"/>
      <c r="G259" s="21"/>
      <c r="H259" s="34"/>
      <c r="I259" s="128"/>
    </row>
    <row r="260" spans="1:9" s="129" customFormat="1">
      <c r="A260" s="10"/>
      <c r="B260" s="14"/>
      <c r="C260" s="42"/>
      <c r="D260" s="18"/>
      <c r="E260" s="19"/>
      <c r="F260" s="38"/>
      <c r="G260" s="21"/>
      <c r="H260" s="34"/>
      <c r="I260" s="128"/>
    </row>
    <row r="261" spans="1:9" s="129" customFormat="1">
      <c r="A261" s="10"/>
      <c r="B261" s="14"/>
      <c r="C261" s="42"/>
      <c r="D261" s="18"/>
      <c r="E261" s="19"/>
      <c r="F261" s="38"/>
      <c r="G261" s="21"/>
      <c r="H261" s="34"/>
      <c r="I261" s="128"/>
    </row>
    <row r="262" spans="1:9" s="129" customFormat="1">
      <c r="A262" s="10"/>
      <c r="B262" s="14"/>
      <c r="C262" s="42"/>
      <c r="D262" s="18"/>
      <c r="E262" s="19"/>
      <c r="F262" s="38"/>
      <c r="G262" s="21"/>
      <c r="H262" s="34"/>
      <c r="I262" s="128"/>
    </row>
    <row r="263" spans="1:9" s="129" customFormat="1">
      <c r="A263" s="10"/>
      <c r="B263" s="14"/>
      <c r="C263" s="42"/>
      <c r="D263" s="18"/>
      <c r="E263" s="19"/>
      <c r="F263" s="38"/>
      <c r="G263" s="21"/>
      <c r="H263" s="34"/>
      <c r="I263" s="128"/>
    </row>
    <row r="264" spans="1:9" s="129" customFormat="1">
      <c r="A264" s="10"/>
      <c r="B264" s="14"/>
      <c r="C264" s="42"/>
      <c r="D264" s="18"/>
      <c r="E264" s="19"/>
      <c r="F264" s="38"/>
      <c r="G264" s="21"/>
      <c r="H264" s="34"/>
      <c r="I264" s="128"/>
    </row>
    <row r="265" spans="1:9" s="129" customFormat="1">
      <c r="A265" s="10"/>
      <c r="B265" s="14"/>
      <c r="C265" s="42"/>
      <c r="D265" s="18"/>
      <c r="E265" s="19"/>
      <c r="F265" s="38"/>
      <c r="G265" s="21"/>
      <c r="H265" s="34"/>
      <c r="I265" s="128"/>
    </row>
    <row r="266" spans="1:9" s="129" customFormat="1">
      <c r="A266" s="10"/>
      <c r="B266" s="14"/>
      <c r="C266" s="42"/>
      <c r="D266" s="18"/>
      <c r="E266" s="19"/>
      <c r="F266" s="38"/>
      <c r="G266" s="21"/>
      <c r="H266" s="34"/>
      <c r="I266" s="128"/>
    </row>
    <row r="267" spans="1:9" s="129" customFormat="1">
      <c r="A267" s="10"/>
      <c r="B267" s="14"/>
      <c r="C267" s="42"/>
      <c r="D267" s="18"/>
      <c r="E267" s="19"/>
      <c r="F267" s="38"/>
      <c r="G267" s="21"/>
      <c r="H267" s="34"/>
      <c r="I267" s="128"/>
    </row>
    <row r="268" spans="1:9" s="129" customFormat="1">
      <c r="A268" s="10"/>
      <c r="B268" s="14"/>
      <c r="C268" s="42"/>
      <c r="D268" s="18"/>
      <c r="E268" s="19"/>
      <c r="F268" s="38"/>
      <c r="G268" s="21"/>
      <c r="H268" s="34"/>
      <c r="I268" s="128"/>
    </row>
    <row r="269" spans="1:9" s="129" customFormat="1">
      <c r="A269" s="10"/>
      <c r="B269" s="14"/>
      <c r="C269" s="42"/>
      <c r="D269" s="18"/>
      <c r="E269" s="19"/>
      <c r="F269" s="38"/>
      <c r="G269" s="21"/>
      <c r="H269" s="34"/>
      <c r="I269" s="128"/>
    </row>
    <row r="270" spans="1:9" s="129" customFormat="1">
      <c r="A270" s="10"/>
      <c r="B270" s="14"/>
      <c r="C270" s="42"/>
      <c r="D270" s="18"/>
      <c r="E270" s="19"/>
      <c r="F270" s="38"/>
      <c r="G270" s="21"/>
      <c r="H270" s="34"/>
      <c r="I270" s="128"/>
    </row>
    <row r="271" spans="1:9" s="129" customFormat="1">
      <c r="A271" s="10"/>
      <c r="B271" s="14"/>
      <c r="C271" s="42"/>
      <c r="D271" s="18"/>
      <c r="E271" s="19"/>
      <c r="F271" s="38"/>
      <c r="G271" s="21"/>
      <c r="H271" s="34"/>
      <c r="I271" s="128"/>
    </row>
    <row r="272" spans="1:9" s="129" customFormat="1">
      <c r="A272" s="10"/>
      <c r="B272" s="14"/>
      <c r="C272" s="42"/>
      <c r="D272" s="18"/>
      <c r="E272" s="19"/>
      <c r="F272" s="38"/>
      <c r="G272" s="21"/>
      <c r="H272" s="34"/>
      <c r="I272" s="128"/>
    </row>
    <row r="273" spans="1:9" s="129" customFormat="1">
      <c r="A273" s="10"/>
      <c r="B273" s="14"/>
      <c r="C273" s="42"/>
      <c r="D273" s="18"/>
      <c r="E273" s="19"/>
      <c r="F273" s="38"/>
      <c r="G273" s="21"/>
      <c r="H273" s="34"/>
      <c r="I273" s="128"/>
    </row>
    <row r="274" spans="1:9" s="129" customFormat="1">
      <c r="A274" s="10"/>
      <c r="B274" s="14"/>
      <c r="C274" s="42"/>
      <c r="D274" s="18"/>
      <c r="E274" s="19"/>
      <c r="F274" s="38"/>
      <c r="G274" s="21"/>
      <c r="H274" s="34"/>
      <c r="I274" s="128"/>
    </row>
    <row r="275" spans="1:9" s="129" customFormat="1">
      <c r="A275" s="10"/>
      <c r="B275" s="14"/>
      <c r="C275" s="42"/>
      <c r="D275" s="18"/>
      <c r="E275" s="19"/>
      <c r="F275" s="38"/>
      <c r="G275" s="21"/>
      <c r="H275" s="34"/>
      <c r="I275" s="128"/>
    </row>
    <row r="276" spans="1:9" s="129" customFormat="1">
      <c r="A276" s="10"/>
      <c r="B276" s="14"/>
      <c r="C276" s="42"/>
      <c r="D276" s="18"/>
      <c r="E276" s="19"/>
      <c r="F276" s="38"/>
      <c r="G276" s="21"/>
      <c r="H276" s="34"/>
      <c r="I276" s="128"/>
    </row>
    <row r="277" spans="1:9" s="129" customFormat="1">
      <c r="A277" s="10"/>
      <c r="B277" s="14"/>
      <c r="C277" s="42"/>
      <c r="D277" s="18"/>
      <c r="E277" s="19"/>
      <c r="F277" s="38"/>
      <c r="G277" s="21"/>
      <c r="H277" s="34"/>
      <c r="I277" s="128"/>
    </row>
    <row r="278" spans="1:9" s="129" customFormat="1">
      <c r="A278" s="10"/>
      <c r="B278" s="14"/>
      <c r="C278" s="42"/>
      <c r="D278" s="18"/>
      <c r="E278" s="19"/>
      <c r="F278" s="38"/>
      <c r="G278" s="21"/>
      <c r="H278" s="34"/>
      <c r="I278" s="128"/>
    </row>
    <row r="279" spans="1:9" s="129" customFormat="1">
      <c r="A279" s="10"/>
      <c r="B279" s="14"/>
      <c r="C279" s="42"/>
      <c r="D279" s="18"/>
      <c r="E279" s="19"/>
      <c r="F279" s="38"/>
      <c r="G279" s="21"/>
      <c r="H279" s="34"/>
      <c r="I279" s="128"/>
    </row>
    <row r="280" spans="1:9" s="129" customFormat="1">
      <c r="A280" s="10"/>
      <c r="B280" s="14"/>
      <c r="C280" s="42"/>
      <c r="D280" s="18"/>
      <c r="E280" s="19"/>
      <c r="F280" s="38"/>
      <c r="G280" s="21"/>
      <c r="H280" s="34"/>
      <c r="I280" s="128"/>
    </row>
    <row r="281" spans="1:9" s="129" customFormat="1">
      <c r="A281" s="10"/>
      <c r="B281" s="14"/>
      <c r="C281" s="42"/>
      <c r="D281" s="18"/>
      <c r="E281" s="19"/>
      <c r="F281" s="38"/>
      <c r="G281" s="21"/>
      <c r="H281" s="34"/>
      <c r="I281" s="128"/>
    </row>
    <row r="282" spans="1:9" s="129" customFormat="1">
      <c r="A282" s="10"/>
      <c r="B282" s="14"/>
      <c r="C282" s="42"/>
      <c r="D282" s="18"/>
      <c r="E282" s="19"/>
      <c r="F282" s="38"/>
      <c r="G282" s="21"/>
      <c r="H282" s="34"/>
      <c r="I282" s="128"/>
    </row>
    <row r="283" spans="1:9" s="129" customFormat="1">
      <c r="A283" s="10"/>
      <c r="B283" s="14"/>
      <c r="C283" s="42"/>
      <c r="D283" s="18"/>
      <c r="E283" s="19"/>
      <c r="F283" s="38"/>
      <c r="G283" s="21"/>
      <c r="H283" s="34"/>
      <c r="I283" s="128"/>
    </row>
    <row r="284" spans="1:9" s="129" customFormat="1">
      <c r="A284" s="10"/>
      <c r="B284" s="14"/>
      <c r="C284" s="42"/>
      <c r="D284" s="18"/>
      <c r="E284" s="19"/>
      <c r="F284" s="38"/>
      <c r="G284" s="21"/>
      <c r="H284" s="34"/>
      <c r="I284" s="128"/>
    </row>
    <row r="285" spans="1:9" s="129" customFormat="1">
      <c r="A285" s="10"/>
      <c r="B285" s="14"/>
      <c r="C285" s="42"/>
      <c r="D285" s="18"/>
      <c r="E285" s="19"/>
      <c r="F285" s="38"/>
      <c r="G285" s="21"/>
      <c r="H285" s="34"/>
      <c r="I285" s="128"/>
    </row>
    <row r="286" spans="1:9" s="129" customFormat="1">
      <c r="A286" s="10"/>
      <c r="B286" s="14"/>
      <c r="C286" s="42"/>
      <c r="D286" s="18"/>
      <c r="E286" s="19"/>
      <c r="F286" s="38"/>
      <c r="G286" s="21"/>
      <c r="H286" s="34"/>
      <c r="I286" s="128"/>
    </row>
    <row r="287" spans="1:9" s="129" customFormat="1">
      <c r="A287" s="10"/>
      <c r="B287" s="14"/>
      <c r="C287" s="42"/>
      <c r="D287" s="18"/>
      <c r="E287" s="19"/>
      <c r="F287" s="38"/>
      <c r="G287" s="21"/>
      <c r="H287" s="34"/>
      <c r="I287" s="128"/>
    </row>
    <row r="288" spans="1:9" s="129" customFormat="1">
      <c r="A288" s="10"/>
      <c r="B288" s="14"/>
      <c r="C288" s="42"/>
      <c r="D288" s="18"/>
      <c r="E288" s="19"/>
      <c r="F288" s="38"/>
      <c r="G288" s="21"/>
      <c r="H288" s="34"/>
      <c r="I288" s="128"/>
    </row>
    <row r="289" spans="1:9" s="129" customFormat="1">
      <c r="A289" s="10"/>
      <c r="B289" s="14"/>
      <c r="C289" s="42"/>
      <c r="D289" s="18"/>
      <c r="E289" s="19"/>
      <c r="F289" s="38"/>
      <c r="G289" s="21"/>
      <c r="H289" s="34"/>
      <c r="I289" s="128"/>
    </row>
    <row r="290" spans="1:9" s="129" customFormat="1">
      <c r="A290" s="10"/>
      <c r="B290" s="14"/>
      <c r="C290" s="42"/>
      <c r="D290" s="18"/>
      <c r="E290" s="19"/>
      <c r="F290" s="38"/>
      <c r="G290" s="21"/>
      <c r="H290" s="34"/>
      <c r="I290" s="128"/>
    </row>
    <row r="291" spans="1:9" s="129" customFormat="1">
      <c r="A291" s="10"/>
      <c r="B291" s="14"/>
      <c r="C291" s="42"/>
      <c r="D291" s="18"/>
      <c r="E291" s="19"/>
      <c r="F291" s="38"/>
      <c r="G291" s="21"/>
      <c r="H291" s="34"/>
      <c r="I291" s="128"/>
    </row>
    <row r="292" spans="1:9" s="129" customFormat="1">
      <c r="A292" s="10"/>
      <c r="B292" s="14"/>
      <c r="C292" s="42"/>
      <c r="D292" s="18"/>
      <c r="E292" s="19"/>
      <c r="F292" s="38"/>
      <c r="G292" s="21"/>
      <c r="H292" s="34"/>
      <c r="I292" s="128"/>
    </row>
    <row r="293" spans="1:9" s="129" customFormat="1">
      <c r="A293" s="10"/>
      <c r="B293" s="14"/>
      <c r="C293" s="42"/>
      <c r="D293" s="18"/>
      <c r="E293" s="19"/>
      <c r="F293" s="38"/>
      <c r="G293" s="21"/>
      <c r="H293" s="34"/>
      <c r="I293" s="128"/>
    </row>
    <row r="294" spans="1:9" s="129" customFormat="1">
      <c r="A294" s="10"/>
      <c r="B294" s="14"/>
      <c r="C294" s="42"/>
      <c r="D294" s="18"/>
      <c r="E294" s="19"/>
      <c r="F294" s="38"/>
      <c r="G294" s="21"/>
      <c r="H294" s="34"/>
      <c r="I294" s="128"/>
    </row>
    <row r="295" spans="1:9" s="129" customFormat="1">
      <c r="A295" s="10"/>
      <c r="B295" s="14"/>
      <c r="C295" s="42"/>
      <c r="D295" s="18"/>
      <c r="E295" s="19"/>
      <c r="F295" s="38"/>
      <c r="G295" s="21"/>
      <c r="H295" s="34"/>
      <c r="I295" s="128"/>
    </row>
    <row r="296" spans="1:9" s="129" customFormat="1">
      <c r="A296" s="10"/>
      <c r="B296" s="14"/>
      <c r="C296" s="42"/>
      <c r="D296" s="18"/>
      <c r="E296" s="19"/>
      <c r="F296" s="38"/>
      <c r="G296" s="21"/>
      <c r="H296" s="34"/>
      <c r="I296" s="128"/>
    </row>
    <row r="297" spans="1:9" s="129" customFormat="1">
      <c r="A297" s="10"/>
      <c r="B297" s="14"/>
      <c r="C297" s="42"/>
      <c r="D297" s="18"/>
      <c r="E297" s="19"/>
      <c r="F297" s="38"/>
      <c r="G297" s="21"/>
      <c r="H297" s="34"/>
      <c r="I297" s="128"/>
    </row>
    <row r="298" spans="1:9" s="129" customFormat="1">
      <c r="A298" s="10"/>
      <c r="B298" s="14"/>
      <c r="C298" s="42"/>
      <c r="D298" s="18"/>
      <c r="E298" s="19"/>
      <c r="F298" s="38"/>
      <c r="G298" s="21"/>
      <c r="H298" s="34"/>
      <c r="I298" s="128"/>
    </row>
    <row r="299" spans="1:9" s="129" customFormat="1">
      <c r="A299" s="10"/>
      <c r="B299" s="14"/>
      <c r="C299" s="42"/>
      <c r="D299" s="18"/>
      <c r="E299" s="19"/>
      <c r="F299" s="38"/>
      <c r="G299" s="21"/>
      <c r="H299" s="34"/>
      <c r="I299" s="128"/>
    </row>
    <row r="300" spans="1:9" s="129" customFormat="1">
      <c r="A300" s="10"/>
      <c r="B300" s="14"/>
      <c r="C300" s="42"/>
      <c r="D300" s="18"/>
      <c r="E300" s="19"/>
      <c r="F300" s="38"/>
      <c r="G300" s="21"/>
      <c r="H300" s="34"/>
      <c r="I300" s="128"/>
    </row>
    <row r="301" spans="1:9" s="129" customFormat="1">
      <c r="A301" s="10"/>
      <c r="B301" s="14"/>
      <c r="C301" s="42"/>
      <c r="D301" s="18"/>
      <c r="E301" s="19"/>
      <c r="F301" s="38"/>
      <c r="G301" s="21"/>
      <c r="H301" s="34"/>
      <c r="I301" s="128"/>
    </row>
    <row r="302" spans="1:9" s="129" customFormat="1">
      <c r="A302" s="10"/>
      <c r="B302" s="14"/>
      <c r="C302" s="42"/>
      <c r="D302" s="18"/>
      <c r="E302" s="19"/>
      <c r="F302" s="38"/>
      <c r="G302" s="21"/>
      <c r="H302" s="34"/>
      <c r="I302" s="128"/>
    </row>
    <row r="303" spans="1:9" s="129" customFormat="1">
      <c r="A303" s="10"/>
      <c r="B303" s="14"/>
      <c r="C303" s="42"/>
      <c r="D303" s="18"/>
      <c r="E303" s="19"/>
      <c r="F303" s="38"/>
      <c r="G303" s="21"/>
      <c r="H303" s="34"/>
      <c r="I303" s="128"/>
    </row>
    <row r="304" spans="1:9" s="129" customFormat="1">
      <c r="A304" s="10"/>
      <c r="B304" s="14"/>
      <c r="C304" s="42"/>
      <c r="D304" s="18"/>
      <c r="E304" s="19"/>
      <c r="F304" s="38"/>
      <c r="G304" s="21"/>
      <c r="H304" s="34"/>
      <c r="I304" s="128"/>
    </row>
    <row r="305" spans="1:9" s="129" customFormat="1">
      <c r="A305" s="10"/>
      <c r="B305" s="14"/>
      <c r="C305" s="42"/>
      <c r="D305" s="18"/>
      <c r="E305" s="19"/>
      <c r="F305" s="38"/>
      <c r="G305" s="21"/>
      <c r="H305" s="34"/>
      <c r="I305" s="128"/>
    </row>
    <row r="306" spans="1:9" s="129" customFormat="1">
      <c r="A306" s="10"/>
      <c r="B306" s="14"/>
      <c r="C306" s="42"/>
      <c r="D306" s="18"/>
      <c r="E306" s="19"/>
      <c r="F306" s="38"/>
      <c r="G306" s="21"/>
      <c r="H306" s="34"/>
      <c r="I306" s="128"/>
    </row>
    <row r="307" spans="1:9" s="129" customFormat="1">
      <c r="A307" s="10"/>
      <c r="B307" s="14"/>
      <c r="C307" s="42"/>
      <c r="D307" s="18"/>
      <c r="E307" s="19"/>
      <c r="F307" s="38"/>
      <c r="G307" s="21"/>
      <c r="H307" s="34"/>
      <c r="I307" s="128"/>
    </row>
    <row r="308" spans="1:9" s="129" customFormat="1">
      <c r="A308" s="10"/>
      <c r="B308" s="14"/>
      <c r="C308" s="42"/>
      <c r="D308" s="18"/>
      <c r="E308" s="19"/>
      <c r="F308" s="38"/>
      <c r="G308" s="21"/>
      <c r="H308" s="34"/>
      <c r="I308" s="128"/>
    </row>
    <row r="309" spans="1:9" s="129" customFormat="1">
      <c r="A309" s="10"/>
      <c r="B309" s="14"/>
      <c r="C309" s="42"/>
      <c r="D309" s="18"/>
      <c r="E309" s="19"/>
      <c r="F309" s="38"/>
      <c r="G309" s="21"/>
      <c r="H309" s="34"/>
      <c r="I309" s="128"/>
    </row>
    <row r="310" spans="1:9" s="129" customFormat="1">
      <c r="A310" s="10"/>
      <c r="B310" s="14"/>
      <c r="C310" s="42"/>
      <c r="D310" s="18"/>
      <c r="E310" s="19"/>
      <c r="F310" s="38"/>
      <c r="G310" s="21"/>
      <c r="H310" s="34"/>
      <c r="I310" s="128"/>
    </row>
    <row r="311" spans="1:9" s="129" customFormat="1">
      <c r="A311" s="10"/>
      <c r="B311" s="14"/>
      <c r="C311" s="42"/>
      <c r="D311" s="18"/>
      <c r="E311" s="19"/>
      <c r="F311" s="38"/>
      <c r="G311" s="21"/>
      <c r="H311" s="34"/>
      <c r="I311" s="128"/>
    </row>
    <row r="312" spans="1:9" s="129" customFormat="1">
      <c r="A312" s="10"/>
      <c r="B312" s="14"/>
      <c r="C312" s="42"/>
      <c r="D312" s="18"/>
      <c r="E312" s="19"/>
      <c r="F312" s="38"/>
      <c r="G312" s="21"/>
      <c r="H312" s="34"/>
      <c r="I312" s="128"/>
    </row>
    <row r="313" spans="1:9" s="129" customFormat="1">
      <c r="A313" s="10"/>
      <c r="B313" s="14"/>
      <c r="C313" s="42"/>
      <c r="D313" s="18"/>
      <c r="E313" s="19"/>
      <c r="F313" s="38"/>
      <c r="G313" s="21"/>
      <c r="H313" s="34"/>
      <c r="I313" s="128"/>
    </row>
    <row r="314" spans="1:9" s="129" customFormat="1">
      <c r="A314" s="10"/>
      <c r="B314" s="14"/>
      <c r="C314" s="42"/>
      <c r="D314" s="18"/>
      <c r="E314" s="19"/>
      <c r="F314" s="38"/>
      <c r="G314" s="21"/>
      <c r="H314" s="34"/>
      <c r="I314" s="128"/>
    </row>
    <row r="315" spans="1:9" s="129" customFormat="1">
      <c r="A315" s="10"/>
      <c r="B315" s="14"/>
      <c r="C315" s="42"/>
      <c r="D315" s="18"/>
      <c r="E315" s="19"/>
      <c r="F315" s="38"/>
      <c r="G315" s="21"/>
      <c r="H315" s="34"/>
      <c r="I315" s="128"/>
    </row>
    <row r="316" spans="1:9" s="129" customFormat="1">
      <c r="A316" s="10"/>
      <c r="B316" s="14"/>
      <c r="C316" s="42"/>
      <c r="D316" s="18"/>
      <c r="E316" s="19"/>
      <c r="F316" s="38"/>
      <c r="G316" s="21"/>
      <c r="H316" s="34"/>
      <c r="I316" s="128"/>
    </row>
    <row r="317" spans="1:9" s="129" customFormat="1">
      <c r="A317" s="10"/>
      <c r="B317" s="14"/>
      <c r="C317" s="42"/>
      <c r="D317" s="18"/>
      <c r="E317" s="19"/>
      <c r="F317" s="38"/>
      <c r="G317" s="21"/>
      <c r="H317" s="34"/>
      <c r="I317" s="128"/>
    </row>
    <row r="318" spans="1:9" s="129" customFormat="1">
      <c r="A318" s="10"/>
      <c r="B318" s="14"/>
      <c r="C318" s="42"/>
      <c r="D318" s="18"/>
      <c r="E318" s="19"/>
      <c r="F318" s="38"/>
      <c r="G318" s="21"/>
      <c r="H318" s="34"/>
      <c r="I318" s="128"/>
    </row>
    <row r="319" spans="1:9" s="129" customFormat="1">
      <c r="A319" s="10"/>
      <c r="B319" s="14"/>
      <c r="C319" s="42"/>
      <c r="D319" s="18"/>
      <c r="E319" s="19"/>
      <c r="F319" s="38"/>
      <c r="G319" s="21"/>
      <c r="H319" s="34"/>
      <c r="I319" s="128"/>
    </row>
    <row r="320" spans="1:9" s="129" customFormat="1">
      <c r="A320" s="10"/>
      <c r="B320" s="14"/>
      <c r="C320" s="42"/>
      <c r="D320" s="18"/>
      <c r="E320" s="19"/>
      <c r="F320" s="38"/>
      <c r="G320" s="21"/>
      <c r="H320" s="34"/>
      <c r="I320" s="128"/>
    </row>
    <row r="321" spans="1:9" s="129" customFormat="1">
      <c r="A321" s="10"/>
      <c r="B321" s="14"/>
      <c r="C321" s="42"/>
      <c r="D321" s="18"/>
      <c r="E321" s="19"/>
      <c r="F321" s="38"/>
      <c r="G321" s="21"/>
      <c r="H321" s="34"/>
      <c r="I321" s="128"/>
    </row>
    <row r="322" spans="1:9" s="129" customFormat="1">
      <c r="A322" s="10"/>
      <c r="B322" s="14"/>
      <c r="C322" s="42"/>
      <c r="D322" s="18"/>
      <c r="E322" s="19"/>
      <c r="F322" s="38"/>
      <c r="G322" s="21"/>
      <c r="H322" s="34"/>
      <c r="I322" s="128"/>
    </row>
    <row r="323" spans="1:9" s="129" customFormat="1">
      <c r="A323" s="10"/>
      <c r="B323" s="14"/>
      <c r="C323" s="42"/>
      <c r="D323" s="18"/>
      <c r="E323" s="19"/>
      <c r="F323" s="38"/>
      <c r="G323" s="21"/>
      <c r="H323" s="34"/>
      <c r="I323" s="128"/>
    </row>
    <row r="324" spans="1:9" s="129" customFormat="1">
      <c r="A324" s="10"/>
      <c r="B324" s="14"/>
      <c r="C324" s="42"/>
      <c r="D324" s="18"/>
      <c r="E324" s="19"/>
      <c r="F324" s="38"/>
      <c r="G324" s="21"/>
      <c r="H324" s="34"/>
      <c r="I324" s="128"/>
    </row>
    <row r="325" spans="1:9" s="129" customFormat="1">
      <c r="A325" s="10"/>
      <c r="B325" s="14"/>
      <c r="C325" s="42"/>
      <c r="D325" s="18"/>
      <c r="E325" s="19"/>
      <c r="F325" s="38"/>
      <c r="G325" s="21"/>
      <c r="H325" s="34"/>
      <c r="I325" s="128"/>
    </row>
    <row r="326" spans="1:9" s="129" customFormat="1">
      <c r="A326" s="10"/>
      <c r="B326" s="14"/>
      <c r="C326" s="42"/>
      <c r="D326" s="18"/>
      <c r="E326" s="19"/>
      <c r="F326" s="38"/>
      <c r="G326" s="21"/>
      <c r="H326" s="34"/>
      <c r="I326" s="128"/>
    </row>
    <row r="327" spans="1:9" s="129" customFormat="1">
      <c r="A327" s="10"/>
      <c r="B327" s="14"/>
      <c r="C327" s="42"/>
      <c r="D327" s="18"/>
      <c r="E327" s="19"/>
      <c r="F327" s="38"/>
      <c r="G327" s="21"/>
      <c r="H327" s="34"/>
      <c r="I327" s="128"/>
    </row>
    <row r="328" spans="1:9" s="129" customFormat="1">
      <c r="A328" s="10"/>
      <c r="B328" s="14"/>
      <c r="C328" s="42"/>
      <c r="D328" s="18"/>
      <c r="E328" s="19"/>
      <c r="F328" s="38"/>
      <c r="G328" s="21"/>
      <c r="H328" s="34"/>
      <c r="I328" s="128"/>
    </row>
    <row r="329" spans="1:9" s="129" customFormat="1">
      <c r="A329" s="10"/>
      <c r="B329" s="14"/>
      <c r="C329" s="42"/>
      <c r="D329" s="18"/>
      <c r="E329" s="19"/>
      <c r="F329" s="38"/>
      <c r="G329" s="21"/>
      <c r="H329" s="34"/>
      <c r="I329" s="128"/>
    </row>
    <row r="330" spans="1:9" s="129" customFormat="1">
      <c r="A330" s="10"/>
      <c r="B330" s="14"/>
      <c r="C330" s="42"/>
      <c r="D330" s="18"/>
      <c r="E330" s="19"/>
      <c r="F330" s="38"/>
      <c r="G330" s="21"/>
      <c r="H330" s="34"/>
      <c r="I330" s="128"/>
    </row>
    <row r="331" spans="1:9" s="129" customFormat="1">
      <c r="A331" s="10"/>
      <c r="B331" s="14"/>
      <c r="C331" s="42"/>
      <c r="D331" s="18"/>
      <c r="E331" s="19"/>
      <c r="F331" s="38"/>
      <c r="G331" s="21"/>
      <c r="H331" s="34"/>
      <c r="I331" s="128"/>
    </row>
    <row r="332" spans="1:9" s="129" customFormat="1">
      <c r="A332" s="10"/>
      <c r="B332" s="14"/>
      <c r="C332" s="42"/>
      <c r="D332" s="18"/>
      <c r="E332" s="19"/>
      <c r="F332" s="38"/>
      <c r="G332" s="21"/>
      <c r="H332" s="34"/>
      <c r="I332" s="128"/>
    </row>
    <row r="333" spans="1:9" s="129" customFormat="1">
      <c r="A333" s="10"/>
      <c r="B333" s="14"/>
      <c r="C333" s="42"/>
      <c r="D333" s="18"/>
      <c r="E333" s="19"/>
      <c r="F333" s="38"/>
      <c r="G333" s="21"/>
      <c r="H333" s="34"/>
      <c r="I333" s="128"/>
    </row>
    <row r="334" spans="1:9" s="129" customFormat="1">
      <c r="A334" s="10"/>
      <c r="B334" s="14"/>
      <c r="C334" s="42"/>
      <c r="D334" s="18"/>
      <c r="E334" s="19"/>
      <c r="F334" s="38"/>
      <c r="G334" s="21"/>
      <c r="H334" s="34"/>
      <c r="I334" s="128"/>
    </row>
    <row r="335" spans="1:9" s="129" customFormat="1">
      <c r="A335" s="10"/>
      <c r="B335" s="14"/>
      <c r="C335" s="42"/>
      <c r="D335" s="18"/>
      <c r="E335" s="19"/>
      <c r="F335" s="38"/>
      <c r="G335" s="21"/>
      <c r="H335" s="34"/>
      <c r="I335" s="128"/>
    </row>
    <row r="336" spans="1:9" s="129" customFormat="1">
      <c r="A336" s="10"/>
      <c r="B336" s="14"/>
      <c r="C336" s="42"/>
      <c r="D336" s="18"/>
      <c r="E336" s="19"/>
      <c r="F336" s="38"/>
      <c r="G336" s="21"/>
      <c r="H336" s="34"/>
      <c r="I336" s="128"/>
    </row>
    <row r="337" spans="1:9" s="129" customFormat="1">
      <c r="A337" s="10"/>
      <c r="B337" s="14"/>
      <c r="C337" s="42"/>
      <c r="D337" s="18"/>
      <c r="E337" s="19"/>
      <c r="F337" s="38"/>
      <c r="G337" s="21"/>
      <c r="H337" s="34"/>
      <c r="I337" s="128"/>
    </row>
    <row r="338" spans="1:9" s="129" customFormat="1">
      <c r="A338" s="10"/>
      <c r="B338" s="14"/>
      <c r="C338" s="42"/>
      <c r="D338" s="18"/>
      <c r="E338" s="19"/>
      <c r="F338" s="38"/>
      <c r="G338" s="21"/>
      <c r="H338" s="34"/>
      <c r="I338" s="128"/>
    </row>
    <row r="339" spans="1:9" s="129" customFormat="1">
      <c r="A339" s="10"/>
      <c r="B339" s="14"/>
      <c r="C339" s="42"/>
      <c r="D339" s="18"/>
      <c r="E339" s="19"/>
      <c r="F339" s="38"/>
      <c r="G339" s="21"/>
      <c r="H339" s="34"/>
      <c r="I339" s="128"/>
    </row>
    <row r="340" spans="1:9" s="129" customFormat="1">
      <c r="A340" s="10"/>
      <c r="B340" s="14"/>
      <c r="C340" s="42"/>
      <c r="D340" s="18"/>
      <c r="E340" s="19"/>
      <c r="F340" s="38"/>
      <c r="G340" s="21"/>
      <c r="H340" s="34"/>
      <c r="I340" s="128"/>
    </row>
    <row r="341" spans="1:9" s="129" customFormat="1">
      <c r="A341" s="10"/>
      <c r="B341" s="14"/>
      <c r="C341" s="42"/>
      <c r="D341" s="18"/>
      <c r="E341" s="19"/>
      <c r="F341" s="38"/>
      <c r="G341" s="21"/>
      <c r="H341" s="34"/>
      <c r="I341" s="128"/>
    </row>
    <row r="342" spans="1:9" s="129" customFormat="1">
      <c r="A342" s="10"/>
      <c r="B342" s="14"/>
      <c r="C342" s="42"/>
      <c r="D342" s="18"/>
      <c r="E342" s="19"/>
      <c r="F342" s="38"/>
      <c r="G342" s="21"/>
      <c r="H342" s="34"/>
      <c r="I342" s="128"/>
    </row>
    <row r="343" spans="1:9" s="129" customFormat="1">
      <c r="A343" s="10"/>
      <c r="B343" s="14"/>
      <c r="C343" s="42"/>
      <c r="D343" s="18"/>
      <c r="E343" s="19"/>
      <c r="F343" s="38"/>
      <c r="G343" s="21"/>
      <c r="H343" s="34"/>
      <c r="I343" s="128"/>
    </row>
    <row r="344" spans="1:9" s="129" customFormat="1">
      <c r="A344" s="10"/>
      <c r="B344" s="14"/>
      <c r="C344" s="42"/>
      <c r="D344" s="18"/>
      <c r="E344" s="19"/>
      <c r="F344" s="38"/>
      <c r="G344" s="21"/>
      <c r="H344" s="34"/>
      <c r="I344" s="128"/>
    </row>
    <row r="345" spans="1:9" s="129" customFormat="1">
      <c r="A345" s="10"/>
      <c r="B345" s="14"/>
      <c r="C345" s="42"/>
      <c r="D345" s="18"/>
      <c r="E345" s="19"/>
      <c r="F345" s="38"/>
      <c r="G345" s="21"/>
      <c r="H345" s="34"/>
      <c r="I345" s="128"/>
    </row>
    <row r="346" spans="1:9" s="129" customFormat="1">
      <c r="A346" s="10"/>
      <c r="B346" s="14"/>
      <c r="C346" s="42"/>
      <c r="D346" s="18"/>
      <c r="E346" s="19"/>
      <c r="F346" s="38"/>
      <c r="G346" s="21"/>
      <c r="H346" s="34"/>
      <c r="I346" s="128"/>
    </row>
    <row r="347" spans="1:9" s="129" customFormat="1">
      <c r="A347" s="10"/>
      <c r="B347" s="14"/>
      <c r="C347" s="42"/>
      <c r="D347" s="18"/>
      <c r="E347" s="19"/>
      <c r="F347" s="38"/>
      <c r="G347" s="21"/>
      <c r="H347" s="34"/>
      <c r="I347" s="128"/>
    </row>
    <row r="348" spans="1:9" s="129" customFormat="1">
      <c r="A348" s="10"/>
      <c r="B348" s="14"/>
      <c r="C348" s="42"/>
      <c r="D348" s="18"/>
      <c r="E348" s="19"/>
      <c r="F348" s="38"/>
      <c r="G348" s="21"/>
      <c r="H348" s="34"/>
      <c r="I348" s="128"/>
    </row>
    <row r="349" spans="1:9" s="129" customFormat="1">
      <c r="A349" s="10"/>
      <c r="B349" s="14"/>
      <c r="C349" s="42"/>
      <c r="D349" s="18"/>
      <c r="E349" s="19"/>
      <c r="F349" s="38"/>
      <c r="G349" s="21"/>
      <c r="H349" s="34"/>
      <c r="I349" s="128"/>
    </row>
    <row r="350" spans="1:9" s="129" customFormat="1">
      <c r="A350" s="10"/>
      <c r="B350" s="14"/>
      <c r="C350" s="42"/>
      <c r="D350" s="18"/>
      <c r="E350" s="19"/>
      <c r="F350" s="38"/>
      <c r="G350" s="21"/>
      <c r="H350" s="34"/>
      <c r="I350" s="128"/>
    </row>
    <row r="351" spans="1:9" s="129" customFormat="1">
      <c r="A351" s="10"/>
      <c r="B351" s="14"/>
      <c r="C351" s="42"/>
      <c r="D351" s="18"/>
      <c r="E351" s="19"/>
      <c r="F351" s="38"/>
      <c r="G351" s="21"/>
      <c r="H351" s="34"/>
      <c r="I351" s="128"/>
    </row>
    <row r="352" spans="1:9" s="129" customFormat="1">
      <c r="A352" s="10"/>
      <c r="B352" s="14"/>
      <c r="C352" s="42"/>
      <c r="D352" s="18"/>
      <c r="E352" s="19"/>
      <c r="F352" s="38"/>
      <c r="G352" s="21"/>
      <c r="H352" s="34"/>
      <c r="I352" s="128"/>
    </row>
    <row r="353" spans="1:9" s="129" customFormat="1">
      <c r="A353" s="10"/>
      <c r="B353" s="14"/>
      <c r="C353" s="42"/>
      <c r="D353" s="18"/>
      <c r="E353" s="19"/>
      <c r="F353" s="38"/>
      <c r="G353" s="21"/>
      <c r="H353" s="34"/>
      <c r="I353" s="128"/>
    </row>
    <row r="354" spans="1:9" s="129" customFormat="1">
      <c r="A354" s="10"/>
      <c r="B354" s="14"/>
      <c r="C354" s="42"/>
      <c r="D354" s="18"/>
      <c r="E354" s="19"/>
      <c r="F354" s="38"/>
      <c r="G354" s="21"/>
      <c r="H354" s="34"/>
      <c r="I354" s="128"/>
    </row>
    <row r="355" spans="1:9" s="129" customFormat="1">
      <c r="A355" s="10"/>
      <c r="B355" s="14"/>
      <c r="C355" s="42"/>
      <c r="D355" s="18"/>
      <c r="E355" s="19"/>
      <c r="F355" s="38"/>
      <c r="G355" s="21"/>
      <c r="H355" s="34"/>
      <c r="I355" s="128"/>
    </row>
    <row r="356" spans="1:9" s="129" customFormat="1">
      <c r="A356" s="10"/>
      <c r="B356" s="14"/>
      <c r="C356" s="42"/>
      <c r="D356" s="18"/>
      <c r="E356" s="19"/>
      <c r="F356" s="38"/>
      <c r="G356" s="21"/>
      <c r="H356" s="34"/>
      <c r="I356" s="128"/>
    </row>
    <row r="357" spans="1:9" s="129" customFormat="1">
      <c r="A357" s="10"/>
      <c r="B357" s="14"/>
      <c r="C357" s="42"/>
      <c r="D357" s="18"/>
      <c r="E357" s="19"/>
      <c r="F357" s="38"/>
      <c r="G357" s="21"/>
      <c r="H357" s="34"/>
      <c r="I357" s="128"/>
    </row>
    <row r="358" spans="1:9" s="129" customFormat="1">
      <c r="A358" s="13"/>
      <c r="B358" s="14"/>
      <c r="C358" s="42"/>
      <c r="D358" s="15"/>
      <c r="E358" s="13"/>
      <c r="F358" s="39"/>
      <c r="G358" s="13"/>
      <c r="H358" s="34"/>
      <c r="I358" s="128"/>
    </row>
    <row r="359" spans="1:9" s="129" customFormat="1">
      <c r="A359" s="24"/>
      <c r="B359" s="25"/>
      <c r="C359" s="43"/>
      <c r="D359" s="25"/>
      <c r="E359" s="26"/>
      <c r="F359" s="477"/>
      <c r="G359" s="477"/>
      <c r="H359" s="35"/>
      <c r="I359" s="128"/>
    </row>
    <row r="360" spans="1:9" s="129" customFormat="1">
      <c r="A360" s="24"/>
      <c r="B360" s="25"/>
      <c r="C360" s="43"/>
      <c r="D360" s="25"/>
      <c r="E360" s="26"/>
      <c r="F360" s="36"/>
      <c r="G360" s="54"/>
      <c r="H360" s="35"/>
      <c r="I360" s="128"/>
    </row>
    <row r="361" spans="1:9" s="129" customFormat="1">
      <c r="A361" s="24"/>
      <c r="B361" s="25"/>
      <c r="C361" s="43"/>
      <c r="D361" s="25"/>
      <c r="E361" s="26"/>
      <c r="F361" s="36"/>
      <c r="G361" s="54"/>
      <c r="H361" s="35"/>
      <c r="I361" s="128"/>
    </row>
    <row r="362" spans="1:9" s="129" customFormat="1">
      <c r="A362" s="24"/>
      <c r="B362" s="25"/>
      <c r="C362" s="43"/>
      <c r="D362" s="25"/>
      <c r="E362" s="26"/>
      <c r="F362" s="36"/>
      <c r="G362" s="54"/>
      <c r="H362" s="35"/>
      <c r="I362" s="128"/>
    </row>
    <row r="363" spans="1:9" s="129" customFormat="1">
      <c r="A363" s="127"/>
      <c r="B363" s="25"/>
      <c r="C363" s="43"/>
      <c r="D363" s="25"/>
      <c r="E363" s="26"/>
      <c r="F363" s="127"/>
      <c r="G363" s="127"/>
      <c r="H363" s="127"/>
      <c r="I363" s="128"/>
    </row>
    <row r="364" spans="1:9" s="129" customFormat="1">
      <c r="A364" s="10"/>
      <c r="B364" s="130"/>
      <c r="C364" s="131"/>
      <c r="D364" s="130"/>
      <c r="F364" s="131"/>
      <c r="H364" s="128"/>
      <c r="I364" s="128"/>
    </row>
    <row r="365" spans="1:9" s="129" customFormat="1">
      <c r="A365" s="478"/>
      <c r="B365" s="478"/>
      <c r="C365" s="478"/>
      <c r="D365" s="478"/>
      <c r="E365" s="478"/>
      <c r="F365" s="478"/>
      <c r="G365" s="478"/>
      <c r="H365" s="478"/>
      <c r="I365" s="128"/>
    </row>
    <row r="366" spans="1:9" s="129" customFormat="1">
      <c r="A366" s="479"/>
      <c r="B366" s="479"/>
      <c r="C366" s="479"/>
      <c r="D366" s="479"/>
      <c r="E366" s="479"/>
      <c r="F366" s="479"/>
      <c r="G366" s="479"/>
      <c r="H366" s="479"/>
      <c r="I366" s="128"/>
    </row>
    <row r="367" spans="1:9" s="129" customFormat="1">
      <c r="A367" s="132"/>
      <c r="B367" s="133"/>
      <c r="C367" s="134"/>
      <c r="D367" s="135"/>
      <c r="E367" s="136"/>
      <c r="F367" s="72"/>
      <c r="G367" s="136"/>
      <c r="H367" s="72"/>
      <c r="I367" s="128"/>
    </row>
    <row r="368" spans="1:9" s="129" customFormat="1">
      <c r="A368" s="137"/>
      <c r="B368" s="135"/>
      <c r="C368" s="138"/>
      <c r="D368" s="135"/>
      <c r="E368" s="139"/>
      <c r="F368" s="72"/>
      <c r="G368" s="139"/>
      <c r="H368" s="72"/>
      <c r="I368" s="128"/>
    </row>
    <row r="369" spans="1:9" s="129" customFormat="1">
      <c r="A369" s="53"/>
      <c r="B369" s="17"/>
      <c r="C369" s="37"/>
      <c r="D369" s="17"/>
      <c r="E369" s="53"/>
      <c r="F369" s="37"/>
      <c r="G369" s="53"/>
      <c r="H369" s="33"/>
      <c r="I369" s="128"/>
    </row>
    <row r="370" spans="1:9" s="129" customFormat="1">
      <c r="A370" s="480"/>
      <c r="B370" s="480"/>
      <c r="C370" s="480"/>
      <c r="D370" s="480"/>
      <c r="E370" s="480"/>
      <c r="F370" s="480"/>
      <c r="G370" s="480"/>
      <c r="H370" s="480"/>
      <c r="I370" s="128"/>
    </row>
    <row r="371" spans="1:9" s="129" customFormat="1">
      <c r="A371" s="10"/>
      <c r="B371" s="18"/>
      <c r="C371" s="140"/>
      <c r="D371" s="18"/>
      <c r="E371" s="19"/>
      <c r="F371" s="140"/>
      <c r="G371" s="19"/>
      <c r="H371" s="34"/>
      <c r="I371" s="128"/>
    </row>
    <row r="372" spans="1:9" s="129" customFormat="1">
      <c r="A372" s="10"/>
      <c r="B372" s="18"/>
      <c r="C372" s="140"/>
      <c r="D372" s="18"/>
      <c r="E372" s="19"/>
      <c r="F372" s="140"/>
      <c r="G372" s="19"/>
      <c r="H372" s="34"/>
      <c r="I372" s="128"/>
    </row>
    <row r="373" spans="1:9" s="129" customFormat="1">
      <c r="A373" s="10"/>
      <c r="B373" s="18"/>
      <c r="C373" s="140"/>
      <c r="D373" s="18"/>
      <c r="E373" s="19"/>
      <c r="F373" s="140"/>
      <c r="G373" s="19"/>
      <c r="H373" s="34"/>
      <c r="I373" s="128"/>
    </row>
    <row r="374" spans="1:9" s="129" customFormat="1">
      <c r="A374" s="10"/>
      <c r="B374" s="18"/>
      <c r="C374" s="140"/>
      <c r="D374" s="18"/>
      <c r="E374" s="19"/>
      <c r="F374" s="140"/>
      <c r="G374" s="19"/>
      <c r="H374" s="34"/>
      <c r="I374" s="128"/>
    </row>
    <row r="375" spans="1:9" s="129" customFormat="1">
      <c r="A375" s="10"/>
      <c r="B375" s="18"/>
      <c r="C375" s="140"/>
      <c r="D375" s="18"/>
      <c r="E375" s="19"/>
      <c r="F375" s="140"/>
      <c r="G375" s="19"/>
      <c r="H375" s="34"/>
      <c r="I375" s="128"/>
    </row>
    <row r="376" spans="1:9" s="129" customFormat="1">
      <c r="A376" s="10"/>
      <c r="B376" s="18"/>
      <c r="C376" s="140"/>
      <c r="D376" s="18"/>
      <c r="E376" s="19"/>
      <c r="F376" s="140"/>
      <c r="G376" s="19"/>
      <c r="H376" s="34"/>
      <c r="I376" s="128"/>
    </row>
    <row r="377" spans="1:9" s="129" customFormat="1">
      <c r="A377" s="10"/>
      <c r="B377" s="18"/>
      <c r="C377" s="140"/>
      <c r="D377" s="18"/>
      <c r="E377" s="19"/>
      <c r="F377" s="140"/>
      <c r="G377" s="19"/>
      <c r="H377" s="34"/>
      <c r="I377" s="128"/>
    </row>
    <row r="378" spans="1:9" s="129" customFormat="1">
      <c r="A378" s="10"/>
      <c r="B378" s="18"/>
      <c r="C378" s="140"/>
      <c r="D378" s="18"/>
      <c r="E378" s="19"/>
      <c r="F378" s="140"/>
      <c r="G378" s="19"/>
      <c r="H378" s="34"/>
      <c r="I378" s="128"/>
    </row>
    <row r="379" spans="1:9" s="129" customFormat="1">
      <c r="A379" s="10"/>
      <c r="B379" s="18"/>
      <c r="C379" s="140"/>
      <c r="D379" s="18"/>
      <c r="E379" s="19"/>
      <c r="F379" s="140"/>
      <c r="G379" s="19"/>
      <c r="H379" s="34"/>
      <c r="I379" s="128"/>
    </row>
    <row r="380" spans="1:9" s="129" customFormat="1">
      <c r="A380" s="10"/>
      <c r="B380" s="18"/>
      <c r="C380" s="140"/>
      <c r="D380" s="18"/>
      <c r="E380" s="19"/>
      <c r="F380" s="140"/>
      <c r="G380" s="19"/>
      <c r="H380" s="34"/>
      <c r="I380" s="128"/>
    </row>
    <row r="381" spans="1:9" s="129" customFormat="1">
      <c r="A381" s="10"/>
      <c r="B381" s="18"/>
      <c r="C381" s="140"/>
      <c r="D381" s="18"/>
      <c r="E381" s="19"/>
      <c r="F381" s="140"/>
      <c r="G381" s="19"/>
      <c r="H381" s="34"/>
      <c r="I381" s="128"/>
    </row>
    <row r="382" spans="1:9" s="129" customFormat="1">
      <c r="A382" s="10"/>
      <c r="B382" s="18"/>
      <c r="C382" s="140"/>
      <c r="D382" s="18"/>
      <c r="E382" s="19"/>
      <c r="F382" s="140"/>
      <c r="G382" s="19"/>
      <c r="H382" s="34"/>
      <c r="I382" s="128"/>
    </row>
    <row r="383" spans="1:9" s="129" customFormat="1">
      <c r="A383" s="10"/>
      <c r="B383" s="18"/>
      <c r="C383" s="140"/>
      <c r="D383" s="18"/>
      <c r="E383" s="19"/>
      <c r="F383" s="140"/>
      <c r="G383" s="19"/>
      <c r="H383" s="34"/>
      <c r="I383" s="128"/>
    </row>
    <row r="384" spans="1:9" s="129" customFormat="1">
      <c r="A384" s="10"/>
      <c r="B384" s="18"/>
      <c r="C384" s="140"/>
      <c r="D384" s="18"/>
      <c r="E384" s="19"/>
      <c r="F384" s="140"/>
      <c r="G384" s="19"/>
      <c r="H384" s="34"/>
      <c r="I384" s="128"/>
    </row>
    <row r="385" spans="1:9" s="129" customFormat="1">
      <c r="A385" s="10"/>
      <c r="B385" s="18"/>
      <c r="C385" s="140"/>
      <c r="D385" s="18"/>
      <c r="E385" s="19"/>
      <c r="F385" s="140"/>
      <c r="G385" s="19"/>
      <c r="H385" s="34"/>
      <c r="I385" s="128"/>
    </row>
    <row r="386" spans="1:9" s="129" customFormat="1">
      <c r="A386" s="10"/>
      <c r="B386" s="18"/>
      <c r="C386" s="140"/>
      <c r="D386" s="18"/>
      <c r="E386" s="19"/>
      <c r="F386" s="140"/>
      <c r="G386" s="19"/>
      <c r="H386" s="34"/>
      <c r="I386" s="128"/>
    </row>
    <row r="387" spans="1:9" s="129" customFormat="1">
      <c r="A387" s="10"/>
      <c r="B387" s="18"/>
      <c r="C387" s="140"/>
      <c r="D387" s="18"/>
      <c r="E387" s="19"/>
      <c r="F387" s="140"/>
      <c r="G387" s="19"/>
      <c r="H387" s="34"/>
      <c r="I387" s="128"/>
    </row>
    <row r="388" spans="1:9" s="129" customFormat="1">
      <c r="A388" s="10"/>
      <c r="B388" s="18"/>
      <c r="C388" s="140"/>
      <c r="D388" s="18"/>
      <c r="E388" s="19"/>
      <c r="F388" s="140"/>
      <c r="G388" s="19"/>
      <c r="H388" s="34"/>
      <c r="I388" s="128"/>
    </row>
    <row r="389" spans="1:9" s="129" customFormat="1">
      <c r="A389" s="10"/>
      <c r="B389" s="18"/>
      <c r="C389" s="140"/>
      <c r="D389" s="18"/>
      <c r="E389" s="19"/>
      <c r="F389" s="140"/>
      <c r="G389" s="19"/>
      <c r="H389" s="34"/>
      <c r="I389" s="128"/>
    </row>
    <row r="390" spans="1:9" s="129" customFormat="1">
      <c r="A390" s="10"/>
      <c r="B390" s="18"/>
      <c r="C390" s="140"/>
      <c r="D390" s="18"/>
      <c r="E390" s="19"/>
      <c r="F390" s="140"/>
      <c r="G390" s="19"/>
      <c r="H390" s="34"/>
      <c r="I390" s="128"/>
    </row>
    <row r="391" spans="1:9" s="129" customFormat="1">
      <c r="A391" s="10"/>
      <c r="B391" s="18"/>
      <c r="C391" s="140"/>
      <c r="D391" s="18"/>
      <c r="E391" s="19"/>
      <c r="F391" s="140"/>
      <c r="G391" s="19"/>
      <c r="H391" s="34"/>
      <c r="I391" s="128"/>
    </row>
    <row r="392" spans="1:9" s="129" customFormat="1">
      <c r="A392" s="22"/>
      <c r="B392" s="18"/>
      <c r="C392" s="140"/>
      <c r="D392" s="18"/>
      <c r="E392" s="19"/>
      <c r="F392" s="140"/>
      <c r="G392" s="19"/>
      <c r="H392" s="34"/>
      <c r="I392" s="128"/>
    </row>
    <row r="393" spans="1:9" s="129" customFormat="1">
      <c r="A393" s="10"/>
      <c r="B393" s="18"/>
      <c r="C393" s="140"/>
      <c r="D393" s="18"/>
      <c r="E393" s="19"/>
      <c r="F393" s="140"/>
      <c r="G393" s="19"/>
      <c r="H393" s="34"/>
      <c r="I393" s="128"/>
    </row>
    <row r="394" spans="1:9" s="129" customFormat="1">
      <c r="A394" s="10"/>
      <c r="B394" s="18"/>
      <c r="C394" s="140"/>
      <c r="D394" s="18"/>
      <c r="E394" s="19"/>
      <c r="F394" s="140"/>
      <c r="G394" s="19"/>
      <c r="H394" s="34"/>
      <c r="I394" s="128"/>
    </row>
    <row r="395" spans="1:9" s="129" customFormat="1">
      <c r="A395" s="10"/>
      <c r="B395" s="18"/>
      <c r="C395" s="140"/>
      <c r="D395" s="18"/>
      <c r="E395" s="19"/>
      <c r="F395" s="140"/>
      <c r="G395" s="19"/>
      <c r="H395" s="34"/>
      <c r="I395" s="128"/>
    </row>
    <row r="396" spans="1:9" s="129" customFormat="1">
      <c r="A396" s="10"/>
      <c r="B396" s="18"/>
      <c r="C396" s="140"/>
      <c r="D396" s="18"/>
      <c r="E396" s="19"/>
      <c r="F396" s="140"/>
      <c r="G396" s="19"/>
      <c r="H396" s="34"/>
      <c r="I396" s="128"/>
    </row>
    <row r="397" spans="1:9" s="129" customFormat="1">
      <c r="A397" s="10"/>
      <c r="B397" s="18"/>
      <c r="C397" s="140"/>
      <c r="D397" s="18"/>
      <c r="E397" s="19"/>
      <c r="F397" s="140"/>
      <c r="G397" s="19"/>
      <c r="H397" s="34"/>
      <c r="I397" s="128"/>
    </row>
    <row r="398" spans="1:9" s="129" customFormat="1">
      <c r="A398" s="10"/>
      <c r="B398" s="18"/>
      <c r="C398" s="140"/>
      <c r="D398" s="18"/>
      <c r="E398" s="19"/>
      <c r="F398" s="140"/>
      <c r="G398" s="19"/>
      <c r="H398" s="34"/>
      <c r="I398" s="128"/>
    </row>
    <row r="399" spans="1:9" s="129" customFormat="1">
      <c r="A399" s="10"/>
      <c r="B399" s="18"/>
      <c r="C399" s="140"/>
      <c r="D399" s="18"/>
      <c r="E399" s="19"/>
      <c r="F399" s="140"/>
      <c r="G399" s="19"/>
      <c r="H399" s="34"/>
      <c r="I399" s="128"/>
    </row>
    <row r="400" spans="1:9" s="129" customFormat="1">
      <c r="A400" s="10"/>
      <c r="B400" s="18"/>
      <c r="C400" s="140"/>
      <c r="D400" s="18"/>
      <c r="E400" s="19"/>
      <c r="F400" s="140"/>
      <c r="G400" s="19"/>
      <c r="H400" s="34"/>
      <c r="I400" s="128"/>
    </row>
    <row r="401" spans="1:9" s="129" customFormat="1">
      <c r="A401" s="10"/>
      <c r="B401" s="18"/>
      <c r="C401" s="140"/>
      <c r="D401" s="18"/>
      <c r="E401" s="19"/>
      <c r="F401" s="140"/>
      <c r="G401" s="19"/>
      <c r="H401" s="34"/>
      <c r="I401" s="128"/>
    </row>
    <row r="402" spans="1:9" s="129" customFormat="1">
      <c r="A402" s="10"/>
      <c r="B402" s="18"/>
      <c r="C402" s="140"/>
      <c r="D402" s="18"/>
      <c r="E402" s="19"/>
      <c r="F402" s="140"/>
      <c r="G402" s="19"/>
      <c r="H402" s="34"/>
      <c r="I402" s="128"/>
    </row>
    <row r="403" spans="1:9" s="129" customFormat="1">
      <c r="A403" s="10"/>
      <c r="B403" s="18"/>
      <c r="C403" s="140"/>
      <c r="D403" s="18"/>
      <c r="E403" s="19"/>
      <c r="F403" s="140"/>
      <c r="G403" s="19"/>
      <c r="H403" s="34"/>
      <c r="I403" s="128"/>
    </row>
    <row r="404" spans="1:9" s="129" customFormat="1">
      <c r="A404" s="10"/>
      <c r="B404" s="18"/>
      <c r="C404" s="140"/>
      <c r="D404" s="18"/>
      <c r="E404" s="19"/>
      <c r="F404" s="140"/>
      <c r="G404" s="19"/>
      <c r="H404" s="34"/>
      <c r="I404" s="128"/>
    </row>
    <row r="405" spans="1:9" s="129" customFormat="1">
      <c r="A405" s="10"/>
      <c r="B405" s="18"/>
      <c r="C405" s="140"/>
      <c r="D405" s="18"/>
      <c r="E405" s="19"/>
      <c r="F405" s="140"/>
      <c r="G405" s="19"/>
      <c r="H405" s="34"/>
      <c r="I405" s="128"/>
    </row>
    <row r="406" spans="1:9" s="129" customFormat="1">
      <c r="A406" s="10"/>
      <c r="B406" s="18"/>
      <c r="C406" s="140"/>
      <c r="D406" s="18"/>
      <c r="E406" s="19"/>
      <c r="F406" s="140"/>
      <c r="G406" s="19"/>
      <c r="H406" s="34"/>
      <c r="I406" s="128"/>
    </row>
    <row r="407" spans="1:9" s="129" customFormat="1">
      <c r="A407" s="10"/>
      <c r="B407" s="18"/>
      <c r="C407" s="140"/>
      <c r="D407" s="18"/>
      <c r="E407" s="19"/>
      <c r="F407" s="140"/>
      <c r="G407" s="19"/>
      <c r="H407" s="34"/>
      <c r="I407" s="128"/>
    </row>
    <row r="408" spans="1:9" s="129" customFormat="1">
      <c r="A408" s="10"/>
      <c r="B408" s="18"/>
      <c r="C408" s="140"/>
      <c r="D408" s="18"/>
      <c r="E408" s="19"/>
      <c r="F408" s="140"/>
      <c r="G408" s="19"/>
      <c r="H408" s="34"/>
      <c r="I408" s="128"/>
    </row>
    <row r="409" spans="1:9" s="129" customFormat="1">
      <c r="A409" s="10"/>
      <c r="B409" s="18"/>
      <c r="C409" s="140"/>
      <c r="D409" s="18"/>
      <c r="E409" s="19"/>
      <c r="F409" s="140"/>
      <c r="G409" s="19"/>
      <c r="H409" s="34"/>
      <c r="I409" s="128"/>
    </row>
    <row r="410" spans="1:9" s="129" customFormat="1">
      <c r="A410" s="10"/>
      <c r="B410" s="18"/>
      <c r="C410" s="140"/>
      <c r="D410" s="18"/>
      <c r="E410" s="19"/>
      <c r="F410" s="140"/>
      <c r="G410" s="19"/>
      <c r="H410" s="34"/>
      <c r="I410" s="128"/>
    </row>
    <row r="411" spans="1:9" s="129" customFormat="1">
      <c r="A411" s="10"/>
      <c r="B411" s="18"/>
      <c r="C411" s="140"/>
      <c r="D411" s="18"/>
      <c r="E411" s="19"/>
      <c r="F411" s="140"/>
      <c r="G411" s="19"/>
      <c r="H411" s="34"/>
      <c r="I411" s="128"/>
    </row>
    <row r="412" spans="1:9" s="129" customFormat="1">
      <c r="A412" s="10"/>
      <c r="B412" s="18"/>
      <c r="C412" s="140"/>
      <c r="D412" s="18"/>
      <c r="E412" s="19"/>
      <c r="F412" s="140"/>
      <c r="G412" s="19"/>
      <c r="H412" s="34"/>
      <c r="I412" s="128"/>
    </row>
    <row r="413" spans="1:9" s="129" customFormat="1">
      <c r="A413" s="10"/>
      <c r="B413" s="18"/>
      <c r="C413" s="140"/>
      <c r="D413" s="18"/>
      <c r="E413" s="19"/>
      <c r="F413" s="140"/>
      <c r="G413" s="19"/>
      <c r="H413" s="34"/>
      <c r="I413" s="128"/>
    </row>
    <row r="414" spans="1:9" s="129" customFormat="1">
      <c r="A414" s="10"/>
      <c r="B414" s="18"/>
      <c r="C414" s="140"/>
      <c r="D414" s="18"/>
      <c r="E414" s="19"/>
      <c r="F414" s="140"/>
      <c r="G414" s="19"/>
      <c r="H414" s="34"/>
      <c r="I414" s="128"/>
    </row>
    <row r="415" spans="1:9" s="129" customFormat="1">
      <c r="A415" s="10"/>
      <c r="B415" s="18"/>
      <c r="C415" s="140"/>
      <c r="D415" s="18"/>
      <c r="E415" s="19"/>
      <c r="F415" s="140"/>
      <c r="G415" s="19"/>
      <c r="H415" s="34"/>
      <c r="I415" s="128"/>
    </row>
    <row r="416" spans="1:9" s="129" customFormat="1">
      <c r="A416" s="10"/>
      <c r="B416" s="18"/>
      <c r="C416" s="140"/>
      <c r="D416" s="18"/>
      <c r="E416" s="19"/>
      <c r="F416" s="140"/>
      <c r="G416" s="19"/>
      <c r="H416" s="34"/>
      <c r="I416" s="128"/>
    </row>
    <row r="417" spans="1:9" s="129" customFormat="1">
      <c r="A417" s="10"/>
      <c r="B417" s="18"/>
      <c r="C417" s="140"/>
      <c r="D417" s="18"/>
      <c r="E417" s="19"/>
      <c r="F417" s="140"/>
      <c r="G417" s="19"/>
      <c r="H417" s="34"/>
      <c r="I417" s="128"/>
    </row>
    <row r="418" spans="1:9" s="129" customFormat="1">
      <c r="A418" s="10"/>
      <c r="B418" s="18"/>
      <c r="C418" s="140"/>
      <c r="D418" s="18"/>
      <c r="E418" s="19"/>
      <c r="F418" s="140"/>
      <c r="G418" s="19"/>
      <c r="H418" s="34"/>
      <c r="I418" s="128"/>
    </row>
    <row r="419" spans="1:9" s="129" customFormat="1">
      <c r="A419" s="10"/>
      <c r="B419" s="18"/>
      <c r="C419" s="140"/>
      <c r="D419" s="18"/>
      <c r="E419" s="19"/>
      <c r="F419" s="140"/>
      <c r="G419" s="19"/>
      <c r="H419" s="34"/>
      <c r="I419" s="128"/>
    </row>
    <row r="420" spans="1:9" s="129" customFormat="1">
      <c r="A420" s="10"/>
      <c r="B420" s="18"/>
      <c r="C420" s="140"/>
      <c r="D420" s="18"/>
      <c r="E420" s="19"/>
      <c r="F420" s="140"/>
      <c r="G420" s="19"/>
      <c r="H420" s="34"/>
      <c r="I420" s="128"/>
    </row>
    <row r="421" spans="1:9" s="129" customFormat="1">
      <c r="A421" s="10"/>
      <c r="B421" s="18"/>
      <c r="C421" s="140"/>
      <c r="D421" s="18"/>
      <c r="E421" s="19"/>
      <c r="F421" s="140"/>
      <c r="G421" s="19"/>
      <c r="H421" s="34"/>
      <c r="I421" s="128"/>
    </row>
    <row r="422" spans="1:9" s="129" customFormat="1">
      <c r="A422" s="10"/>
      <c r="B422" s="18"/>
      <c r="C422" s="140"/>
      <c r="D422" s="18"/>
      <c r="E422" s="19"/>
      <c r="F422" s="140"/>
      <c r="G422" s="19"/>
      <c r="H422" s="34"/>
      <c r="I422" s="128"/>
    </row>
    <row r="423" spans="1:9" s="129" customFormat="1">
      <c r="A423" s="10"/>
      <c r="B423" s="18"/>
      <c r="C423" s="140"/>
      <c r="D423" s="18"/>
      <c r="E423" s="19"/>
      <c r="F423" s="140"/>
      <c r="G423" s="19"/>
      <c r="H423" s="34"/>
      <c r="I423" s="128"/>
    </row>
    <row r="424" spans="1:9" s="129" customFormat="1">
      <c r="A424" s="10"/>
      <c r="B424" s="18"/>
      <c r="C424" s="140"/>
      <c r="D424" s="18"/>
      <c r="E424" s="19"/>
      <c r="F424" s="140"/>
      <c r="G424" s="19"/>
      <c r="H424" s="34"/>
      <c r="I424" s="128"/>
    </row>
    <row r="425" spans="1:9" s="129" customFormat="1">
      <c r="A425" s="10"/>
      <c r="B425" s="18"/>
      <c r="C425" s="140"/>
      <c r="D425" s="18"/>
      <c r="E425" s="19"/>
      <c r="F425" s="140"/>
      <c r="G425" s="19"/>
      <c r="H425" s="34"/>
      <c r="I425" s="128"/>
    </row>
    <row r="426" spans="1:9" s="129" customFormat="1">
      <c r="A426" s="10"/>
      <c r="B426" s="18"/>
      <c r="C426" s="140"/>
      <c r="D426" s="18"/>
      <c r="E426" s="19"/>
      <c r="F426" s="140"/>
      <c r="G426" s="19"/>
      <c r="H426" s="34"/>
      <c r="I426" s="128"/>
    </row>
    <row r="427" spans="1:9" s="129" customFormat="1">
      <c r="A427" s="10"/>
      <c r="B427" s="18"/>
      <c r="C427" s="140"/>
      <c r="D427" s="18"/>
      <c r="E427" s="19"/>
      <c r="F427" s="140"/>
      <c r="G427" s="19"/>
      <c r="H427" s="34"/>
      <c r="I427" s="128"/>
    </row>
    <row r="428" spans="1:9" s="129" customFormat="1">
      <c r="A428" s="10"/>
      <c r="B428" s="18"/>
      <c r="C428" s="140"/>
      <c r="D428" s="18"/>
      <c r="E428" s="19"/>
      <c r="F428" s="140"/>
      <c r="G428" s="19"/>
      <c r="H428" s="34"/>
      <c r="I428" s="128"/>
    </row>
    <row r="429" spans="1:9" s="129" customFormat="1">
      <c r="A429" s="10"/>
      <c r="B429" s="18"/>
      <c r="C429" s="140"/>
      <c r="D429" s="18"/>
      <c r="E429" s="19"/>
      <c r="F429" s="140"/>
      <c r="G429" s="21"/>
      <c r="H429" s="34"/>
      <c r="I429" s="128"/>
    </row>
    <row r="430" spans="1:9" s="129" customFormat="1">
      <c r="A430" s="10"/>
      <c r="B430" s="18"/>
      <c r="C430" s="140"/>
      <c r="D430" s="18"/>
      <c r="E430" s="19"/>
      <c r="F430" s="140"/>
      <c r="G430" s="21"/>
      <c r="H430" s="34"/>
      <c r="I430" s="128"/>
    </row>
    <row r="431" spans="1:9" s="129" customFormat="1">
      <c r="A431" s="10"/>
      <c r="B431" s="18"/>
      <c r="C431" s="140"/>
      <c r="D431" s="18"/>
      <c r="E431" s="19"/>
      <c r="F431" s="140"/>
      <c r="G431" s="21"/>
      <c r="H431" s="34"/>
      <c r="I431" s="128"/>
    </row>
    <row r="432" spans="1:9" s="129" customFormat="1">
      <c r="A432" s="10"/>
      <c r="B432" s="18"/>
      <c r="C432" s="140"/>
      <c r="D432" s="18"/>
      <c r="E432" s="19"/>
      <c r="F432" s="140"/>
      <c r="G432" s="21"/>
      <c r="H432" s="34"/>
      <c r="I432" s="128"/>
    </row>
    <row r="433" spans="1:9" s="129" customFormat="1">
      <c r="A433" s="10"/>
      <c r="B433" s="18"/>
      <c r="C433" s="140"/>
      <c r="D433" s="18"/>
      <c r="E433" s="19"/>
      <c r="F433" s="140"/>
      <c r="G433" s="21"/>
      <c r="H433" s="34"/>
      <c r="I433" s="128"/>
    </row>
    <row r="434" spans="1:9" s="129" customFormat="1">
      <c r="A434" s="10"/>
      <c r="B434" s="141"/>
      <c r="C434" s="140"/>
      <c r="D434" s="18"/>
      <c r="E434" s="19"/>
      <c r="F434" s="140"/>
      <c r="G434" s="21"/>
      <c r="H434" s="34"/>
      <c r="I434" s="128"/>
    </row>
    <row r="435" spans="1:9" s="129" customFormat="1">
      <c r="A435" s="10"/>
      <c r="B435" s="18"/>
      <c r="C435" s="140"/>
      <c r="D435" s="18"/>
      <c r="E435" s="19"/>
      <c r="F435" s="140"/>
      <c r="G435" s="21"/>
      <c r="H435" s="34"/>
      <c r="I435" s="128"/>
    </row>
    <row r="436" spans="1:9" s="129" customFormat="1">
      <c r="A436" s="10"/>
      <c r="B436" s="18"/>
      <c r="C436" s="140"/>
      <c r="D436" s="18"/>
      <c r="E436" s="19"/>
      <c r="F436" s="140"/>
      <c r="G436" s="21"/>
      <c r="H436" s="34"/>
      <c r="I436" s="128"/>
    </row>
    <row r="437" spans="1:9" s="129" customFormat="1">
      <c r="A437" s="10"/>
      <c r="B437" s="18"/>
      <c r="C437" s="140"/>
      <c r="D437" s="18"/>
      <c r="E437" s="19"/>
      <c r="F437" s="140"/>
      <c r="G437" s="21"/>
      <c r="H437" s="34"/>
      <c r="I437" s="128"/>
    </row>
    <row r="438" spans="1:9" s="129" customFormat="1">
      <c r="A438" s="10"/>
      <c r="B438" s="18"/>
      <c r="C438" s="140"/>
      <c r="D438" s="18"/>
      <c r="E438" s="19"/>
      <c r="F438" s="140"/>
      <c r="G438" s="21"/>
      <c r="H438" s="34"/>
      <c r="I438" s="128"/>
    </row>
    <row r="439" spans="1:9" s="129" customFormat="1">
      <c r="A439" s="10"/>
      <c r="B439" s="18"/>
      <c r="C439" s="140"/>
      <c r="D439" s="18"/>
      <c r="E439" s="19"/>
      <c r="F439" s="140"/>
      <c r="G439" s="21"/>
      <c r="H439" s="34"/>
      <c r="I439" s="128"/>
    </row>
    <row r="440" spans="1:9" s="129" customFormat="1">
      <c r="A440" s="10"/>
      <c r="B440" s="18"/>
      <c r="C440" s="140"/>
      <c r="D440" s="18"/>
      <c r="E440" s="19"/>
      <c r="F440" s="140"/>
      <c r="G440" s="21"/>
      <c r="H440" s="34"/>
      <c r="I440" s="128"/>
    </row>
    <row r="441" spans="1:9" s="129" customFormat="1">
      <c r="A441" s="10"/>
      <c r="B441" s="18"/>
      <c r="C441" s="140"/>
      <c r="D441" s="18"/>
      <c r="E441" s="19"/>
      <c r="F441" s="140"/>
      <c r="G441" s="21"/>
      <c r="H441" s="34"/>
      <c r="I441" s="128"/>
    </row>
    <row r="442" spans="1:9" s="129" customFormat="1">
      <c r="A442" s="10"/>
      <c r="B442" s="18"/>
      <c r="C442" s="140"/>
      <c r="D442" s="18"/>
      <c r="E442" s="19"/>
      <c r="F442" s="140"/>
      <c r="G442" s="21"/>
      <c r="H442" s="34"/>
      <c r="I442" s="128"/>
    </row>
    <row r="443" spans="1:9" s="129" customFormat="1">
      <c r="A443" s="10"/>
      <c r="B443" s="18"/>
      <c r="C443" s="140"/>
      <c r="D443" s="18"/>
      <c r="E443" s="19"/>
      <c r="F443" s="140"/>
      <c r="G443" s="21"/>
      <c r="H443" s="34"/>
      <c r="I443" s="128"/>
    </row>
    <row r="444" spans="1:9" s="129" customFormat="1">
      <c r="A444" s="10"/>
      <c r="B444" s="18"/>
      <c r="C444" s="140"/>
      <c r="D444" s="18"/>
      <c r="E444" s="19"/>
      <c r="F444" s="140"/>
      <c r="G444" s="21"/>
      <c r="H444" s="34"/>
      <c r="I444" s="128"/>
    </row>
    <row r="445" spans="1:9" s="129" customFormat="1">
      <c r="A445" s="10"/>
      <c r="B445" s="18"/>
      <c r="C445" s="140"/>
      <c r="D445" s="18"/>
      <c r="E445" s="19"/>
      <c r="F445" s="140"/>
      <c r="G445" s="21"/>
      <c r="H445" s="34"/>
      <c r="I445" s="128"/>
    </row>
    <row r="446" spans="1:9" s="129" customFormat="1">
      <c r="A446" s="10"/>
      <c r="B446" s="18"/>
      <c r="C446" s="140"/>
      <c r="D446" s="18"/>
      <c r="E446" s="19"/>
      <c r="F446" s="140"/>
      <c r="G446" s="21"/>
      <c r="H446" s="34"/>
      <c r="I446" s="128"/>
    </row>
    <row r="447" spans="1:9" s="129" customFormat="1">
      <c r="A447" s="10"/>
      <c r="B447" s="18"/>
      <c r="C447" s="140"/>
      <c r="D447" s="18"/>
      <c r="E447" s="19"/>
      <c r="F447" s="140"/>
      <c r="G447" s="21"/>
      <c r="H447" s="34"/>
      <c r="I447" s="128"/>
    </row>
    <row r="448" spans="1:9" s="129" customFormat="1">
      <c r="A448" s="10"/>
      <c r="B448" s="18"/>
      <c r="C448" s="140"/>
      <c r="D448" s="18"/>
      <c r="E448" s="19"/>
      <c r="F448" s="140"/>
      <c r="G448" s="21"/>
      <c r="H448" s="34"/>
      <c r="I448" s="128"/>
    </row>
    <row r="449" spans="1:9" s="129" customFormat="1">
      <c r="A449" s="10"/>
      <c r="B449" s="18"/>
      <c r="C449" s="140"/>
      <c r="D449" s="18"/>
      <c r="E449" s="19"/>
      <c r="F449" s="140"/>
      <c r="G449" s="21"/>
      <c r="H449" s="34"/>
      <c r="I449" s="128"/>
    </row>
    <row r="450" spans="1:9" s="129" customFormat="1">
      <c r="A450" s="10"/>
      <c r="B450" s="18"/>
      <c r="C450" s="140"/>
      <c r="D450" s="18"/>
      <c r="E450" s="19"/>
      <c r="F450" s="140"/>
      <c r="G450" s="21"/>
      <c r="H450" s="34"/>
      <c r="I450" s="128"/>
    </row>
    <row r="451" spans="1:9" s="129" customFormat="1">
      <c r="A451" s="10"/>
      <c r="B451" s="18"/>
      <c r="C451" s="140"/>
      <c r="D451" s="18"/>
      <c r="E451" s="19"/>
      <c r="F451" s="140"/>
      <c r="G451" s="21"/>
      <c r="H451" s="34"/>
      <c r="I451" s="128"/>
    </row>
    <row r="452" spans="1:9" s="129" customFormat="1">
      <c r="A452" s="10"/>
      <c r="B452" s="18"/>
      <c r="C452" s="140"/>
      <c r="D452" s="18"/>
      <c r="E452" s="19"/>
      <c r="F452" s="140"/>
      <c r="G452" s="21"/>
      <c r="H452" s="34"/>
      <c r="I452" s="128"/>
    </row>
    <row r="453" spans="1:9" s="129" customFormat="1">
      <c r="A453" s="10"/>
      <c r="B453" s="18"/>
      <c r="C453" s="140"/>
      <c r="D453" s="18"/>
      <c r="E453" s="19"/>
      <c r="F453" s="140"/>
      <c r="G453" s="21"/>
      <c r="H453" s="34"/>
      <c r="I453" s="128"/>
    </row>
    <row r="454" spans="1:9" s="129" customFormat="1">
      <c r="A454" s="10"/>
      <c r="B454" s="18"/>
      <c r="C454" s="140"/>
      <c r="D454" s="18"/>
      <c r="E454" s="19"/>
      <c r="F454" s="140"/>
      <c r="G454" s="21"/>
      <c r="H454" s="34"/>
      <c r="I454" s="128"/>
    </row>
    <row r="455" spans="1:9" s="129" customFormat="1">
      <c r="A455" s="10"/>
      <c r="B455" s="18"/>
      <c r="C455" s="140"/>
      <c r="D455" s="18"/>
      <c r="E455" s="19"/>
      <c r="F455" s="140"/>
      <c r="G455" s="21"/>
      <c r="H455" s="34"/>
      <c r="I455" s="128"/>
    </row>
    <row r="456" spans="1:9" s="129" customFormat="1">
      <c r="A456" s="10"/>
      <c r="B456" s="18"/>
      <c r="C456" s="140"/>
      <c r="D456" s="18"/>
      <c r="E456" s="19"/>
      <c r="F456" s="140"/>
      <c r="G456" s="21"/>
      <c r="H456" s="34"/>
      <c r="I456" s="128"/>
    </row>
    <row r="457" spans="1:9" s="129" customFormat="1">
      <c r="A457" s="10"/>
      <c r="B457" s="18"/>
      <c r="C457" s="140"/>
      <c r="D457" s="18"/>
      <c r="E457" s="19"/>
      <c r="F457" s="140"/>
      <c r="G457" s="21"/>
      <c r="H457" s="34"/>
      <c r="I457" s="128"/>
    </row>
    <row r="458" spans="1:9" s="129" customFormat="1">
      <c r="A458" s="10"/>
      <c r="B458" s="18"/>
      <c r="C458" s="140"/>
      <c r="D458" s="18"/>
      <c r="E458" s="19"/>
      <c r="F458" s="140"/>
      <c r="G458" s="21"/>
      <c r="H458" s="34"/>
      <c r="I458" s="128"/>
    </row>
    <row r="459" spans="1:9" s="129" customFormat="1">
      <c r="A459" s="13"/>
      <c r="B459" s="142"/>
      <c r="C459" s="143"/>
      <c r="D459" s="15"/>
      <c r="E459" s="13"/>
      <c r="F459" s="143"/>
      <c r="G459" s="13"/>
      <c r="H459" s="31"/>
      <c r="I459" s="128"/>
    </row>
    <row r="460" spans="1:9" s="129" customFormat="1">
      <c r="A460" s="24"/>
      <c r="B460" s="25"/>
      <c r="C460" s="43"/>
      <c r="D460" s="25"/>
      <c r="E460" s="26"/>
      <c r="F460" s="43"/>
      <c r="G460" s="26"/>
      <c r="H460" s="127"/>
      <c r="I460" s="128"/>
    </row>
    <row r="461" spans="1:9" s="129" customFormat="1">
      <c r="A461" s="126"/>
      <c r="B461" s="25"/>
      <c r="C461" s="43"/>
      <c r="D461" s="25"/>
      <c r="E461" s="126"/>
      <c r="F461" s="43"/>
      <c r="G461" s="26"/>
      <c r="H461" s="127"/>
      <c r="I461" s="128"/>
    </row>
    <row r="462" spans="1:9" s="129" customFormat="1">
      <c r="A462" s="127"/>
      <c r="B462" s="25"/>
      <c r="C462" s="43"/>
      <c r="D462" s="25"/>
      <c r="E462" s="127"/>
      <c r="F462" s="43"/>
      <c r="G462" s="26"/>
      <c r="H462" s="127"/>
      <c r="I462" s="128"/>
    </row>
    <row r="463" spans="1:9" s="129" customFormat="1">
      <c r="A463" s="127"/>
      <c r="B463" s="25"/>
      <c r="C463" s="43"/>
      <c r="D463" s="25"/>
      <c r="E463" s="127"/>
      <c r="F463" s="43"/>
      <c r="G463" s="26"/>
      <c r="H463" s="127"/>
      <c r="I463" s="128"/>
    </row>
    <row r="464" spans="1:9" s="129" customFormat="1">
      <c r="A464" s="144"/>
      <c r="B464" s="130"/>
      <c r="C464" s="131"/>
      <c r="D464" s="130"/>
      <c r="F464" s="131"/>
      <c r="H464" s="128"/>
      <c r="I464" s="128"/>
    </row>
  </sheetData>
  <mergeCells count="24">
    <mergeCell ref="B5:C5"/>
    <mergeCell ref="D5:G5"/>
    <mergeCell ref="A1:I2"/>
    <mergeCell ref="B3:C3"/>
    <mergeCell ref="D3:G3"/>
    <mergeCell ref="B4:C4"/>
    <mergeCell ref="D4:G4"/>
    <mergeCell ref="B6:C6"/>
    <mergeCell ref="D6:G6"/>
    <mergeCell ref="B7:C7"/>
    <mergeCell ref="D7:G7"/>
    <mergeCell ref="B8:C8"/>
    <mergeCell ref="D8:G8"/>
    <mergeCell ref="B9:C9"/>
    <mergeCell ref="D9:G9"/>
    <mergeCell ref="B10:C10"/>
    <mergeCell ref="D10:G10"/>
    <mergeCell ref="B11:C11"/>
    <mergeCell ref="D11:G11"/>
    <mergeCell ref="F359:G359"/>
    <mergeCell ref="A365:H365"/>
    <mergeCell ref="A366:H366"/>
    <mergeCell ref="A370:H370"/>
    <mergeCell ref="A233:B233"/>
  </mergeCells>
  <pageMargins left="0.7" right="0.7" top="0.75" bottom="0.75" header="0.3" footer="0.3"/>
  <pageSetup paperSize="5" scale="75" orientation="portrait" verticalDpi="0" r:id="rId1"/>
</worksheet>
</file>

<file path=xl/worksheets/sheet9.xml><?xml version="1.0" encoding="utf-8"?>
<worksheet xmlns="http://schemas.openxmlformats.org/spreadsheetml/2006/main" xmlns:r="http://schemas.openxmlformats.org/officeDocument/2006/relationships">
  <dimension ref="A1:L460"/>
  <sheetViews>
    <sheetView topLeftCell="A211" workbookViewId="0">
      <selection activeCell="G222" sqref="G222"/>
    </sheetView>
  </sheetViews>
  <sheetFormatPr defaultColWidth="10.5703125" defaultRowHeight="16.5"/>
  <cols>
    <col min="1" max="1" width="9" style="145" customWidth="1"/>
    <col min="2" max="2" width="13" style="146" customWidth="1"/>
    <col min="3" max="3" width="13.28515625" style="147" customWidth="1"/>
    <col min="4" max="4" width="10.28515625" style="146" customWidth="1"/>
    <col min="5" max="5" width="10.7109375" style="148" customWidth="1"/>
    <col min="6" max="6" width="12.28515625" style="147" customWidth="1"/>
    <col min="7" max="7" width="9.42578125" style="148" customWidth="1"/>
    <col min="8" max="8" width="18.85546875" style="149" customWidth="1"/>
    <col min="9" max="9" width="21.42578125" style="149" customWidth="1"/>
    <col min="10" max="16384" width="10.5703125" style="148"/>
  </cols>
  <sheetData>
    <row r="1" spans="1:9" s="71" customFormat="1">
      <c r="A1" s="540" t="s">
        <v>64</v>
      </c>
      <c r="B1" s="540"/>
      <c r="C1" s="540"/>
      <c r="D1" s="540"/>
      <c r="E1" s="540"/>
      <c r="F1" s="540"/>
      <c r="G1" s="540"/>
      <c r="H1" s="540"/>
      <c r="I1" s="540"/>
    </row>
    <row r="2" spans="1:9" s="71" customFormat="1">
      <c r="A2" s="540"/>
      <c r="B2" s="540"/>
      <c r="C2" s="540"/>
      <c r="D2" s="540"/>
      <c r="E2" s="540"/>
      <c r="F2" s="540"/>
      <c r="G2" s="540"/>
      <c r="H2" s="540"/>
      <c r="I2" s="540"/>
    </row>
    <row r="3" spans="1:9" s="71" customFormat="1" ht="18" customHeight="1">
      <c r="B3" s="541" t="s">
        <v>1</v>
      </c>
      <c r="C3" s="541"/>
      <c r="D3" s="542" t="s">
        <v>65</v>
      </c>
      <c r="E3" s="543"/>
      <c r="F3" s="543"/>
      <c r="G3" s="544"/>
      <c r="H3" s="72"/>
      <c r="I3" s="73"/>
    </row>
    <row r="4" spans="1:9" s="71" customFormat="1" ht="27.75" customHeight="1">
      <c r="B4" s="545" t="s">
        <v>25</v>
      </c>
      <c r="C4" s="546"/>
      <c r="D4" s="547">
        <v>38538</v>
      </c>
      <c r="E4" s="548"/>
      <c r="F4" s="548"/>
      <c r="G4" s="549"/>
      <c r="H4" s="72"/>
      <c r="I4" s="73"/>
    </row>
    <row r="5" spans="1:9" s="71" customFormat="1">
      <c r="B5" s="527" t="s">
        <v>26</v>
      </c>
      <c r="C5" s="527"/>
      <c r="D5" s="528">
        <v>529</v>
      </c>
      <c r="E5" s="529"/>
      <c r="F5" s="529"/>
      <c r="G5" s="530"/>
      <c r="H5" s="72"/>
      <c r="I5" s="73"/>
    </row>
    <row r="6" spans="1:9" s="71" customFormat="1">
      <c r="B6" s="527" t="s">
        <v>2</v>
      </c>
      <c r="C6" s="527"/>
      <c r="D6" s="528" t="s">
        <v>3</v>
      </c>
      <c r="E6" s="529"/>
      <c r="F6" s="529"/>
      <c r="G6" s="530"/>
      <c r="H6" s="72"/>
      <c r="I6" s="73"/>
    </row>
    <row r="7" spans="1:9" s="71" customFormat="1" ht="19.5" customHeight="1">
      <c r="B7" s="527" t="s">
        <v>0</v>
      </c>
      <c r="C7" s="527"/>
      <c r="D7" s="534" t="s">
        <v>9</v>
      </c>
      <c r="E7" s="535"/>
      <c r="F7" s="535"/>
      <c r="G7" s="536"/>
      <c r="H7" s="72"/>
      <c r="I7" s="73"/>
    </row>
    <row r="8" spans="1:9" s="71" customFormat="1" ht="30" customHeight="1">
      <c r="B8" s="523" t="s">
        <v>4</v>
      </c>
      <c r="C8" s="523"/>
      <c r="D8" s="553" t="s">
        <v>27</v>
      </c>
      <c r="E8" s="554"/>
      <c r="F8" s="554"/>
      <c r="G8" s="555"/>
      <c r="H8" s="72"/>
      <c r="I8" s="73"/>
    </row>
    <row r="9" spans="1:9" s="71" customFormat="1" ht="33" customHeight="1">
      <c r="B9" s="523" t="s">
        <v>10</v>
      </c>
      <c r="C9" s="523"/>
      <c r="D9" s="550">
        <v>0.05</v>
      </c>
      <c r="E9" s="551"/>
      <c r="F9" s="551"/>
      <c r="G9" s="552"/>
      <c r="H9" s="72"/>
      <c r="I9" s="73"/>
    </row>
    <row r="10" spans="1:9" s="71" customFormat="1">
      <c r="B10" s="527" t="s">
        <v>8</v>
      </c>
      <c r="C10" s="527"/>
      <c r="D10" s="528">
        <v>500</v>
      </c>
      <c r="E10" s="529"/>
      <c r="F10" s="529"/>
      <c r="G10" s="530"/>
      <c r="H10" s="72"/>
      <c r="I10" s="73"/>
    </row>
    <row r="11" spans="1:9" s="71" customFormat="1">
      <c r="B11" s="527" t="s">
        <v>6</v>
      </c>
      <c r="C11" s="527"/>
      <c r="D11" s="531" t="s">
        <v>7</v>
      </c>
      <c r="E11" s="532"/>
      <c r="F11" s="532"/>
      <c r="G11" s="533"/>
      <c r="H11" s="72"/>
      <c r="I11" s="73"/>
    </row>
    <row r="12" spans="1:9" s="71" customFormat="1" ht="17.25" thickBot="1">
      <c r="A12" s="3"/>
      <c r="B12" s="11"/>
      <c r="C12" s="41"/>
      <c r="D12" s="12"/>
      <c r="E12" s="4"/>
      <c r="F12" s="32"/>
      <c r="G12" s="4"/>
      <c r="H12" s="32"/>
      <c r="I12" s="73"/>
    </row>
    <row r="13" spans="1:9" s="51" customFormat="1" ht="28.5">
      <c r="A13" s="47" t="s">
        <v>13</v>
      </c>
      <c r="B13" s="48" t="s">
        <v>14</v>
      </c>
      <c r="C13" s="48" t="s">
        <v>15</v>
      </c>
      <c r="D13" s="48" t="s">
        <v>16</v>
      </c>
      <c r="E13" s="49" t="s">
        <v>17</v>
      </c>
      <c r="F13" s="48" t="s">
        <v>19</v>
      </c>
      <c r="G13" s="49" t="s">
        <v>11</v>
      </c>
      <c r="H13" s="50" t="s">
        <v>18</v>
      </c>
      <c r="I13" s="74" t="s">
        <v>24</v>
      </c>
    </row>
    <row r="14" spans="1:9" s="2" customFormat="1">
      <c r="A14" s="75">
        <v>38534</v>
      </c>
      <c r="B14" s="76">
        <v>500</v>
      </c>
      <c r="C14" s="77">
        <v>500</v>
      </c>
      <c r="D14" s="78">
        <f>B14-C14</f>
        <v>0</v>
      </c>
      <c r="E14" s="79">
        <f>G202</f>
        <v>5264</v>
      </c>
      <c r="F14" s="80">
        <f>(D14*E14*H14)</f>
        <v>0</v>
      </c>
      <c r="G14" s="77">
        <v>0</v>
      </c>
      <c r="H14" s="81">
        <f>0.24/365</f>
        <v>6.5753424657534248E-4</v>
      </c>
      <c r="I14" s="82" t="s">
        <v>66</v>
      </c>
    </row>
    <row r="15" spans="1:9" s="2" customFormat="1">
      <c r="A15" s="83">
        <v>38565</v>
      </c>
      <c r="B15" s="76">
        <v>500</v>
      </c>
      <c r="C15" s="77">
        <v>500</v>
      </c>
      <c r="D15" s="78">
        <f t="shared" ref="D15:D78" si="0">B15-C15</f>
        <v>0</v>
      </c>
      <c r="E15" s="79">
        <f>E14-G14</f>
        <v>5264</v>
      </c>
      <c r="F15" s="80">
        <f t="shared" ref="F15:F79" si="1">(D15*E15*H15)</f>
        <v>0</v>
      </c>
      <c r="G15" s="77">
        <v>0</v>
      </c>
      <c r="H15" s="81">
        <f>0.24/365</f>
        <v>6.5753424657534248E-4</v>
      </c>
      <c r="I15" s="82" t="s">
        <v>67</v>
      </c>
    </row>
    <row r="16" spans="1:9" s="2" customFormat="1">
      <c r="A16" s="83">
        <v>38596</v>
      </c>
      <c r="B16" s="76">
        <v>500</v>
      </c>
      <c r="C16" s="77">
        <v>0</v>
      </c>
      <c r="D16" s="78">
        <f t="shared" si="0"/>
        <v>500</v>
      </c>
      <c r="E16" s="79">
        <f t="shared" ref="E16:E79" si="2">E15-G15</f>
        <v>5264</v>
      </c>
      <c r="F16" s="80">
        <f>(D16*E16*H16)</f>
        <v>1730.6301369863015</v>
      </c>
      <c r="G16" s="77">
        <v>30</v>
      </c>
      <c r="H16" s="81">
        <f t="shared" ref="H16:H79" si="3">0.24/365</f>
        <v>6.5753424657534248E-4</v>
      </c>
      <c r="I16" s="82"/>
    </row>
    <row r="17" spans="1:9" s="2" customFormat="1">
      <c r="A17" s="83">
        <v>38626</v>
      </c>
      <c r="B17" s="76">
        <v>500</v>
      </c>
      <c r="C17" s="77">
        <v>0</v>
      </c>
      <c r="D17" s="78">
        <f t="shared" si="0"/>
        <v>500</v>
      </c>
      <c r="E17" s="79">
        <f t="shared" si="2"/>
        <v>5234</v>
      </c>
      <c r="F17" s="80">
        <f t="shared" si="1"/>
        <v>1720.7671232876712</v>
      </c>
      <c r="G17" s="77">
        <v>31</v>
      </c>
      <c r="H17" s="81">
        <f t="shared" si="3"/>
        <v>6.5753424657534248E-4</v>
      </c>
      <c r="I17" s="82"/>
    </row>
    <row r="18" spans="1:9" s="2" customFormat="1">
      <c r="A18" s="83">
        <v>38657</v>
      </c>
      <c r="B18" s="76">
        <v>500</v>
      </c>
      <c r="C18" s="77">
        <v>0</v>
      </c>
      <c r="D18" s="78">
        <f t="shared" si="0"/>
        <v>500</v>
      </c>
      <c r="E18" s="79">
        <f t="shared" si="2"/>
        <v>5203</v>
      </c>
      <c r="F18" s="80">
        <f t="shared" si="1"/>
        <v>1710.5753424657535</v>
      </c>
      <c r="G18" s="77">
        <v>30</v>
      </c>
      <c r="H18" s="81">
        <f t="shared" si="3"/>
        <v>6.5753424657534248E-4</v>
      </c>
      <c r="I18" s="82"/>
    </row>
    <row r="19" spans="1:9" s="2" customFormat="1">
      <c r="A19" s="83">
        <v>38687</v>
      </c>
      <c r="B19" s="76">
        <v>500</v>
      </c>
      <c r="C19" s="77">
        <v>0</v>
      </c>
      <c r="D19" s="78">
        <f t="shared" si="0"/>
        <v>500</v>
      </c>
      <c r="E19" s="79">
        <f t="shared" si="2"/>
        <v>5173</v>
      </c>
      <c r="F19" s="80">
        <f t="shared" si="1"/>
        <v>1700.7123287671234</v>
      </c>
      <c r="G19" s="77">
        <v>31</v>
      </c>
      <c r="H19" s="81">
        <f t="shared" si="3"/>
        <v>6.5753424657534248E-4</v>
      </c>
      <c r="I19" s="82"/>
    </row>
    <row r="20" spans="1:9" s="92" customFormat="1">
      <c r="A20" s="84">
        <v>38718</v>
      </c>
      <c r="B20" s="85">
        <v>500</v>
      </c>
      <c r="C20" s="86">
        <v>1000</v>
      </c>
      <c r="D20" s="87">
        <f t="shared" si="0"/>
        <v>-500</v>
      </c>
      <c r="E20" s="88">
        <f t="shared" si="2"/>
        <v>5142</v>
      </c>
      <c r="F20" s="89"/>
      <c r="G20" s="86">
        <v>25</v>
      </c>
      <c r="H20" s="90">
        <f t="shared" si="3"/>
        <v>6.5753424657534248E-4</v>
      </c>
      <c r="I20" s="91" t="s">
        <v>99</v>
      </c>
    </row>
    <row r="21" spans="1:9" s="2" customFormat="1">
      <c r="A21" s="83">
        <v>38749</v>
      </c>
      <c r="B21" s="76">
        <v>500</v>
      </c>
      <c r="C21" s="77">
        <v>0</v>
      </c>
      <c r="D21" s="78">
        <f t="shared" si="0"/>
        <v>500</v>
      </c>
      <c r="E21" s="79">
        <f t="shared" si="2"/>
        <v>5117</v>
      </c>
      <c r="F21" s="80">
        <f t="shared" si="1"/>
        <v>1682.3013698630136</v>
      </c>
      <c r="G21" s="77">
        <v>28</v>
      </c>
      <c r="H21" s="81">
        <f t="shared" si="3"/>
        <v>6.5753424657534248E-4</v>
      </c>
      <c r="I21" s="82"/>
    </row>
    <row r="22" spans="1:9" s="2" customFormat="1">
      <c r="A22" s="83">
        <v>38777</v>
      </c>
      <c r="B22" s="76">
        <v>500</v>
      </c>
      <c r="C22" s="77">
        <v>0</v>
      </c>
      <c r="D22" s="78">
        <f t="shared" si="0"/>
        <v>500</v>
      </c>
      <c r="E22" s="79">
        <f t="shared" si="2"/>
        <v>5089</v>
      </c>
      <c r="F22" s="80">
        <f t="shared" si="1"/>
        <v>1673.0958904109589</v>
      </c>
      <c r="G22" s="77">
        <v>31</v>
      </c>
      <c r="H22" s="81">
        <f t="shared" si="3"/>
        <v>6.5753424657534248E-4</v>
      </c>
      <c r="I22" s="82"/>
    </row>
    <row r="23" spans="1:9" s="2" customFormat="1">
      <c r="A23" s="83">
        <v>38808</v>
      </c>
      <c r="B23" s="76">
        <v>500</v>
      </c>
      <c r="C23" s="77">
        <v>0</v>
      </c>
      <c r="D23" s="78">
        <f t="shared" si="0"/>
        <v>500</v>
      </c>
      <c r="E23" s="79">
        <f t="shared" si="2"/>
        <v>5058</v>
      </c>
      <c r="F23" s="80">
        <f t="shared" si="1"/>
        <v>1662.9041095890411</v>
      </c>
      <c r="G23" s="77">
        <v>30</v>
      </c>
      <c r="H23" s="81">
        <f t="shared" si="3"/>
        <v>6.5753424657534248E-4</v>
      </c>
      <c r="I23" s="82"/>
    </row>
    <row r="24" spans="1:9" s="2" customFormat="1">
      <c r="A24" s="83">
        <v>38838</v>
      </c>
      <c r="B24" s="76">
        <v>500</v>
      </c>
      <c r="C24" s="77">
        <v>0</v>
      </c>
      <c r="D24" s="78">
        <f t="shared" si="0"/>
        <v>500</v>
      </c>
      <c r="E24" s="79">
        <f t="shared" si="2"/>
        <v>5028</v>
      </c>
      <c r="F24" s="80">
        <f t="shared" si="1"/>
        <v>1653.041095890411</v>
      </c>
      <c r="G24" s="77">
        <v>31</v>
      </c>
      <c r="H24" s="81">
        <f t="shared" si="3"/>
        <v>6.5753424657534248E-4</v>
      </c>
      <c r="I24" s="82"/>
    </row>
    <row r="25" spans="1:9" s="2" customFormat="1">
      <c r="A25" s="83">
        <v>38869</v>
      </c>
      <c r="B25" s="76">
        <v>500</v>
      </c>
      <c r="C25" s="77">
        <v>4000</v>
      </c>
      <c r="D25" s="78">
        <f t="shared" si="0"/>
        <v>-3500</v>
      </c>
      <c r="E25" s="79">
        <f t="shared" si="2"/>
        <v>4997</v>
      </c>
      <c r="F25" s="80"/>
      <c r="G25" s="77">
        <v>0</v>
      </c>
      <c r="H25" s="81">
        <f t="shared" si="3"/>
        <v>6.5753424657534248E-4</v>
      </c>
      <c r="I25" s="82" t="s">
        <v>68</v>
      </c>
    </row>
    <row r="26" spans="1:9" s="2" customFormat="1">
      <c r="A26" s="83">
        <v>38899</v>
      </c>
      <c r="B26" s="76">
        <v>525</v>
      </c>
      <c r="C26" s="77">
        <v>525</v>
      </c>
      <c r="D26" s="78">
        <f t="shared" si="0"/>
        <v>0</v>
      </c>
      <c r="E26" s="79">
        <f t="shared" si="2"/>
        <v>4997</v>
      </c>
      <c r="F26" s="80">
        <f t="shared" si="1"/>
        <v>0</v>
      </c>
      <c r="G26" s="77">
        <v>0</v>
      </c>
      <c r="H26" s="81">
        <f t="shared" si="3"/>
        <v>6.5753424657534248E-4</v>
      </c>
      <c r="I26" s="82" t="s">
        <v>88</v>
      </c>
    </row>
    <row r="27" spans="1:9" s="95" customFormat="1">
      <c r="A27" s="84">
        <v>38930</v>
      </c>
      <c r="B27" s="85">
        <v>525</v>
      </c>
      <c r="C27" s="86">
        <v>0</v>
      </c>
      <c r="D27" s="87">
        <f t="shared" si="0"/>
        <v>525</v>
      </c>
      <c r="E27" s="88">
        <f t="shared" si="2"/>
        <v>4997</v>
      </c>
      <c r="F27" s="89">
        <f t="shared" si="1"/>
        <v>1724.9917808219179</v>
      </c>
      <c r="G27" s="93">
        <v>31</v>
      </c>
      <c r="H27" s="90">
        <f t="shared" si="3"/>
        <v>6.5753424657534248E-4</v>
      </c>
      <c r="I27" s="94"/>
    </row>
    <row r="28" spans="1:9" s="2" customFormat="1">
      <c r="A28" s="83">
        <v>38961</v>
      </c>
      <c r="B28" s="76">
        <v>525</v>
      </c>
      <c r="C28" s="77">
        <v>0</v>
      </c>
      <c r="D28" s="78">
        <f t="shared" si="0"/>
        <v>525</v>
      </c>
      <c r="E28" s="79">
        <f t="shared" si="2"/>
        <v>4966</v>
      </c>
      <c r="F28" s="80">
        <f t="shared" si="1"/>
        <v>1714.2904109589042</v>
      </c>
      <c r="G28" s="77">
        <v>30</v>
      </c>
      <c r="H28" s="81">
        <f t="shared" si="3"/>
        <v>6.5753424657534248E-4</v>
      </c>
      <c r="I28" s="82"/>
    </row>
    <row r="29" spans="1:9" s="2" customFormat="1">
      <c r="A29" s="83">
        <v>38991</v>
      </c>
      <c r="B29" s="76">
        <v>525</v>
      </c>
      <c r="C29" s="77">
        <v>0</v>
      </c>
      <c r="D29" s="78">
        <f t="shared" si="0"/>
        <v>525</v>
      </c>
      <c r="E29" s="79">
        <f t="shared" si="2"/>
        <v>4936</v>
      </c>
      <c r="F29" s="80">
        <f t="shared" si="1"/>
        <v>1703.9342465753425</v>
      </c>
      <c r="G29" s="77">
        <v>31</v>
      </c>
      <c r="H29" s="81">
        <f t="shared" si="3"/>
        <v>6.5753424657534248E-4</v>
      </c>
      <c r="I29" s="96"/>
    </row>
    <row r="30" spans="1:9" s="2" customFormat="1">
      <c r="A30" s="83">
        <v>39022</v>
      </c>
      <c r="B30" s="76">
        <v>525</v>
      </c>
      <c r="C30" s="77">
        <v>0</v>
      </c>
      <c r="D30" s="78">
        <f t="shared" si="0"/>
        <v>525</v>
      </c>
      <c r="E30" s="79">
        <f t="shared" si="2"/>
        <v>4905</v>
      </c>
      <c r="F30" s="80">
        <f t="shared" si="1"/>
        <v>1693.2328767123288</v>
      </c>
      <c r="G30" s="77">
        <v>30</v>
      </c>
      <c r="H30" s="81">
        <f t="shared" si="3"/>
        <v>6.5753424657534248E-4</v>
      </c>
      <c r="I30" s="96"/>
    </row>
    <row r="31" spans="1:9" s="2" customFormat="1">
      <c r="A31" s="83">
        <v>39052</v>
      </c>
      <c r="B31" s="76">
        <v>525</v>
      </c>
      <c r="C31" s="77">
        <v>0</v>
      </c>
      <c r="D31" s="78">
        <f t="shared" si="0"/>
        <v>525</v>
      </c>
      <c r="E31" s="79">
        <f t="shared" si="2"/>
        <v>4875</v>
      </c>
      <c r="F31" s="80">
        <f t="shared" si="1"/>
        <v>1682.8767123287671</v>
      </c>
      <c r="G31" s="77">
        <v>31</v>
      </c>
      <c r="H31" s="81">
        <f t="shared" si="3"/>
        <v>6.5753424657534248E-4</v>
      </c>
      <c r="I31" s="96"/>
    </row>
    <row r="32" spans="1:9" s="2" customFormat="1">
      <c r="A32" s="83">
        <v>39083</v>
      </c>
      <c r="B32" s="76">
        <v>525</v>
      </c>
      <c r="C32" s="77">
        <v>0</v>
      </c>
      <c r="D32" s="78">
        <f t="shared" si="0"/>
        <v>525</v>
      </c>
      <c r="E32" s="79">
        <f t="shared" si="2"/>
        <v>4844</v>
      </c>
      <c r="F32" s="80">
        <f t="shared" si="1"/>
        <v>1672.1753424657534</v>
      </c>
      <c r="G32" s="77">
        <v>31</v>
      </c>
      <c r="H32" s="81">
        <f t="shared" si="3"/>
        <v>6.5753424657534248E-4</v>
      </c>
      <c r="I32" s="96"/>
    </row>
    <row r="33" spans="1:9" s="2" customFormat="1">
      <c r="A33" s="83">
        <v>39114</v>
      </c>
      <c r="B33" s="76">
        <v>525</v>
      </c>
      <c r="C33" s="77">
        <v>0</v>
      </c>
      <c r="D33" s="78">
        <f t="shared" si="0"/>
        <v>525</v>
      </c>
      <c r="E33" s="79">
        <f t="shared" si="2"/>
        <v>4813</v>
      </c>
      <c r="F33" s="80">
        <f t="shared" si="1"/>
        <v>1661.4739726027399</v>
      </c>
      <c r="G33" s="77">
        <v>28</v>
      </c>
      <c r="H33" s="81">
        <f t="shared" si="3"/>
        <v>6.5753424657534248E-4</v>
      </c>
      <c r="I33" s="96"/>
    </row>
    <row r="34" spans="1:9" s="2" customFormat="1">
      <c r="A34" s="83">
        <v>39142</v>
      </c>
      <c r="B34" s="76">
        <v>525</v>
      </c>
      <c r="C34" s="77">
        <v>0</v>
      </c>
      <c r="D34" s="78">
        <f t="shared" si="0"/>
        <v>525</v>
      </c>
      <c r="E34" s="79">
        <f t="shared" si="2"/>
        <v>4785</v>
      </c>
      <c r="F34" s="80">
        <f t="shared" si="1"/>
        <v>1651.8082191780823</v>
      </c>
      <c r="G34" s="77">
        <v>31</v>
      </c>
      <c r="H34" s="81">
        <f t="shared" si="3"/>
        <v>6.5753424657534248E-4</v>
      </c>
      <c r="I34" s="96"/>
    </row>
    <row r="35" spans="1:9" s="2" customFormat="1">
      <c r="A35" s="83">
        <v>39173</v>
      </c>
      <c r="B35" s="76">
        <v>525</v>
      </c>
      <c r="C35" s="77">
        <v>0</v>
      </c>
      <c r="D35" s="78">
        <f t="shared" si="0"/>
        <v>525</v>
      </c>
      <c r="E35" s="79">
        <f t="shared" si="2"/>
        <v>4754</v>
      </c>
      <c r="F35" s="80">
        <f t="shared" si="1"/>
        <v>1641.1068493150685</v>
      </c>
      <c r="G35" s="77">
        <v>30</v>
      </c>
      <c r="H35" s="81">
        <f t="shared" si="3"/>
        <v>6.5753424657534248E-4</v>
      </c>
      <c r="I35" s="96"/>
    </row>
    <row r="36" spans="1:9" s="2" customFormat="1">
      <c r="A36" s="83">
        <v>39203</v>
      </c>
      <c r="B36" s="76">
        <v>525</v>
      </c>
      <c r="C36" s="77">
        <v>0</v>
      </c>
      <c r="D36" s="78">
        <f>B36-C36</f>
        <v>525</v>
      </c>
      <c r="E36" s="79">
        <f t="shared" si="2"/>
        <v>4724</v>
      </c>
      <c r="F36" s="80">
        <f t="shared" si="1"/>
        <v>1630.7506849315068</v>
      </c>
      <c r="G36" s="77">
        <v>31</v>
      </c>
      <c r="H36" s="81">
        <f t="shared" si="3"/>
        <v>6.5753424657534248E-4</v>
      </c>
      <c r="I36" s="96"/>
    </row>
    <row r="37" spans="1:9" s="2" customFormat="1">
      <c r="A37" s="83">
        <v>39234</v>
      </c>
      <c r="B37" s="76">
        <v>525</v>
      </c>
      <c r="C37" s="77">
        <v>0</v>
      </c>
      <c r="D37" s="78">
        <f t="shared" si="0"/>
        <v>525</v>
      </c>
      <c r="E37" s="79">
        <f t="shared" si="2"/>
        <v>4693</v>
      </c>
      <c r="F37" s="80">
        <f t="shared" si="1"/>
        <v>1620.0493150684931</v>
      </c>
      <c r="G37" s="77">
        <v>30</v>
      </c>
      <c r="H37" s="81">
        <f t="shared" si="3"/>
        <v>6.5753424657534248E-4</v>
      </c>
      <c r="I37" s="96"/>
    </row>
    <row r="38" spans="1:9" s="2" customFormat="1">
      <c r="A38" s="83">
        <v>39264</v>
      </c>
      <c r="B38" s="76">
        <v>551.25</v>
      </c>
      <c r="C38" s="77">
        <v>0</v>
      </c>
      <c r="D38" s="78">
        <f t="shared" si="0"/>
        <v>551.25</v>
      </c>
      <c r="E38" s="79">
        <f t="shared" si="2"/>
        <v>4663</v>
      </c>
      <c r="F38" s="80">
        <f t="shared" si="1"/>
        <v>1690.1778082191781</v>
      </c>
      <c r="G38" s="77">
        <v>31</v>
      </c>
      <c r="H38" s="81">
        <f t="shared" si="3"/>
        <v>6.5753424657534248E-4</v>
      </c>
      <c r="I38" s="96"/>
    </row>
    <row r="39" spans="1:9" s="2" customFormat="1">
      <c r="A39" s="83">
        <v>39295</v>
      </c>
      <c r="B39" s="76">
        <v>551.25</v>
      </c>
      <c r="C39" s="77">
        <v>0</v>
      </c>
      <c r="D39" s="78">
        <f t="shared" si="0"/>
        <v>551.25</v>
      </c>
      <c r="E39" s="79">
        <f t="shared" si="2"/>
        <v>4632</v>
      </c>
      <c r="F39" s="80">
        <f t="shared" si="1"/>
        <v>1678.9413698630137</v>
      </c>
      <c r="G39" s="77">
        <v>31</v>
      </c>
      <c r="H39" s="81">
        <f t="shared" si="3"/>
        <v>6.5753424657534248E-4</v>
      </c>
      <c r="I39" s="96"/>
    </row>
    <row r="40" spans="1:9" s="2" customFormat="1">
      <c r="A40" s="83">
        <v>39326</v>
      </c>
      <c r="B40" s="76">
        <v>551.25</v>
      </c>
      <c r="C40" s="77">
        <v>0</v>
      </c>
      <c r="D40" s="78">
        <f t="shared" si="0"/>
        <v>551.25</v>
      </c>
      <c r="E40" s="79">
        <f t="shared" si="2"/>
        <v>4601</v>
      </c>
      <c r="F40" s="80">
        <f t="shared" si="1"/>
        <v>1667.7049315068493</v>
      </c>
      <c r="G40" s="77">
        <v>30</v>
      </c>
      <c r="H40" s="81">
        <f t="shared" si="3"/>
        <v>6.5753424657534248E-4</v>
      </c>
      <c r="I40" s="96"/>
    </row>
    <row r="41" spans="1:9" s="2" customFormat="1">
      <c r="A41" s="83">
        <v>39356</v>
      </c>
      <c r="B41" s="76">
        <v>551.25</v>
      </c>
      <c r="C41" s="77">
        <v>0</v>
      </c>
      <c r="D41" s="78">
        <f t="shared" si="0"/>
        <v>551.25</v>
      </c>
      <c r="E41" s="79">
        <f t="shared" si="2"/>
        <v>4571</v>
      </c>
      <c r="F41" s="80">
        <f t="shared" si="1"/>
        <v>1656.8309589041096</v>
      </c>
      <c r="G41" s="77">
        <v>31</v>
      </c>
      <c r="H41" s="81">
        <f t="shared" si="3"/>
        <v>6.5753424657534248E-4</v>
      </c>
      <c r="I41" s="96"/>
    </row>
    <row r="42" spans="1:9" s="2" customFormat="1">
      <c r="A42" s="83">
        <v>39387</v>
      </c>
      <c r="B42" s="76">
        <v>551.25</v>
      </c>
      <c r="C42" s="77">
        <v>0</v>
      </c>
      <c r="D42" s="78">
        <f t="shared" si="0"/>
        <v>551.25</v>
      </c>
      <c r="E42" s="79">
        <f t="shared" si="2"/>
        <v>4540</v>
      </c>
      <c r="F42" s="80">
        <f t="shared" si="1"/>
        <v>1645.5945205479452</v>
      </c>
      <c r="G42" s="77">
        <v>30</v>
      </c>
      <c r="H42" s="81">
        <f t="shared" si="3"/>
        <v>6.5753424657534248E-4</v>
      </c>
      <c r="I42" s="96"/>
    </row>
    <row r="43" spans="1:9" s="2" customFormat="1">
      <c r="A43" s="83">
        <v>39417</v>
      </c>
      <c r="B43" s="76">
        <v>551.25</v>
      </c>
      <c r="C43" s="77">
        <v>0</v>
      </c>
      <c r="D43" s="78">
        <f t="shared" si="0"/>
        <v>551.25</v>
      </c>
      <c r="E43" s="79">
        <f t="shared" si="2"/>
        <v>4510</v>
      </c>
      <c r="F43" s="80">
        <f t="shared" si="1"/>
        <v>1634.7205479452055</v>
      </c>
      <c r="G43" s="77">
        <v>31</v>
      </c>
      <c r="H43" s="81">
        <f t="shared" si="3"/>
        <v>6.5753424657534248E-4</v>
      </c>
      <c r="I43" s="96"/>
    </row>
    <row r="44" spans="1:9" s="2" customFormat="1">
      <c r="A44" s="83">
        <v>39448</v>
      </c>
      <c r="B44" s="76">
        <v>551.25</v>
      </c>
      <c r="C44" s="77">
        <v>0</v>
      </c>
      <c r="D44" s="78">
        <f t="shared" si="0"/>
        <v>551.25</v>
      </c>
      <c r="E44" s="79">
        <f t="shared" si="2"/>
        <v>4479</v>
      </c>
      <c r="F44" s="80">
        <f t="shared" si="1"/>
        <v>1623.4841095890411</v>
      </c>
      <c r="G44" s="77">
        <v>31</v>
      </c>
      <c r="H44" s="81">
        <f t="shared" si="3"/>
        <v>6.5753424657534248E-4</v>
      </c>
      <c r="I44" s="96"/>
    </row>
    <row r="45" spans="1:9" s="2" customFormat="1">
      <c r="A45" s="83">
        <v>39479</v>
      </c>
      <c r="B45" s="76">
        <v>551.25</v>
      </c>
      <c r="C45" s="77">
        <v>0</v>
      </c>
      <c r="D45" s="78">
        <f t="shared" si="0"/>
        <v>551.25</v>
      </c>
      <c r="E45" s="79">
        <f t="shared" si="2"/>
        <v>4448</v>
      </c>
      <c r="F45" s="80">
        <f t="shared" si="1"/>
        <v>1612.2476712328767</v>
      </c>
      <c r="G45" s="77">
        <v>29</v>
      </c>
      <c r="H45" s="81">
        <f t="shared" si="3"/>
        <v>6.5753424657534248E-4</v>
      </c>
      <c r="I45" s="96"/>
    </row>
    <row r="46" spans="1:9" s="2" customFormat="1">
      <c r="A46" s="83">
        <v>39508</v>
      </c>
      <c r="B46" s="76">
        <v>551.25</v>
      </c>
      <c r="C46" s="77">
        <v>0</v>
      </c>
      <c r="D46" s="78">
        <f t="shared" si="0"/>
        <v>551.25</v>
      </c>
      <c r="E46" s="79">
        <f t="shared" si="2"/>
        <v>4419</v>
      </c>
      <c r="F46" s="80">
        <f t="shared" si="1"/>
        <v>1601.7361643835618</v>
      </c>
      <c r="G46" s="77">
        <v>31</v>
      </c>
      <c r="H46" s="81">
        <f t="shared" si="3"/>
        <v>6.5753424657534248E-4</v>
      </c>
      <c r="I46" s="96"/>
    </row>
    <row r="47" spans="1:9" s="2" customFormat="1">
      <c r="A47" s="83">
        <v>39539</v>
      </c>
      <c r="B47" s="76">
        <v>551.25</v>
      </c>
      <c r="C47" s="77">
        <v>0</v>
      </c>
      <c r="D47" s="78">
        <f t="shared" si="0"/>
        <v>551.25</v>
      </c>
      <c r="E47" s="79">
        <f t="shared" si="2"/>
        <v>4388</v>
      </c>
      <c r="F47" s="80">
        <f t="shared" si="1"/>
        <v>1590.4997260273974</v>
      </c>
      <c r="G47" s="77">
        <v>30</v>
      </c>
      <c r="H47" s="81">
        <f t="shared" si="3"/>
        <v>6.5753424657534248E-4</v>
      </c>
      <c r="I47" s="96"/>
    </row>
    <row r="48" spans="1:9" s="2" customFormat="1">
      <c r="A48" s="83">
        <v>39569</v>
      </c>
      <c r="B48" s="76">
        <v>551.25</v>
      </c>
      <c r="C48" s="77">
        <v>0</v>
      </c>
      <c r="D48" s="78">
        <f t="shared" si="0"/>
        <v>551.25</v>
      </c>
      <c r="E48" s="79">
        <f t="shared" si="2"/>
        <v>4358</v>
      </c>
      <c r="F48" s="80">
        <f t="shared" si="1"/>
        <v>1579.6257534246577</v>
      </c>
      <c r="G48" s="77">
        <v>31</v>
      </c>
      <c r="H48" s="81">
        <f t="shared" si="3"/>
        <v>6.5753424657534248E-4</v>
      </c>
      <c r="I48" s="96"/>
    </row>
    <row r="49" spans="1:10" s="2" customFormat="1">
      <c r="A49" s="83">
        <v>39600</v>
      </c>
      <c r="B49" s="76">
        <v>551.25</v>
      </c>
      <c r="C49" s="77">
        <v>0</v>
      </c>
      <c r="D49" s="78">
        <f t="shared" si="0"/>
        <v>551.25</v>
      </c>
      <c r="E49" s="79">
        <f t="shared" si="2"/>
        <v>4327</v>
      </c>
      <c r="F49" s="80">
        <f t="shared" si="1"/>
        <v>1568.3893150684933</v>
      </c>
      <c r="G49" s="77">
        <v>30</v>
      </c>
      <c r="H49" s="81">
        <f t="shared" si="3"/>
        <v>6.5753424657534248E-4</v>
      </c>
      <c r="I49" s="96"/>
    </row>
    <row r="50" spans="1:10" s="2" customFormat="1">
      <c r="A50" s="83">
        <v>39630</v>
      </c>
      <c r="B50" s="76">
        <v>578.8125</v>
      </c>
      <c r="C50" s="77">
        <v>0</v>
      </c>
      <c r="D50" s="78">
        <f t="shared" si="0"/>
        <v>578.8125</v>
      </c>
      <c r="E50" s="79">
        <f t="shared" si="2"/>
        <v>4297</v>
      </c>
      <c r="F50" s="80">
        <f t="shared" si="1"/>
        <v>1635.3911095890412</v>
      </c>
      <c r="G50" s="77">
        <v>31</v>
      </c>
      <c r="H50" s="81">
        <f t="shared" si="3"/>
        <v>6.5753424657534248E-4</v>
      </c>
      <c r="I50" s="96"/>
    </row>
    <row r="51" spans="1:10" s="2" customFormat="1">
      <c r="A51" s="83">
        <v>39661</v>
      </c>
      <c r="B51" s="76">
        <v>578.8125</v>
      </c>
      <c r="C51" s="77">
        <v>0</v>
      </c>
      <c r="D51" s="78">
        <f t="shared" si="0"/>
        <v>578.8125</v>
      </c>
      <c r="E51" s="79">
        <f t="shared" si="2"/>
        <v>4266</v>
      </c>
      <c r="F51" s="80">
        <f t="shared" si="1"/>
        <v>1623.5928493150686</v>
      </c>
      <c r="G51" s="77">
        <v>31</v>
      </c>
      <c r="H51" s="81">
        <f t="shared" si="3"/>
        <v>6.5753424657534248E-4</v>
      </c>
      <c r="I51" s="96"/>
    </row>
    <row r="52" spans="1:10" s="2" customFormat="1">
      <c r="A52" s="83">
        <v>39692</v>
      </c>
      <c r="B52" s="76">
        <v>578.8125</v>
      </c>
      <c r="C52" s="77">
        <v>0</v>
      </c>
      <c r="D52" s="78">
        <f t="shared" si="0"/>
        <v>578.8125</v>
      </c>
      <c r="E52" s="79">
        <f t="shared" si="2"/>
        <v>4235</v>
      </c>
      <c r="F52" s="80">
        <f t="shared" si="1"/>
        <v>1611.7945890410958</v>
      </c>
      <c r="G52" s="77">
        <v>30</v>
      </c>
      <c r="H52" s="81">
        <f t="shared" si="3"/>
        <v>6.5753424657534248E-4</v>
      </c>
      <c r="I52" s="96"/>
    </row>
    <row r="53" spans="1:10" s="2" customFormat="1">
      <c r="A53" s="83">
        <v>39722</v>
      </c>
      <c r="B53" s="76">
        <v>578.8125</v>
      </c>
      <c r="C53" s="77">
        <v>0</v>
      </c>
      <c r="D53" s="78">
        <f t="shared" si="0"/>
        <v>578.8125</v>
      </c>
      <c r="E53" s="79">
        <f t="shared" si="2"/>
        <v>4205</v>
      </c>
      <c r="F53" s="80">
        <f t="shared" si="1"/>
        <v>1600.3769178082193</v>
      </c>
      <c r="G53" s="77">
        <v>31</v>
      </c>
      <c r="H53" s="81">
        <f t="shared" si="3"/>
        <v>6.5753424657534248E-4</v>
      </c>
      <c r="I53" s="96"/>
    </row>
    <row r="54" spans="1:10" s="2" customFormat="1">
      <c r="A54" s="83">
        <v>39753</v>
      </c>
      <c r="B54" s="76">
        <v>578.8125</v>
      </c>
      <c r="C54" s="77">
        <v>0</v>
      </c>
      <c r="D54" s="78">
        <f t="shared" si="0"/>
        <v>578.8125</v>
      </c>
      <c r="E54" s="79">
        <f t="shared" si="2"/>
        <v>4174</v>
      </c>
      <c r="F54" s="80">
        <f t="shared" si="1"/>
        <v>1588.5786575342465</v>
      </c>
      <c r="G54" s="77">
        <v>30</v>
      </c>
      <c r="H54" s="81">
        <f t="shared" si="3"/>
        <v>6.5753424657534248E-4</v>
      </c>
      <c r="I54" s="96"/>
    </row>
    <row r="55" spans="1:10" s="2" customFormat="1">
      <c r="A55" s="83">
        <v>39783</v>
      </c>
      <c r="B55" s="76">
        <v>578.8125</v>
      </c>
      <c r="C55" s="77">
        <v>0</v>
      </c>
      <c r="D55" s="78">
        <f t="shared" si="0"/>
        <v>578.8125</v>
      </c>
      <c r="E55" s="79">
        <f t="shared" si="2"/>
        <v>4144</v>
      </c>
      <c r="F55" s="80">
        <f t="shared" si="1"/>
        <v>1577.1609863013698</v>
      </c>
      <c r="G55" s="77">
        <v>31</v>
      </c>
      <c r="H55" s="81">
        <f t="shared" si="3"/>
        <v>6.5753424657534248E-4</v>
      </c>
      <c r="I55" s="96"/>
    </row>
    <row r="56" spans="1:10" s="2" customFormat="1">
      <c r="A56" s="83">
        <v>39814</v>
      </c>
      <c r="B56" s="76">
        <v>578.8125</v>
      </c>
      <c r="C56" s="77">
        <v>0</v>
      </c>
      <c r="D56" s="78">
        <f t="shared" si="0"/>
        <v>578.8125</v>
      </c>
      <c r="E56" s="79">
        <f t="shared" si="2"/>
        <v>4113</v>
      </c>
      <c r="F56" s="80">
        <f t="shared" si="1"/>
        <v>1565.3627260273972</v>
      </c>
      <c r="G56" s="77">
        <v>31</v>
      </c>
      <c r="H56" s="81">
        <f t="shared" si="3"/>
        <v>6.5753424657534248E-4</v>
      </c>
      <c r="I56" s="96"/>
    </row>
    <row r="57" spans="1:10" s="2" customFormat="1">
      <c r="A57" s="75">
        <v>39845</v>
      </c>
      <c r="B57" s="76">
        <v>578.8125</v>
      </c>
      <c r="C57" s="77">
        <v>0</v>
      </c>
      <c r="D57" s="78">
        <f t="shared" si="0"/>
        <v>578.8125</v>
      </c>
      <c r="E57" s="79">
        <f t="shared" si="2"/>
        <v>4082</v>
      </c>
      <c r="F57" s="80">
        <f t="shared" si="1"/>
        <v>1553.5644657534247</v>
      </c>
      <c r="G57" s="79">
        <v>28</v>
      </c>
      <c r="H57" s="81">
        <f t="shared" si="3"/>
        <v>6.5753424657534248E-4</v>
      </c>
      <c r="I57" s="96"/>
    </row>
    <row r="58" spans="1:10" s="2" customFormat="1">
      <c r="A58" s="75">
        <v>39873</v>
      </c>
      <c r="B58" s="76">
        <v>578.8125</v>
      </c>
      <c r="C58" s="77">
        <v>0</v>
      </c>
      <c r="D58" s="78">
        <f t="shared" si="0"/>
        <v>578.8125</v>
      </c>
      <c r="E58" s="79">
        <f t="shared" si="2"/>
        <v>4054</v>
      </c>
      <c r="F58" s="80">
        <f t="shared" si="1"/>
        <v>1542.9079726027398</v>
      </c>
      <c r="G58" s="97">
        <v>31</v>
      </c>
      <c r="H58" s="81">
        <f t="shared" si="3"/>
        <v>6.5753424657534248E-4</v>
      </c>
      <c r="I58" s="98"/>
      <c r="J58" s="99"/>
    </row>
    <row r="59" spans="1:10" s="2" customFormat="1">
      <c r="A59" s="75">
        <v>39904</v>
      </c>
      <c r="B59" s="76">
        <v>578.8125</v>
      </c>
      <c r="C59" s="77">
        <v>0</v>
      </c>
      <c r="D59" s="78">
        <f t="shared" si="0"/>
        <v>578.8125</v>
      </c>
      <c r="E59" s="79">
        <f t="shared" si="2"/>
        <v>4023</v>
      </c>
      <c r="F59" s="80">
        <f t="shared" si="1"/>
        <v>1531.1097123287673</v>
      </c>
      <c r="G59" s="97">
        <v>30</v>
      </c>
      <c r="H59" s="81">
        <f t="shared" si="3"/>
        <v>6.5753424657534248E-4</v>
      </c>
      <c r="I59" s="98"/>
    </row>
    <row r="60" spans="1:10" s="2" customFormat="1">
      <c r="A60" s="75">
        <v>39934</v>
      </c>
      <c r="B60" s="76">
        <v>578.8125</v>
      </c>
      <c r="C60" s="77">
        <v>0</v>
      </c>
      <c r="D60" s="78">
        <f t="shared" si="0"/>
        <v>578.8125</v>
      </c>
      <c r="E60" s="79">
        <f t="shared" si="2"/>
        <v>3993</v>
      </c>
      <c r="F60" s="80">
        <f t="shared" si="1"/>
        <v>1519.6920410958905</v>
      </c>
      <c r="G60" s="97">
        <v>31</v>
      </c>
      <c r="H60" s="81">
        <f t="shared" si="3"/>
        <v>6.5753424657534248E-4</v>
      </c>
      <c r="I60" s="98"/>
    </row>
    <row r="61" spans="1:10" s="2" customFormat="1">
      <c r="A61" s="75">
        <v>39965</v>
      </c>
      <c r="B61" s="76">
        <v>578.8125</v>
      </c>
      <c r="C61" s="77">
        <v>0</v>
      </c>
      <c r="D61" s="78">
        <f t="shared" si="0"/>
        <v>578.8125</v>
      </c>
      <c r="E61" s="79">
        <f t="shared" si="2"/>
        <v>3962</v>
      </c>
      <c r="F61" s="80">
        <f t="shared" si="1"/>
        <v>1507.8937808219177</v>
      </c>
      <c r="G61" s="97">
        <v>30</v>
      </c>
      <c r="H61" s="81">
        <f t="shared" si="3"/>
        <v>6.5753424657534248E-4</v>
      </c>
      <c r="I61" s="98"/>
    </row>
    <row r="62" spans="1:10" s="2" customFormat="1">
      <c r="A62" s="75">
        <v>39995</v>
      </c>
      <c r="B62" s="76">
        <v>607.75312499999995</v>
      </c>
      <c r="C62" s="77">
        <v>0</v>
      </c>
      <c r="D62" s="78">
        <f t="shared" si="0"/>
        <v>607.75312499999995</v>
      </c>
      <c r="E62" s="79">
        <f t="shared" si="2"/>
        <v>3932</v>
      </c>
      <c r="F62" s="80">
        <f t="shared" si="1"/>
        <v>1571.299915068493</v>
      </c>
      <c r="G62" s="97">
        <v>31</v>
      </c>
      <c r="H62" s="81">
        <f t="shared" si="3"/>
        <v>6.5753424657534248E-4</v>
      </c>
      <c r="I62" s="98"/>
    </row>
    <row r="63" spans="1:10" s="2" customFormat="1">
      <c r="A63" s="75">
        <v>40026</v>
      </c>
      <c r="B63" s="76">
        <v>607.75312499999995</v>
      </c>
      <c r="C63" s="77">
        <v>0</v>
      </c>
      <c r="D63" s="78">
        <f t="shared" si="0"/>
        <v>607.75312499999995</v>
      </c>
      <c r="E63" s="79">
        <f t="shared" si="2"/>
        <v>3901</v>
      </c>
      <c r="F63" s="80">
        <f t="shared" si="1"/>
        <v>1558.9117417808218</v>
      </c>
      <c r="G63" s="97">
        <v>31</v>
      </c>
      <c r="H63" s="81">
        <f t="shared" si="3"/>
        <v>6.5753424657534248E-4</v>
      </c>
      <c r="I63" s="98"/>
    </row>
    <row r="64" spans="1:10" s="2" customFormat="1">
      <c r="A64" s="100">
        <v>40057</v>
      </c>
      <c r="B64" s="76">
        <v>607.75312499999995</v>
      </c>
      <c r="C64" s="77">
        <v>0</v>
      </c>
      <c r="D64" s="78">
        <f t="shared" si="0"/>
        <v>607.75312499999995</v>
      </c>
      <c r="E64" s="79">
        <f t="shared" si="2"/>
        <v>3870</v>
      </c>
      <c r="F64" s="80">
        <f t="shared" si="1"/>
        <v>1546.5235684931508</v>
      </c>
      <c r="G64" s="97">
        <v>30</v>
      </c>
      <c r="H64" s="81">
        <f t="shared" si="3"/>
        <v>6.5753424657534248E-4</v>
      </c>
      <c r="I64" s="98"/>
    </row>
    <row r="65" spans="1:12" s="2" customFormat="1">
      <c r="A65" s="101">
        <v>40087</v>
      </c>
      <c r="B65" s="102">
        <v>607.75312499999995</v>
      </c>
      <c r="C65" s="77">
        <v>0</v>
      </c>
      <c r="D65" s="78">
        <f t="shared" si="0"/>
        <v>607.75312499999995</v>
      </c>
      <c r="E65" s="79">
        <f t="shared" si="2"/>
        <v>3840</v>
      </c>
      <c r="F65" s="80">
        <f t="shared" si="1"/>
        <v>1534.5350136986301</v>
      </c>
      <c r="G65" s="97">
        <v>31</v>
      </c>
      <c r="H65" s="81">
        <f t="shared" si="3"/>
        <v>6.5753424657534248E-4</v>
      </c>
      <c r="I65" s="98"/>
    </row>
    <row r="66" spans="1:12" s="2" customFormat="1">
      <c r="A66" s="103">
        <v>40118</v>
      </c>
      <c r="B66" s="76">
        <v>607.75312499999995</v>
      </c>
      <c r="C66" s="77">
        <v>0</v>
      </c>
      <c r="D66" s="78">
        <f t="shared" si="0"/>
        <v>607.75312499999995</v>
      </c>
      <c r="E66" s="79">
        <f t="shared" si="2"/>
        <v>3809</v>
      </c>
      <c r="F66" s="80">
        <f t="shared" si="1"/>
        <v>1522.1468404109587</v>
      </c>
      <c r="G66" s="97">
        <v>30</v>
      </c>
      <c r="H66" s="81">
        <f t="shared" si="3"/>
        <v>6.5753424657534248E-4</v>
      </c>
      <c r="I66" s="98"/>
    </row>
    <row r="67" spans="1:12" s="2" customFormat="1">
      <c r="A67" s="75">
        <v>40148</v>
      </c>
      <c r="B67" s="76">
        <v>607.75312499999995</v>
      </c>
      <c r="C67" s="77">
        <v>0</v>
      </c>
      <c r="D67" s="78">
        <f t="shared" si="0"/>
        <v>607.75312499999995</v>
      </c>
      <c r="E67" s="79">
        <f t="shared" si="2"/>
        <v>3779</v>
      </c>
      <c r="F67" s="80">
        <f t="shared" si="1"/>
        <v>1510.1582856164382</v>
      </c>
      <c r="G67" s="97">
        <v>31</v>
      </c>
      <c r="H67" s="81">
        <f t="shared" si="3"/>
        <v>6.5753424657534248E-4</v>
      </c>
      <c r="I67" s="98"/>
    </row>
    <row r="68" spans="1:12" s="2" customFormat="1" ht="17.25" thickBot="1">
      <c r="A68" s="75">
        <v>40179</v>
      </c>
      <c r="B68" s="76">
        <v>607.75312499999995</v>
      </c>
      <c r="C68" s="77">
        <v>0</v>
      </c>
      <c r="D68" s="78">
        <f t="shared" si="0"/>
        <v>607.75312499999995</v>
      </c>
      <c r="E68" s="79">
        <f t="shared" si="2"/>
        <v>3748</v>
      </c>
      <c r="F68" s="80">
        <f t="shared" si="1"/>
        <v>1497.770112328767</v>
      </c>
      <c r="G68" s="97">
        <v>31</v>
      </c>
      <c r="H68" s="81">
        <f t="shared" si="3"/>
        <v>6.5753424657534248E-4</v>
      </c>
      <c r="I68" s="98"/>
    </row>
    <row r="69" spans="1:12" s="92" customFormat="1" ht="28.5">
      <c r="A69" s="48" t="s">
        <v>13</v>
      </c>
      <c r="B69" s="48" t="s">
        <v>14</v>
      </c>
      <c r="C69" s="48" t="s">
        <v>15</v>
      </c>
      <c r="D69" s="48" t="s">
        <v>16</v>
      </c>
      <c r="E69" s="49" t="s">
        <v>17</v>
      </c>
      <c r="F69" s="104" t="s">
        <v>19</v>
      </c>
      <c r="G69" s="49" t="s">
        <v>11</v>
      </c>
      <c r="H69" s="105" t="s">
        <v>18</v>
      </c>
      <c r="I69" s="106" t="s">
        <v>24</v>
      </c>
    </row>
    <row r="70" spans="1:12" s="2" customFormat="1">
      <c r="A70" s="75">
        <v>40210</v>
      </c>
      <c r="B70" s="76">
        <v>607.75312499999995</v>
      </c>
      <c r="C70" s="77">
        <v>0</v>
      </c>
      <c r="D70" s="78">
        <f t="shared" si="0"/>
        <v>607.75312499999995</v>
      </c>
      <c r="E70" s="79">
        <f>E68-G68</f>
        <v>3717</v>
      </c>
      <c r="F70" s="80">
        <f t="shared" si="1"/>
        <v>1485.3819390410956</v>
      </c>
      <c r="G70" s="97">
        <v>28</v>
      </c>
      <c r="H70" s="81">
        <f t="shared" si="3"/>
        <v>6.5753424657534248E-4</v>
      </c>
      <c r="I70" s="98"/>
    </row>
    <row r="71" spans="1:12" s="2" customFormat="1">
      <c r="A71" s="75">
        <v>40238</v>
      </c>
      <c r="B71" s="76">
        <v>607.75312499999995</v>
      </c>
      <c r="C71" s="77">
        <v>0</v>
      </c>
      <c r="D71" s="78">
        <f t="shared" si="0"/>
        <v>607.75312499999995</v>
      </c>
      <c r="E71" s="79">
        <f t="shared" si="2"/>
        <v>3689</v>
      </c>
      <c r="F71" s="80">
        <f t="shared" si="1"/>
        <v>1474.1926212328765</v>
      </c>
      <c r="G71" s="97">
        <v>31</v>
      </c>
      <c r="H71" s="81">
        <f t="shared" si="3"/>
        <v>6.5753424657534248E-4</v>
      </c>
      <c r="I71" s="98"/>
    </row>
    <row r="72" spans="1:12" s="2" customFormat="1">
      <c r="A72" s="75">
        <v>40269</v>
      </c>
      <c r="B72" s="76">
        <v>607.75312499999995</v>
      </c>
      <c r="C72" s="77">
        <v>0</v>
      </c>
      <c r="D72" s="78">
        <f t="shared" si="0"/>
        <v>607.75312499999995</v>
      </c>
      <c r="E72" s="79">
        <f>E71-G71</f>
        <v>3658</v>
      </c>
      <c r="F72" s="80">
        <f t="shared" si="1"/>
        <v>1461.8044479452055</v>
      </c>
      <c r="G72" s="97">
        <v>30</v>
      </c>
      <c r="H72" s="81">
        <f t="shared" si="3"/>
        <v>6.5753424657534248E-4</v>
      </c>
      <c r="I72" s="98"/>
    </row>
    <row r="73" spans="1:12" s="2" customFormat="1">
      <c r="A73" s="75">
        <v>40299</v>
      </c>
      <c r="B73" s="76">
        <v>607.75312499999995</v>
      </c>
      <c r="C73" s="77">
        <v>0</v>
      </c>
      <c r="D73" s="78">
        <f t="shared" si="0"/>
        <v>607.75312499999995</v>
      </c>
      <c r="E73" s="79">
        <f t="shared" si="2"/>
        <v>3628</v>
      </c>
      <c r="F73" s="80">
        <f t="shared" si="1"/>
        <v>1449.8158931506848</v>
      </c>
      <c r="G73" s="97">
        <v>31</v>
      </c>
      <c r="H73" s="81">
        <f t="shared" si="3"/>
        <v>6.5753424657534248E-4</v>
      </c>
      <c r="I73" s="98"/>
    </row>
    <row r="74" spans="1:12" s="2" customFormat="1">
      <c r="A74" s="75">
        <v>40330</v>
      </c>
      <c r="B74" s="76">
        <v>607.75312499999995</v>
      </c>
      <c r="C74" s="77">
        <v>0</v>
      </c>
      <c r="D74" s="78">
        <f t="shared" si="0"/>
        <v>607.75312499999995</v>
      </c>
      <c r="E74" s="79">
        <f>E73-G73</f>
        <v>3597</v>
      </c>
      <c r="F74" s="80">
        <f t="shared" si="1"/>
        <v>1437.4277198630134</v>
      </c>
      <c r="G74" s="97">
        <v>30</v>
      </c>
      <c r="H74" s="81">
        <f t="shared" si="3"/>
        <v>6.5753424657534248E-4</v>
      </c>
      <c r="I74" s="98"/>
    </row>
    <row r="75" spans="1:12" s="2" customFormat="1">
      <c r="A75" s="75">
        <v>40360</v>
      </c>
      <c r="B75" s="76">
        <v>638.14078124999992</v>
      </c>
      <c r="C75" s="77">
        <v>0</v>
      </c>
      <c r="D75" s="78">
        <f t="shared" si="0"/>
        <v>638.14078124999992</v>
      </c>
      <c r="E75" s="79">
        <f t="shared" si="2"/>
        <v>3567</v>
      </c>
      <c r="F75" s="80">
        <f t="shared" si="1"/>
        <v>1496.7111233219177</v>
      </c>
      <c r="G75" s="97">
        <v>31</v>
      </c>
      <c r="H75" s="81">
        <f t="shared" si="3"/>
        <v>6.5753424657534248E-4</v>
      </c>
      <c r="I75" s="98"/>
      <c r="L75" s="107"/>
    </row>
    <row r="76" spans="1:12" s="2" customFormat="1">
      <c r="A76" s="75">
        <v>40391</v>
      </c>
      <c r="B76" s="76">
        <v>638.14078124999992</v>
      </c>
      <c r="C76" s="77">
        <v>0</v>
      </c>
      <c r="D76" s="78">
        <f t="shared" si="0"/>
        <v>638.14078124999992</v>
      </c>
      <c r="E76" s="79">
        <f t="shared" si="2"/>
        <v>3536</v>
      </c>
      <c r="F76" s="80">
        <f t="shared" si="1"/>
        <v>1483.7035413698629</v>
      </c>
      <c r="G76" s="97">
        <v>31</v>
      </c>
      <c r="H76" s="81">
        <f t="shared" si="3"/>
        <v>6.5753424657534248E-4</v>
      </c>
      <c r="I76" s="98"/>
    </row>
    <row r="77" spans="1:12" s="2" customFormat="1">
      <c r="A77" s="75">
        <v>40422</v>
      </c>
      <c r="B77" s="76">
        <v>638.14078124999992</v>
      </c>
      <c r="C77" s="77">
        <v>0</v>
      </c>
      <c r="D77" s="78">
        <f t="shared" si="0"/>
        <v>638.14078124999992</v>
      </c>
      <c r="E77" s="79">
        <f t="shared" si="2"/>
        <v>3505</v>
      </c>
      <c r="F77" s="80">
        <f t="shared" si="1"/>
        <v>1470.6959594178081</v>
      </c>
      <c r="G77" s="97">
        <v>30</v>
      </c>
      <c r="H77" s="81">
        <f t="shared" si="3"/>
        <v>6.5753424657534248E-4</v>
      </c>
      <c r="I77" s="98"/>
    </row>
    <row r="78" spans="1:12" s="2" customFormat="1">
      <c r="A78" s="108">
        <v>40452</v>
      </c>
      <c r="B78" s="76">
        <v>638.14078124999992</v>
      </c>
      <c r="C78" s="77">
        <v>0</v>
      </c>
      <c r="D78" s="78">
        <f t="shared" si="0"/>
        <v>638.14078124999992</v>
      </c>
      <c r="E78" s="79">
        <f t="shared" si="2"/>
        <v>3475</v>
      </c>
      <c r="F78" s="80">
        <f t="shared" si="1"/>
        <v>1458.1079768835614</v>
      </c>
      <c r="G78" s="88">
        <v>31</v>
      </c>
      <c r="H78" s="81">
        <f t="shared" si="3"/>
        <v>6.5753424657534248E-4</v>
      </c>
      <c r="I78" s="109"/>
    </row>
    <row r="79" spans="1:12" s="2" customFormat="1">
      <c r="A79" s="75">
        <v>40483</v>
      </c>
      <c r="B79" s="76">
        <v>638.14078124999992</v>
      </c>
      <c r="C79" s="77">
        <v>0</v>
      </c>
      <c r="D79" s="78">
        <f t="shared" ref="D79:D143" si="4">B79-C79</f>
        <v>638.14078124999992</v>
      </c>
      <c r="E79" s="79">
        <f t="shared" si="2"/>
        <v>3444</v>
      </c>
      <c r="F79" s="80">
        <f t="shared" si="1"/>
        <v>1445.1003949315066</v>
      </c>
      <c r="G79" s="97">
        <v>30</v>
      </c>
      <c r="H79" s="81">
        <f t="shared" si="3"/>
        <v>6.5753424657534248E-4</v>
      </c>
      <c r="I79" s="98"/>
    </row>
    <row r="80" spans="1:12" s="2" customFormat="1">
      <c r="A80" s="75">
        <v>40513</v>
      </c>
      <c r="B80" s="76">
        <v>638.14078124999992</v>
      </c>
      <c r="C80" s="77">
        <v>0</v>
      </c>
      <c r="D80" s="78">
        <f t="shared" si="4"/>
        <v>638.14078124999992</v>
      </c>
      <c r="E80" s="79">
        <f t="shared" ref="E80:E142" si="5">E79-G79</f>
        <v>3414</v>
      </c>
      <c r="F80" s="80">
        <f t="shared" ref="F80:F144" si="6">(D80*E80*H80)</f>
        <v>1432.5124123972603</v>
      </c>
      <c r="G80" s="97">
        <v>31</v>
      </c>
      <c r="H80" s="81">
        <f t="shared" ref="H80:H143" si="7">0.24/365</f>
        <v>6.5753424657534248E-4</v>
      </c>
      <c r="I80" s="98"/>
    </row>
    <row r="81" spans="1:9" s="2" customFormat="1">
      <c r="A81" s="75">
        <v>40544</v>
      </c>
      <c r="B81" s="76">
        <v>638.14078124999992</v>
      </c>
      <c r="C81" s="110">
        <v>0</v>
      </c>
      <c r="D81" s="78">
        <f t="shared" si="4"/>
        <v>638.14078124999992</v>
      </c>
      <c r="E81" s="79">
        <f t="shared" si="5"/>
        <v>3383</v>
      </c>
      <c r="F81" s="80">
        <f t="shared" si="6"/>
        <v>1419.5048304452052</v>
      </c>
      <c r="G81" s="97">
        <v>31</v>
      </c>
      <c r="H81" s="81">
        <f t="shared" si="7"/>
        <v>6.5753424657534248E-4</v>
      </c>
      <c r="I81" s="98"/>
    </row>
    <row r="82" spans="1:9" s="2" customFormat="1">
      <c r="A82" s="75">
        <v>40575</v>
      </c>
      <c r="B82" s="76">
        <v>638.14078124999992</v>
      </c>
      <c r="C82" s="110">
        <v>0</v>
      </c>
      <c r="D82" s="78">
        <f t="shared" si="4"/>
        <v>638.14078124999992</v>
      </c>
      <c r="E82" s="79">
        <f t="shared" si="5"/>
        <v>3352</v>
      </c>
      <c r="F82" s="80">
        <f t="shared" si="6"/>
        <v>1406.4972484931504</v>
      </c>
      <c r="G82" s="97">
        <v>28</v>
      </c>
      <c r="H82" s="81">
        <f t="shared" si="7"/>
        <v>6.5753424657534248E-4</v>
      </c>
      <c r="I82" s="98"/>
    </row>
    <row r="83" spans="1:9" s="2" customFormat="1">
      <c r="A83" s="75">
        <v>40603</v>
      </c>
      <c r="B83" s="76">
        <v>638.14078124999992</v>
      </c>
      <c r="C83" s="110">
        <v>0</v>
      </c>
      <c r="D83" s="78">
        <f t="shared" si="4"/>
        <v>638.14078124999992</v>
      </c>
      <c r="E83" s="79">
        <f t="shared" si="5"/>
        <v>3324</v>
      </c>
      <c r="F83" s="80">
        <f t="shared" si="6"/>
        <v>1394.7484647945205</v>
      </c>
      <c r="G83" s="97">
        <v>31</v>
      </c>
      <c r="H83" s="81">
        <f t="shared" si="7"/>
        <v>6.5753424657534248E-4</v>
      </c>
      <c r="I83" s="98"/>
    </row>
    <row r="84" spans="1:9" s="2" customFormat="1">
      <c r="A84" s="75">
        <v>40634</v>
      </c>
      <c r="B84" s="76">
        <v>638.14078124999992</v>
      </c>
      <c r="C84" s="110">
        <v>0</v>
      </c>
      <c r="D84" s="78">
        <f t="shared" si="4"/>
        <v>638.14078124999992</v>
      </c>
      <c r="E84" s="79">
        <f t="shared" si="5"/>
        <v>3293</v>
      </c>
      <c r="F84" s="80">
        <f t="shared" si="6"/>
        <v>1381.7408828424655</v>
      </c>
      <c r="G84" s="97">
        <v>30</v>
      </c>
      <c r="H84" s="81">
        <f t="shared" si="7"/>
        <v>6.5753424657534248E-4</v>
      </c>
      <c r="I84" s="98"/>
    </row>
    <row r="85" spans="1:9" s="2" customFormat="1">
      <c r="A85" s="75">
        <v>40664</v>
      </c>
      <c r="B85" s="76">
        <v>638.14078124999992</v>
      </c>
      <c r="C85" s="110">
        <v>0</v>
      </c>
      <c r="D85" s="78">
        <f t="shared" si="4"/>
        <v>638.14078124999992</v>
      </c>
      <c r="E85" s="79">
        <f t="shared" si="5"/>
        <v>3263</v>
      </c>
      <c r="F85" s="80">
        <f t="shared" si="6"/>
        <v>1369.1529003082189</v>
      </c>
      <c r="G85" s="97">
        <v>31</v>
      </c>
      <c r="H85" s="81">
        <f t="shared" si="7"/>
        <v>6.5753424657534248E-4</v>
      </c>
      <c r="I85" s="98"/>
    </row>
    <row r="86" spans="1:9" s="2" customFormat="1">
      <c r="A86" s="75">
        <v>40695</v>
      </c>
      <c r="B86" s="76">
        <v>638.14078124999992</v>
      </c>
      <c r="C86" s="110">
        <v>0</v>
      </c>
      <c r="D86" s="78">
        <f t="shared" si="4"/>
        <v>638.14078124999992</v>
      </c>
      <c r="E86" s="79">
        <f>E85-G85</f>
        <v>3232</v>
      </c>
      <c r="F86" s="80">
        <f t="shared" si="6"/>
        <v>1356.1453183561641</v>
      </c>
      <c r="G86" s="97">
        <v>30</v>
      </c>
      <c r="H86" s="81">
        <f t="shared" si="7"/>
        <v>6.5753424657534248E-4</v>
      </c>
      <c r="I86" s="98"/>
    </row>
    <row r="87" spans="1:9" s="2" customFormat="1">
      <c r="A87" s="75">
        <v>40725</v>
      </c>
      <c r="B87" s="76">
        <v>670.04782031249988</v>
      </c>
      <c r="C87" s="110">
        <v>0</v>
      </c>
      <c r="D87" s="78">
        <f t="shared" si="4"/>
        <v>670.04782031249988</v>
      </c>
      <c r="E87" s="79">
        <f t="shared" si="5"/>
        <v>3202</v>
      </c>
      <c r="F87" s="80">
        <f t="shared" si="6"/>
        <v>1410.7352026130136</v>
      </c>
      <c r="G87" s="97">
        <v>31</v>
      </c>
      <c r="H87" s="81">
        <f t="shared" si="7"/>
        <v>6.5753424657534248E-4</v>
      </c>
      <c r="I87" s="98"/>
    </row>
    <row r="88" spans="1:9" s="2" customFormat="1">
      <c r="A88" s="75">
        <v>40756</v>
      </c>
      <c r="B88" s="76">
        <v>670.04782031249988</v>
      </c>
      <c r="C88" s="110">
        <v>0</v>
      </c>
      <c r="D88" s="78">
        <f t="shared" si="4"/>
        <v>670.04782031249988</v>
      </c>
      <c r="E88" s="79">
        <f t="shared" si="5"/>
        <v>3171</v>
      </c>
      <c r="F88" s="80">
        <f t="shared" si="6"/>
        <v>1397.0772415633558</v>
      </c>
      <c r="G88" s="97">
        <v>31</v>
      </c>
      <c r="H88" s="81">
        <f t="shared" si="7"/>
        <v>6.5753424657534248E-4</v>
      </c>
      <c r="I88" s="98"/>
    </row>
    <row r="89" spans="1:9" s="2" customFormat="1">
      <c r="A89" s="75">
        <v>40787</v>
      </c>
      <c r="B89" s="76">
        <v>670.04782031249988</v>
      </c>
      <c r="C89" s="110">
        <v>0</v>
      </c>
      <c r="D89" s="78">
        <f t="shared" si="4"/>
        <v>670.04782031249988</v>
      </c>
      <c r="E89" s="79">
        <f t="shared" si="5"/>
        <v>3140</v>
      </c>
      <c r="F89" s="80">
        <f t="shared" si="6"/>
        <v>1383.4192805136984</v>
      </c>
      <c r="G89" s="97">
        <v>30</v>
      </c>
      <c r="H89" s="81">
        <f t="shared" si="7"/>
        <v>6.5753424657534248E-4</v>
      </c>
      <c r="I89" s="98"/>
    </row>
    <row r="90" spans="1:9" s="2" customFormat="1">
      <c r="A90" s="75">
        <v>40817</v>
      </c>
      <c r="B90" s="76">
        <v>670.04782031249988</v>
      </c>
      <c r="C90" s="110">
        <v>0</v>
      </c>
      <c r="D90" s="78">
        <f t="shared" si="4"/>
        <v>670.04782031249988</v>
      </c>
      <c r="E90" s="79">
        <f t="shared" si="5"/>
        <v>3110</v>
      </c>
      <c r="F90" s="80">
        <f t="shared" si="6"/>
        <v>1370.2018988527395</v>
      </c>
      <c r="G90" s="97">
        <v>31</v>
      </c>
      <c r="H90" s="81">
        <f t="shared" si="7"/>
        <v>6.5753424657534248E-4</v>
      </c>
      <c r="I90" s="98"/>
    </row>
    <row r="91" spans="1:9" s="2" customFormat="1">
      <c r="A91" s="75">
        <v>40848</v>
      </c>
      <c r="B91" s="76">
        <v>670.04782031249988</v>
      </c>
      <c r="C91" s="110">
        <v>0</v>
      </c>
      <c r="D91" s="78">
        <f t="shared" si="4"/>
        <v>670.04782031249988</v>
      </c>
      <c r="E91" s="79">
        <f t="shared" si="5"/>
        <v>3079</v>
      </c>
      <c r="F91" s="80">
        <f t="shared" si="6"/>
        <v>1356.5439378030819</v>
      </c>
      <c r="G91" s="97">
        <v>30</v>
      </c>
      <c r="H91" s="81">
        <f t="shared" si="7"/>
        <v>6.5753424657534248E-4</v>
      </c>
      <c r="I91" s="98"/>
    </row>
    <row r="92" spans="1:9" s="2" customFormat="1">
      <c r="A92" s="75">
        <v>40878</v>
      </c>
      <c r="B92" s="76">
        <v>670.04782031249988</v>
      </c>
      <c r="C92" s="110">
        <v>0</v>
      </c>
      <c r="D92" s="78">
        <f t="shared" si="4"/>
        <v>670.04782031249988</v>
      </c>
      <c r="E92" s="79">
        <f t="shared" si="5"/>
        <v>3049</v>
      </c>
      <c r="F92" s="80">
        <f t="shared" si="6"/>
        <v>1343.3265561421231</v>
      </c>
      <c r="G92" s="97">
        <v>31</v>
      </c>
      <c r="H92" s="81">
        <f t="shared" si="7"/>
        <v>6.5753424657534248E-4</v>
      </c>
      <c r="I92" s="98"/>
    </row>
    <row r="93" spans="1:9" s="2" customFormat="1">
      <c r="A93" s="75">
        <v>40909</v>
      </c>
      <c r="B93" s="76">
        <v>670.04782031249988</v>
      </c>
      <c r="C93" s="110">
        <v>0</v>
      </c>
      <c r="D93" s="78">
        <f t="shared" si="4"/>
        <v>670.04782031249988</v>
      </c>
      <c r="E93" s="79">
        <f t="shared" si="5"/>
        <v>3018</v>
      </c>
      <c r="F93" s="80">
        <f t="shared" si="6"/>
        <v>1329.6685950924655</v>
      </c>
      <c r="G93" s="97">
        <v>31</v>
      </c>
      <c r="H93" s="81">
        <f t="shared" si="7"/>
        <v>6.5753424657534248E-4</v>
      </c>
      <c r="I93" s="98"/>
    </row>
    <row r="94" spans="1:9" s="2" customFormat="1">
      <c r="A94" s="75">
        <v>40940</v>
      </c>
      <c r="B94" s="76">
        <v>670.04782031249988</v>
      </c>
      <c r="C94" s="110">
        <v>0</v>
      </c>
      <c r="D94" s="78">
        <f t="shared" si="4"/>
        <v>670.04782031249988</v>
      </c>
      <c r="E94" s="79">
        <f t="shared" si="5"/>
        <v>2987</v>
      </c>
      <c r="F94" s="80">
        <f t="shared" si="6"/>
        <v>1316.0106340428081</v>
      </c>
      <c r="G94" s="97">
        <v>29</v>
      </c>
      <c r="H94" s="81">
        <f t="shared" si="7"/>
        <v>6.5753424657534248E-4</v>
      </c>
      <c r="I94" s="98"/>
    </row>
    <row r="95" spans="1:9" s="2" customFormat="1">
      <c r="A95" s="75">
        <v>40969</v>
      </c>
      <c r="B95" s="76">
        <v>670.04782031249988</v>
      </c>
      <c r="C95" s="110">
        <v>0</v>
      </c>
      <c r="D95" s="78">
        <f t="shared" si="4"/>
        <v>670.04782031249988</v>
      </c>
      <c r="E95" s="79">
        <f t="shared" si="5"/>
        <v>2958</v>
      </c>
      <c r="F95" s="80">
        <f t="shared" si="6"/>
        <v>1303.2338317705478</v>
      </c>
      <c r="G95" s="97">
        <v>31</v>
      </c>
      <c r="H95" s="81">
        <f t="shared" si="7"/>
        <v>6.5753424657534248E-4</v>
      </c>
      <c r="I95" s="98"/>
    </row>
    <row r="96" spans="1:9" s="2" customFormat="1">
      <c r="A96" s="75">
        <v>41000</v>
      </c>
      <c r="B96" s="76">
        <v>670.04782031249988</v>
      </c>
      <c r="C96" s="110">
        <v>0</v>
      </c>
      <c r="D96" s="78">
        <f t="shared" si="4"/>
        <v>670.04782031249988</v>
      </c>
      <c r="E96" s="79">
        <f t="shared" si="5"/>
        <v>2927</v>
      </c>
      <c r="F96" s="80">
        <f t="shared" si="6"/>
        <v>1289.5758707208902</v>
      </c>
      <c r="G96" s="97">
        <v>30</v>
      </c>
      <c r="H96" s="81">
        <f t="shared" si="7"/>
        <v>6.5753424657534248E-4</v>
      </c>
      <c r="I96" s="98"/>
    </row>
    <row r="97" spans="1:9" s="2" customFormat="1">
      <c r="A97" s="75">
        <v>41030</v>
      </c>
      <c r="B97" s="76">
        <v>670.04782031249988</v>
      </c>
      <c r="C97" s="110">
        <v>0</v>
      </c>
      <c r="D97" s="78">
        <f t="shared" si="4"/>
        <v>670.04782031249988</v>
      </c>
      <c r="E97" s="79">
        <f t="shared" si="5"/>
        <v>2897</v>
      </c>
      <c r="F97" s="80">
        <f t="shared" si="6"/>
        <v>1276.3584890599313</v>
      </c>
      <c r="G97" s="97">
        <v>31</v>
      </c>
      <c r="H97" s="81">
        <f t="shared" si="7"/>
        <v>6.5753424657534248E-4</v>
      </c>
      <c r="I97" s="98"/>
    </row>
    <row r="98" spans="1:9" s="2" customFormat="1">
      <c r="A98" s="75">
        <v>41061</v>
      </c>
      <c r="B98" s="76">
        <v>670.04782031249988</v>
      </c>
      <c r="C98" s="110">
        <v>0</v>
      </c>
      <c r="D98" s="78">
        <f t="shared" si="4"/>
        <v>670.04782031249988</v>
      </c>
      <c r="E98" s="79">
        <f t="shared" si="5"/>
        <v>2866</v>
      </c>
      <c r="F98" s="80">
        <f t="shared" si="6"/>
        <v>1262.7005280102737</v>
      </c>
      <c r="G98" s="97">
        <v>30</v>
      </c>
      <c r="H98" s="81">
        <f t="shared" si="7"/>
        <v>6.5753424657534248E-4</v>
      </c>
      <c r="I98" s="98"/>
    </row>
    <row r="99" spans="1:9" s="2" customFormat="1">
      <c r="A99" s="75">
        <v>41091</v>
      </c>
      <c r="B99" s="76">
        <v>703.55021132812487</v>
      </c>
      <c r="C99" s="110">
        <v>0</v>
      </c>
      <c r="D99" s="78">
        <f t="shared" si="4"/>
        <v>703.55021132812487</v>
      </c>
      <c r="E99" s="79">
        <f t="shared" si="5"/>
        <v>2836</v>
      </c>
      <c r="F99" s="80">
        <f t="shared" si="6"/>
        <v>1311.9573036667807</v>
      </c>
      <c r="G99" s="97">
        <v>31</v>
      </c>
      <c r="H99" s="81">
        <f t="shared" si="7"/>
        <v>6.5753424657534248E-4</v>
      </c>
      <c r="I99" s="98"/>
    </row>
    <row r="100" spans="1:9" s="2" customFormat="1">
      <c r="A100" s="75">
        <v>41122</v>
      </c>
      <c r="B100" s="76">
        <v>703.55021132812487</v>
      </c>
      <c r="C100" s="110">
        <v>0</v>
      </c>
      <c r="D100" s="78">
        <f t="shared" si="4"/>
        <v>703.55021132812487</v>
      </c>
      <c r="E100" s="79">
        <f t="shared" si="5"/>
        <v>2805</v>
      </c>
      <c r="F100" s="80">
        <f t="shared" si="6"/>
        <v>1297.6164445646402</v>
      </c>
      <c r="G100" s="97">
        <v>31</v>
      </c>
      <c r="H100" s="81">
        <f t="shared" si="7"/>
        <v>6.5753424657534248E-4</v>
      </c>
      <c r="I100" s="98"/>
    </row>
    <row r="101" spans="1:9" s="2" customFormat="1">
      <c r="A101" s="75">
        <v>41153</v>
      </c>
      <c r="B101" s="76">
        <v>703.55021132812487</v>
      </c>
      <c r="C101" s="110">
        <v>0</v>
      </c>
      <c r="D101" s="78">
        <f t="shared" si="4"/>
        <v>703.55021132812487</v>
      </c>
      <c r="E101" s="79">
        <f t="shared" si="5"/>
        <v>2774</v>
      </c>
      <c r="F101" s="80">
        <f t="shared" si="6"/>
        <v>1283.2755854624997</v>
      </c>
      <c r="G101" s="97">
        <v>30</v>
      </c>
      <c r="H101" s="81">
        <f t="shared" si="7"/>
        <v>6.5753424657534248E-4</v>
      </c>
      <c r="I101" s="98"/>
    </row>
    <row r="102" spans="1:9" s="2" customFormat="1">
      <c r="A102" s="75">
        <v>41183</v>
      </c>
      <c r="B102" s="76">
        <v>703.55021132812487</v>
      </c>
      <c r="C102" s="110">
        <v>0</v>
      </c>
      <c r="D102" s="78">
        <f t="shared" si="4"/>
        <v>703.55021132812487</v>
      </c>
      <c r="E102" s="79">
        <f t="shared" si="5"/>
        <v>2744</v>
      </c>
      <c r="F102" s="80">
        <f t="shared" si="6"/>
        <v>1269.3973347184931</v>
      </c>
      <c r="G102" s="97">
        <v>31</v>
      </c>
      <c r="H102" s="81">
        <f t="shared" si="7"/>
        <v>6.5753424657534248E-4</v>
      </c>
      <c r="I102" s="98"/>
    </row>
    <row r="103" spans="1:9" s="2" customFormat="1">
      <c r="A103" s="75">
        <v>41214</v>
      </c>
      <c r="B103" s="76">
        <v>703.55021132812487</v>
      </c>
      <c r="C103" s="110">
        <v>0</v>
      </c>
      <c r="D103" s="78">
        <f t="shared" si="4"/>
        <v>703.55021132812487</v>
      </c>
      <c r="E103" s="79">
        <f t="shared" si="5"/>
        <v>2713</v>
      </c>
      <c r="F103" s="80">
        <f t="shared" si="6"/>
        <v>1255.0564756163526</v>
      </c>
      <c r="G103" s="97">
        <v>30</v>
      </c>
      <c r="H103" s="81">
        <f t="shared" si="7"/>
        <v>6.5753424657534248E-4</v>
      </c>
      <c r="I103" s="98"/>
    </row>
    <row r="104" spans="1:9" s="2" customFormat="1">
      <c r="A104" s="75">
        <v>41244</v>
      </c>
      <c r="B104" s="76">
        <v>703.55021132812487</v>
      </c>
      <c r="C104" s="110">
        <v>0</v>
      </c>
      <c r="D104" s="78">
        <f t="shared" si="4"/>
        <v>703.55021132812487</v>
      </c>
      <c r="E104" s="79">
        <f t="shared" si="5"/>
        <v>2683</v>
      </c>
      <c r="F104" s="80">
        <f t="shared" si="6"/>
        <v>1241.1782248723457</v>
      </c>
      <c r="G104" s="97">
        <v>31</v>
      </c>
      <c r="H104" s="81">
        <f t="shared" si="7"/>
        <v>6.5753424657534248E-4</v>
      </c>
      <c r="I104" s="98"/>
    </row>
    <row r="105" spans="1:9" s="2" customFormat="1">
      <c r="A105" s="100">
        <v>41275</v>
      </c>
      <c r="B105" s="76">
        <v>703.55021132812487</v>
      </c>
      <c r="C105" s="110">
        <v>0</v>
      </c>
      <c r="D105" s="78">
        <f t="shared" si="4"/>
        <v>703.55021132812487</v>
      </c>
      <c r="E105" s="79">
        <f t="shared" si="5"/>
        <v>2652</v>
      </c>
      <c r="F105" s="80">
        <f t="shared" si="6"/>
        <v>1226.8373657702052</v>
      </c>
      <c r="G105" s="97">
        <v>31</v>
      </c>
      <c r="H105" s="81">
        <f t="shared" si="7"/>
        <v>6.5753424657534248E-4</v>
      </c>
      <c r="I105" s="98"/>
    </row>
    <row r="106" spans="1:9" s="2" customFormat="1">
      <c r="A106" s="100">
        <v>41306</v>
      </c>
      <c r="B106" s="76">
        <v>703.55021132812487</v>
      </c>
      <c r="C106" s="110">
        <v>0</v>
      </c>
      <c r="D106" s="78">
        <f t="shared" si="4"/>
        <v>703.55021132812487</v>
      </c>
      <c r="E106" s="79">
        <f t="shared" si="5"/>
        <v>2621</v>
      </c>
      <c r="F106" s="80">
        <f t="shared" si="6"/>
        <v>1212.496506668065</v>
      </c>
      <c r="G106" s="97">
        <v>28</v>
      </c>
      <c r="H106" s="81">
        <f t="shared" si="7"/>
        <v>6.5753424657534248E-4</v>
      </c>
      <c r="I106" s="98"/>
    </row>
    <row r="107" spans="1:9" s="2" customFormat="1">
      <c r="A107" s="100">
        <v>41334</v>
      </c>
      <c r="B107" s="76">
        <v>703.55021132812487</v>
      </c>
      <c r="C107" s="110">
        <v>0</v>
      </c>
      <c r="D107" s="78">
        <f t="shared" si="4"/>
        <v>703.55021132812487</v>
      </c>
      <c r="E107" s="79">
        <f t="shared" si="5"/>
        <v>2593</v>
      </c>
      <c r="F107" s="80">
        <f t="shared" si="6"/>
        <v>1199.5434726403253</v>
      </c>
      <c r="G107" s="97">
        <v>31</v>
      </c>
      <c r="H107" s="81">
        <f t="shared" si="7"/>
        <v>6.5753424657534248E-4</v>
      </c>
      <c r="I107" s="98"/>
    </row>
    <row r="108" spans="1:9" s="2" customFormat="1">
      <c r="A108" s="100">
        <v>41365</v>
      </c>
      <c r="B108" s="76">
        <v>703.55021132812487</v>
      </c>
      <c r="C108" s="110">
        <v>0</v>
      </c>
      <c r="D108" s="78">
        <f t="shared" si="4"/>
        <v>703.55021132812487</v>
      </c>
      <c r="E108" s="79">
        <f t="shared" si="5"/>
        <v>2562</v>
      </c>
      <c r="F108" s="80">
        <f t="shared" si="6"/>
        <v>1185.2026135381848</v>
      </c>
      <c r="G108" s="97">
        <v>30</v>
      </c>
      <c r="H108" s="81">
        <f t="shared" si="7"/>
        <v>6.5753424657534248E-4</v>
      </c>
      <c r="I108" s="98"/>
    </row>
    <row r="109" spans="1:9" s="2" customFormat="1">
      <c r="A109" s="100">
        <v>41395</v>
      </c>
      <c r="B109" s="76">
        <v>703.55021132812487</v>
      </c>
      <c r="C109" s="110">
        <v>0</v>
      </c>
      <c r="D109" s="78">
        <f t="shared" si="4"/>
        <v>703.55021132812487</v>
      </c>
      <c r="E109" s="79">
        <f t="shared" si="5"/>
        <v>2532</v>
      </c>
      <c r="F109" s="80">
        <f t="shared" si="6"/>
        <v>1171.3243627941779</v>
      </c>
      <c r="G109" s="97">
        <v>31</v>
      </c>
      <c r="H109" s="81">
        <f t="shared" si="7"/>
        <v>6.5753424657534248E-4</v>
      </c>
      <c r="I109" s="98"/>
    </row>
    <row r="110" spans="1:9" s="2" customFormat="1">
      <c r="A110" s="100">
        <v>41426</v>
      </c>
      <c r="B110" s="76">
        <v>703.55021132812487</v>
      </c>
      <c r="C110" s="110">
        <v>0</v>
      </c>
      <c r="D110" s="78">
        <f t="shared" si="4"/>
        <v>703.55021132812487</v>
      </c>
      <c r="E110" s="79">
        <f t="shared" si="5"/>
        <v>2501</v>
      </c>
      <c r="F110" s="80">
        <f t="shared" si="6"/>
        <v>1156.9835036920376</v>
      </c>
      <c r="G110" s="97">
        <v>30</v>
      </c>
      <c r="H110" s="81">
        <f t="shared" si="7"/>
        <v>6.5753424657534248E-4</v>
      </c>
      <c r="I110" s="98"/>
    </row>
    <row r="111" spans="1:9" s="2" customFormat="1">
      <c r="A111" s="100">
        <v>41456</v>
      </c>
      <c r="B111" s="76">
        <v>738.7277218945311</v>
      </c>
      <c r="C111" s="110">
        <v>0</v>
      </c>
      <c r="D111" s="78">
        <f t="shared" si="4"/>
        <v>738.7277218945311</v>
      </c>
      <c r="E111" s="79">
        <f t="shared" si="5"/>
        <v>2471</v>
      </c>
      <c r="F111" s="80">
        <f t="shared" si="6"/>
        <v>1200.260515595432</v>
      </c>
      <c r="G111" s="97">
        <v>31</v>
      </c>
      <c r="H111" s="81">
        <f t="shared" si="7"/>
        <v>6.5753424657534248E-4</v>
      </c>
      <c r="I111" s="98"/>
    </row>
    <row r="112" spans="1:9" s="2" customFormat="1">
      <c r="A112" s="100">
        <v>41487</v>
      </c>
      <c r="B112" s="76">
        <v>738.7277218945311</v>
      </c>
      <c r="C112" s="110">
        <v>0</v>
      </c>
      <c r="D112" s="78">
        <f t="shared" si="4"/>
        <v>738.7277218945311</v>
      </c>
      <c r="E112" s="79">
        <f t="shared" si="5"/>
        <v>2440</v>
      </c>
      <c r="F112" s="80">
        <f t="shared" si="6"/>
        <v>1185.2026135381848</v>
      </c>
      <c r="G112" s="97">
        <v>31</v>
      </c>
      <c r="H112" s="81">
        <f t="shared" si="7"/>
        <v>6.5753424657534248E-4</v>
      </c>
      <c r="I112" s="98"/>
    </row>
    <row r="113" spans="1:9" s="2" customFormat="1">
      <c r="A113" s="100">
        <v>41518</v>
      </c>
      <c r="B113" s="76">
        <v>738.7277218945311</v>
      </c>
      <c r="C113" s="110">
        <v>0</v>
      </c>
      <c r="D113" s="78">
        <f t="shared" si="4"/>
        <v>738.7277218945311</v>
      </c>
      <c r="E113" s="79">
        <f t="shared" si="5"/>
        <v>2409</v>
      </c>
      <c r="F113" s="80">
        <f t="shared" si="6"/>
        <v>1170.1447114809373</v>
      </c>
      <c r="G113" s="97">
        <v>30</v>
      </c>
      <c r="H113" s="81">
        <f t="shared" si="7"/>
        <v>6.5753424657534248E-4</v>
      </c>
      <c r="I113" s="98"/>
    </row>
    <row r="114" spans="1:9" s="2" customFormat="1">
      <c r="A114" s="100">
        <v>41548</v>
      </c>
      <c r="B114" s="76">
        <v>738.7277218945311</v>
      </c>
      <c r="C114" s="110">
        <v>0</v>
      </c>
      <c r="D114" s="78">
        <f t="shared" si="4"/>
        <v>738.7277218945311</v>
      </c>
      <c r="E114" s="79">
        <f t="shared" si="5"/>
        <v>2379</v>
      </c>
      <c r="F114" s="80">
        <f t="shared" si="6"/>
        <v>1155.5725481997301</v>
      </c>
      <c r="G114" s="97">
        <v>31</v>
      </c>
      <c r="H114" s="81">
        <f t="shared" si="7"/>
        <v>6.5753424657534248E-4</v>
      </c>
      <c r="I114" s="98"/>
    </row>
    <row r="115" spans="1:9" s="2" customFormat="1">
      <c r="A115" s="100">
        <v>41579</v>
      </c>
      <c r="B115" s="76">
        <v>738.7277218945311</v>
      </c>
      <c r="C115" s="110">
        <v>0</v>
      </c>
      <c r="D115" s="78">
        <f t="shared" si="4"/>
        <v>738.7277218945311</v>
      </c>
      <c r="E115" s="79">
        <f t="shared" si="5"/>
        <v>2348</v>
      </c>
      <c r="F115" s="80">
        <f t="shared" si="6"/>
        <v>1140.5146461424827</v>
      </c>
      <c r="G115" s="111">
        <v>30</v>
      </c>
      <c r="H115" s="81">
        <f t="shared" si="7"/>
        <v>6.5753424657534248E-4</v>
      </c>
      <c r="I115" s="98"/>
    </row>
    <row r="116" spans="1:9" s="2" customFormat="1">
      <c r="A116" s="100">
        <v>41609</v>
      </c>
      <c r="B116" s="76">
        <v>738.7277218945311</v>
      </c>
      <c r="C116" s="110">
        <v>0</v>
      </c>
      <c r="D116" s="78">
        <f t="shared" si="4"/>
        <v>738.7277218945311</v>
      </c>
      <c r="E116" s="79">
        <f t="shared" si="5"/>
        <v>2318</v>
      </c>
      <c r="F116" s="80">
        <f t="shared" si="6"/>
        <v>1125.9424828612755</v>
      </c>
      <c r="G116" s="97">
        <v>31</v>
      </c>
      <c r="H116" s="81">
        <f t="shared" si="7"/>
        <v>6.5753424657534248E-4</v>
      </c>
      <c r="I116" s="98"/>
    </row>
    <row r="117" spans="1:9" s="2" customFormat="1">
      <c r="A117" s="100">
        <v>41640</v>
      </c>
      <c r="B117" s="76">
        <v>738.7277218945311</v>
      </c>
      <c r="C117" s="110">
        <v>0</v>
      </c>
      <c r="D117" s="78">
        <f t="shared" si="4"/>
        <v>738.7277218945311</v>
      </c>
      <c r="E117" s="79">
        <f t="shared" si="5"/>
        <v>2287</v>
      </c>
      <c r="F117" s="80">
        <f t="shared" si="6"/>
        <v>1110.884580804028</v>
      </c>
      <c r="G117" s="97">
        <v>31</v>
      </c>
      <c r="H117" s="81">
        <f t="shared" si="7"/>
        <v>6.5753424657534248E-4</v>
      </c>
      <c r="I117" s="98"/>
    </row>
    <row r="118" spans="1:9" s="2" customFormat="1">
      <c r="A118" s="100">
        <v>41671</v>
      </c>
      <c r="B118" s="76">
        <v>738.7277218945311</v>
      </c>
      <c r="C118" s="110">
        <v>0</v>
      </c>
      <c r="D118" s="78">
        <f t="shared" si="4"/>
        <v>738.7277218945311</v>
      </c>
      <c r="E118" s="79">
        <f t="shared" si="5"/>
        <v>2256</v>
      </c>
      <c r="F118" s="80">
        <f t="shared" si="6"/>
        <v>1095.8266787467808</v>
      </c>
      <c r="G118" s="97">
        <v>28</v>
      </c>
      <c r="H118" s="81">
        <f t="shared" si="7"/>
        <v>6.5753424657534248E-4</v>
      </c>
      <c r="I118" s="98"/>
    </row>
    <row r="119" spans="1:9" s="2" customFormat="1">
      <c r="A119" s="100">
        <v>41699</v>
      </c>
      <c r="B119" s="76">
        <v>738.7277218945311</v>
      </c>
      <c r="C119" s="110">
        <v>0</v>
      </c>
      <c r="D119" s="78">
        <f t="shared" si="4"/>
        <v>738.7277218945311</v>
      </c>
      <c r="E119" s="79">
        <f t="shared" si="5"/>
        <v>2228</v>
      </c>
      <c r="F119" s="80">
        <f t="shared" si="6"/>
        <v>1082.225993017654</v>
      </c>
      <c r="G119" s="97">
        <v>31</v>
      </c>
      <c r="H119" s="81">
        <f t="shared" si="7"/>
        <v>6.5753424657534248E-4</v>
      </c>
      <c r="I119" s="98"/>
    </row>
    <row r="120" spans="1:9" s="2" customFormat="1">
      <c r="A120" s="100">
        <v>41730</v>
      </c>
      <c r="B120" s="76">
        <v>738.7277218945311</v>
      </c>
      <c r="C120" s="110">
        <v>0</v>
      </c>
      <c r="D120" s="78">
        <f t="shared" si="4"/>
        <v>738.7277218945311</v>
      </c>
      <c r="E120" s="79">
        <f t="shared" si="5"/>
        <v>2197</v>
      </c>
      <c r="F120" s="80">
        <f t="shared" si="6"/>
        <v>1067.1680909604065</v>
      </c>
      <c r="G120" s="97">
        <v>30</v>
      </c>
      <c r="H120" s="81">
        <f t="shared" si="7"/>
        <v>6.5753424657534248E-4</v>
      </c>
      <c r="I120" s="98"/>
    </row>
    <row r="121" spans="1:9" s="2" customFormat="1">
      <c r="A121" s="100">
        <v>41760</v>
      </c>
      <c r="B121" s="76">
        <v>738.7277218945311</v>
      </c>
      <c r="C121" s="110">
        <v>0</v>
      </c>
      <c r="D121" s="78">
        <f t="shared" si="4"/>
        <v>738.7277218945311</v>
      </c>
      <c r="E121" s="79">
        <f t="shared" si="5"/>
        <v>2167</v>
      </c>
      <c r="F121" s="80">
        <f t="shared" si="6"/>
        <v>1052.5959276791993</v>
      </c>
      <c r="G121" s="97">
        <v>31</v>
      </c>
      <c r="H121" s="81">
        <f t="shared" si="7"/>
        <v>6.5753424657534248E-4</v>
      </c>
      <c r="I121" s="98"/>
    </row>
    <row r="122" spans="1:9" s="2" customFormat="1">
      <c r="A122" s="100">
        <v>41791</v>
      </c>
      <c r="B122" s="76">
        <v>738.7277218945311</v>
      </c>
      <c r="C122" s="110">
        <v>0</v>
      </c>
      <c r="D122" s="78">
        <f t="shared" si="4"/>
        <v>738.7277218945311</v>
      </c>
      <c r="E122" s="79">
        <f t="shared" si="5"/>
        <v>2136</v>
      </c>
      <c r="F122" s="80">
        <f t="shared" si="6"/>
        <v>1037.5380256219519</v>
      </c>
      <c r="G122" s="97">
        <v>30</v>
      </c>
      <c r="H122" s="81">
        <f t="shared" si="7"/>
        <v>6.5753424657534248E-4</v>
      </c>
      <c r="I122" s="98"/>
    </row>
    <row r="123" spans="1:9" s="2" customFormat="1">
      <c r="A123" s="100">
        <v>41821</v>
      </c>
      <c r="B123" s="76">
        <v>775.66410798925767</v>
      </c>
      <c r="C123" s="110">
        <v>0</v>
      </c>
      <c r="D123" s="78">
        <f t="shared" si="4"/>
        <v>775.66410798925767</v>
      </c>
      <c r="E123" s="79">
        <f t="shared" si="5"/>
        <v>2106</v>
      </c>
      <c r="F123" s="80">
        <f t="shared" si="6"/>
        <v>1074.1141554577821</v>
      </c>
      <c r="G123" s="97">
        <v>31</v>
      </c>
      <c r="H123" s="81">
        <f t="shared" si="7"/>
        <v>6.5753424657534248E-4</v>
      </c>
      <c r="I123" s="98"/>
    </row>
    <row r="124" spans="1:9" s="2" customFormat="1">
      <c r="A124" s="100">
        <v>41852</v>
      </c>
      <c r="B124" s="76">
        <v>775.66410798925767</v>
      </c>
      <c r="C124" s="110">
        <v>0</v>
      </c>
      <c r="D124" s="78">
        <f t="shared" si="4"/>
        <v>775.66410798925767</v>
      </c>
      <c r="E124" s="79">
        <f t="shared" si="5"/>
        <v>2075</v>
      </c>
      <c r="F124" s="80">
        <f t="shared" si="6"/>
        <v>1058.3033582976723</v>
      </c>
      <c r="G124" s="97">
        <v>31</v>
      </c>
      <c r="H124" s="81">
        <f t="shared" si="7"/>
        <v>6.5753424657534248E-4</v>
      </c>
      <c r="I124" s="98"/>
    </row>
    <row r="125" spans="1:9" s="2" customFormat="1">
      <c r="A125" s="100">
        <v>41883</v>
      </c>
      <c r="B125" s="76">
        <v>775.66410798925767</v>
      </c>
      <c r="C125" s="110">
        <v>0</v>
      </c>
      <c r="D125" s="78">
        <f t="shared" si="4"/>
        <v>775.66410798925767</v>
      </c>
      <c r="E125" s="79">
        <f t="shared" si="5"/>
        <v>2044</v>
      </c>
      <c r="F125" s="80">
        <f t="shared" si="6"/>
        <v>1042.4925611375625</v>
      </c>
      <c r="G125" s="97">
        <v>30</v>
      </c>
      <c r="H125" s="81">
        <f t="shared" si="7"/>
        <v>6.5753424657534248E-4</v>
      </c>
      <c r="I125" s="98"/>
    </row>
    <row r="126" spans="1:9" s="2" customFormat="1">
      <c r="A126" s="100">
        <v>41913</v>
      </c>
      <c r="B126" s="76">
        <v>775.66410798925767</v>
      </c>
      <c r="C126" s="110">
        <v>0</v>
      </c>
      <c r="D126" s="78">
        <f t="shared" si="4"/>
        <v>775.66410798925767</v>
      </c>
      <c r="E126" s="79">
        <f t="shared" si="5"/>
        <v>2014</v>
      </c>
      <c r="F126" s="80">
        <f t="shared" si="6"/>
        <v>1027.1917896922948</v>
      </c>
      <c r="G126" s="97">
        <v>31</v>
      </c>
      <c r="H126" s="81">
        <f t="shared" si="7"/>
        <v>6.5753424657534248E-4</v>
      </c>
      <c r="I126" s="98"/>
    </row>
    <row r="127" spans="1:9" s="2" customFormat="1">
      <c r="A127" s="100">
        <v>41944</v>
      </c>
      <c r="B127" s="76">
        <v>775.66410798925767</v>
      </c>
      <c r="C127" s="110">
        <v>0</v>
      </c>
      <c r="D127" s="78">
        <f t="shared" si="4"/>
        <v>775.66410798925767</v>
      </c>
      <c r="E127" s="79">
        <f t="shared" si="5"/>
        <v>1983</v>
      </c>
      <c r="F127" s="80">
        <f t="shared" si="6"/>
        <v>1011.380992532185</v>
      </c>
      <c r="G127" s="97">
        <v>30</v>
      </c>
      <c r="H127" s="81">
        <f t="shared" si="7"/>
        <v>6.5753424657534248E-4</v>
      </c>
      <c r="I127" s="98"/>
    </row>
    <row r="128" spans="1:9" s="2" customFormat="1">
      <c r="A128" s="100">
        <v>41974</v>
      </c>
      <c r="B128" s="76">
        <v>775.66410798925767</v>
      </c>
      <c r="C128" s="110">
        <v>0</v>
      </c>
      <c r="D128" s="78">
        <f t="shared" si="4"/>
        <v>775.66410798925767</v>
      </c>
      <c r="E128" s="79">
        <f t="shared" si="5"/>
        <v>1953</v>
      </c>
      <c r="F128" s="80">
        <f t="shared" si="6"/>
        <v>996.08022108691739</v>
      </c>
      <c r="G128" s="97">
        <v>31</v>
      </c>
      <c r="H128" s="81">
        <f t="shared" si="7"/>
        <v>6.5753424657534248E-4</v>
      </c>
      <c r="I128" s="98"/>
    </row>
    <row r="129" spans="1:9" s="2" customFormat="1">
      <c r="A129" s="100">
        <v>42005</v>
      </c>
      <c r="B129" s="76">
        <v>775.66410798925767</v>
      </c>
      <c r="C129" s="110">
        <v>0</v>
      </c>
      <c r="D129" s="78">
        <f t="shared" si="4"/>
        <v>775.66410798925767</v>
      </c>
      <c r="E129" s="79">
        <f t="shared" si="5"/>
        <v>1922</v>
      </c>
      <c r="F129" s="80">
        <f t="shared" si="6"/>
        <v>980.26942392680769</v>
      </c>
      <c r="G129" s="97">
        <v>31</v>
      </c>
      <c r="H129" s="81">
        <f t="shared" si="7"/>
        <v>6.5753424657534248E-4</v>
      </c>
      <c r="I129" s="98"/>
    </row>
    <row r="130" spans="1:9" s="2" customFormat="1">
      <c r="A130" s="100">
        <v>42036</v>
      </c>
      <c r="B130" s="76">
        <v>775.66410798925767</v>
      </c>
      <c r="C130" s="110">
        <v>0</v>
      </c>
      <c r="D130" s="78">
        <f t="shared" si="4"/>
        <v>775.66410798925767</v>
      </c>
      <c r="E130" s="79">
        <f t="shared" si="5"/>
        <v>1891</v>
      </c>
      <c r="F130" s="80">
        <f t="shared" si="6"/>
        <v>964.45862676669788</v>
      </c>
      <c r="G130" s="97">
        <v>28</v>
      </c>
      <c r="H130" s="81">
        <f t="shared" si="7"/>
        <v>6.5753424657534248E-4</v>
      </c>
      <c r="I130" s="98"/>
    </row>
    <row r="131" spans="1:9" s="2" customFormat="1">
      <c r="A131" s="100">
        <v>42064</v>
      </c>
      <c r="B131" s="76">
        <v>775.66410798925767</v>
      </c>
      <c r="C131" s="110">
        <v>0</v>
      </c>
      <c r="D131" s="78">
        <f t="shared" si="4"/>
        <v>775.66410798925767</v>
      </c>
      <c r="E131" s="79">
        <f t="shared" si="5"/>
        <v>1863</v>
      </c>
      <c r="F131" s="80">
        <f t="shared" si="6"/>
        <v>950.17790675111473</v>
      </c>
      <c r="G131" s="97">
        <v>31</v>
      </c>
      <c r="H131" s="81">
        <f t="shared" si="7"/>
        <v>6.5753424657534248E-4</v>
      </c>
      <c r="I131" s="98"/>
    </row>
    <row r="132" spans="1:9" s="2" customFormat="1">
      <c r="A132" s="100">
        <v>42095</v>
      </c>
      <c r="B132" s="76">
        <v>775.66410798925767</v>
      </c>
      <c r="C132" s="110">
        <v>0</v>
      </c>
      <c r="D132" s="78">
        <f t="shared" si="4"/>
        <v>775.66410798925767</v>
      </c>
      <c r="E132" s="79">
        <f t="shared" si="5"/>
        <v>1832</v>
      </c>
      <c r="F132" s="80">
        <f t="shared" si="6"/>
        <v>934.36710959100492</v>
      </c>
      <c r="G132" s="97">
        <v>30</v>
      </c>
      <c r="H132" s="81">
        <f t="shared" si="7"/>
        <v>6.5753424657534248E-4</v>
      </c>
      <c r="I132" s="98"/>
    </row>
    <row r="133" spans="1:9" s="2" customFormat="1">
      <c r="A133" s="100">
        <v>42125</v>
      </c>
      <c r="B133" s="76">
        <v>775.66410798925767</v>
      </c>
      <c r="C133" s="110">
        <v>0</v>
      </c>
      <c r="D133" s="78">
        <f t="shared" si="4"/>
        <v>775.66410798925767</v>
      </c>
      <c r="E133" s="79">
        <f t="shared" si="5"/>
        <v>1802</v>
      </c>
      <c r="F133" s="80">
        <f t="shared" si="6"/>
        <v>919.0663381457374</v>
      </c>
      <c r="G133" s="97">
        <v>31</v>
      </c>
      <c r="H133" s="81">
        <f t="shared" si="7"/>
        <v>6.5753424657534248E-4</v>
      </c>
      <c r="I133" s="98"/>
    </row>
    <row r="134" spans="1:9" s="2" customFormat="1">
      <c r="A134" s="100">
        <v>42156</v>
      </c>
      <c r="B134" s="76">
        <v>775.66410798925767</v>
      </c>
      <c r="C134" s="110">
        <v>0</v>
      </c>
      <c r="D134" s="78">
        <f t="shared" si="4"/>
        <v>775.66410798925767</v>
      </c>
      <c r="E134" s="79">
        <f t="shared" si="5"/>
        <v>1771</v>
      </c>
      <c r="F134" s="80">
        <f t="shared" si="6"/>
        <v>903.2555409856277</v>
      </c>
      <c r="G134" s="97">
        <v>30</v>
      </c>
      <c r="H134" s="81">
        <f t="shared" si="7"/>
        <v>6.5753424657534248E-4</v>
      </c>
      <c r="I134" s="98"/>
    </row>
    <row r="135" spans="1:9" s="2" customFormat="1">
      <c r="A135" s="100">
        <v>42186</v>
      </c>
      <c r="B135" s="76">
        <v>814.44731338872054</v>
      </c>
      <c r="C135" s="110">
        <v>0</v>
      </c>
      <c r="D135" s="78">
        <f t="shared" si="4"/>
        <v>814.44731338872054</v>
      </c>
      <c r="E135" s="79">
        <f t="shared" si="5"/>
        <v>1741</v>
      </c>
      <c r="F135" s="80">
        <f t="shared" si="6"/>
        <v>932.352508017378</v>
      </c>
      <c r="G135" s="97">
        <v>31</v>
      </c>
      <c r="H135" s="81">
        <f t="shared" si="7"/>
        <v>6.5753424657534248E-4</v>
      </c>
      <c r="I135" s="98"/>
    </row>
    <row r="136" spans="1:9" s="2" customFormat="1">
      <c r="A136" s="100">
        <v>42217</v>
      </c>
      <c r="B136" s="76">
        <v>814.44731338872054</v>
      </c>
      <c r="C136" s="110">
        <v>0</v>
      </c>
      <c r="D136" s="78">
        <f t="shared" si="4"/>
        <v>814.44731338872054</v>
      </c>
      <c r="E136" s="79">
        <f t="shared" si="5"/>
        <v>1710</v>
      </c>
      <c r="F136" s="80">
        <f t="shared" si="6"/>
        <v>915.75117099926274</v>
      </c>
      <c r="G136" s="97">
        <v>31</v>
      </c>
      <c r="H136" s="81">
        <f t="shared" si="7"/>
        <v>6.5753424657534248E-4</v>
      </c>
      <c r="I136" s="98"/>
    </row>
    <row r="137" spans="1:9" s="2" customFormat="1">
      <c r="A137" s="100">
        <v>42248</v>
      </c>
      <c r="B137" s="76">
        <v>814.44731338872054</v>
      </c>
      <c r="C137" s="110">
        <v>0</v>
      </c>
      <c r="D137" s="78">
        <f t="shared" si="4"/>
        <v>814.44731338872054</v>
      </c>
      <c r="E137" s="79">
        <f t="shared" si="5"/>
        <v>1679</v>
      </c>
      <c r="F137" s="80">
        <f t="shared" si="6"/>
        <v>899.14983398114748</v>
      </c>
      <c r="G137" s="97">
        <v>30</v>
      </c>
      <c r="H137" s="81">
        <f t="shared" si="7"/>
        <v>6.5753424657534248E-4</v>
      </c>
      <c r="I137" s="98"/>
    </row>
    <row r="138" spans="1:9" s="2" customFormat="1" ht="17.25" thickBot="1">
      <c r="A138" s="100">
        <v>42278</v>
      </c>
      <c r="B138" s="76">
        <v>814.44731338872054</v>
      </c>
      <c r="C138" s="110">
        <v>0</v>
      </c>
      <c r="D138" s="78">
        <f t="shared" si="4"/>
        <v>814.44731338872054</v>
      </c>
      <c r="E138" s="79">
        <f t="shared" si="5"/>
        <v>1649</v>
      </c>
      <c r="F138" s="80">
        <f t="shared" si="6"/>
        <v>883.08402396361669</v>
      </c>
      <c r="G138" s="97">
        <v>31</v>
      </c>
      <c r="H138" s="81">
        <f t="shared" si="7"/>
        <v>6.5753424657534248E-4</v>
      </c>
      <c r="I138" s="98"/>
    </row>
    <row r="139" spans="1:9" s="2" customFormat="1" ht="28.5">
      <c r="A139" s="48" t="s">
        <v>13</v>
      </c>
      <c r="B139" s="48" t="s">
        <v>14</v>
      </c>
      <c r="C139" s="48" t="s">
        <v>15</v>
      </c>
      <c r="D139" s="48" t="s">
        <v>16</v>
      </c>
      <c r="E139" s="49" t="s">
        <v>17</v>
      </c>
      <c r="F139" s="104" t="s">
        <v>19</v>
      </c>
      <c r="G139" s="49" t="s">
        <v>11</v>
      </c>
      <c r="H139" s="105" t="s">
        <v>18</v>
      </c>
      <c r="I139" s="106" t="s">
        <v>24</v>
      </c>
    </row>
    <row r="140" spans="1:9" s="2" customFormat="1">
      <c r="A140" s="100">
        <v>42309</v>
      </c>
      <c r="B140" s="76">
        <v>814.44731338872054</v>
      </c>
      <c r="C140" s="110">
        <v>0</v>
      </c>
      <c r="D140" s="78">
        <f t="shared" si="4"/>
        <v>814.44731338872054</v>
      </c>
      <c r="E140" s="79">
        <f>E138-G138</f>
        <v>1618</v>
      </c>
      <c r="F140" s="80">
        <f t="shared" si="6"/>
        <v>866.4826869455012</v>
      </c>
      <c r="G140" s="97">
        <v>30</v>
      </c>
      <c r="H140" s="81">
        <f t="shared" si="7"/>
        <v>6.5753424657534248E-4</v>
      </c>
      <c r="I140" s="98"/>
    </row>
    <row r="141" spans="1:9" s="2" customFormat="1">
      <c r="A141" s="100">
        <v>42339</v>
      </c>
      <c r="B141" s="76">
        <v>814.44731338872054</v>
      </c>
      <c r="C141" s="110">
        <v>0</v>
      </c>
      <c r="D141" s="78">
        <f t="shared" si="4"/>
        <v>814.44731338872054</v>
      </c>
      <c r="E141" s="79">
        <f>E140-G140</f>
        <v>1588</v>
      </c>
      <c r="F141" s="80">
        <f t="shared" si="6"/>
        <v>850.41687692797041</v>
      </c>
      <c r="G141" s="97">
        <v>31</v>
      </c>
      <c r="H141" s="81">
        <f t="shared" si="7"/>
        <v>6.5753424657534248E-4</v>
      </c>
      <c r="I141" s="98"/>
    </row>
    <row r="142" spans="1:9" s="2" customFormat="1">
      <c r="A142" s="100">
        <v>42370</v>
      </c>
      <c r="B142" s="76">
        <v>814.44731338872054</v>
      </c>
      <c r="C142" s="110">
        <v>0</v>
      </c>
      <c r="D142" s="78">
        <f t="shared" si="4"/>
        <v>814.44731338872054</v>
      </c>
      <c r="E142" s="79">
        <f t="shared" si="5"/>
        <v>1557</v>
      </c>
      <c r="F142" s="80">
        <f t="shared" si="6"/>
        <v>833.81553990985515</v>
      </c>
      <c r="G142" s="97">
        <v>31</v>
      </c>
      <c r="H142" s="81">
        <f t="shared" si="7"/>
        <v>6.5753424657534248E-4</v>
      </c>
      <c r="I142" s="98"/>
    </row>
    <row r="143" spans="1:9" s="2" customFormat="1">
      <c r="A143" s="100">
        <v>42401</v>
      </c>
      <c r="B143" s="76">
        <v>814.44731338872054</v>
      </c>
      <c r="C143" s="110">
        <v>0</v>
      </c>
      <c r="D143" s="78">
        <f t="shared" si="4"/>
        <v>814.44731338872054</v>
      </c>
      <c r="E143" s="79">
        <f>E142-G142</f>
        <v>1526</v>
      </c>
      <c r="F143" s="80">
        <f t="shared" si="6"/>
        <v>817.21420289173989</v>
      </c>
      <c r="G143" s="97">
        <v>29</v>
      </c>
      <c r="H143" s="81">
        <f t="shared" si="7"/>
        <v>6.5753424657534248E-4</v>
      </c>
      <c r="I143" s="98"/>
    </row>
    <row r="144" spans="1:9" s="2" customFormat="1">
      <c r="A144" s="100">
        <v>42430</v>
      </c>
      <c r="B144" s="76">
        <v>814.44731338872054</v>
      </c>
      <c r="C144" s="110">
        <v>0</v>
      </c>
      <c r="D144" s="78">
        <f t="shared" ref="D144:D159" si="8">B144-C144</f>
        <v>814.44731338872054</v>
      </c>
      <c r="E144" s="79">
        <f t="shared" ref="E144:E201" si="9">E143-G143</f>
        <v>1497</v>
      </c>
      <c r="F144" s="80">
        <f t="shared" si="6"/>
        <v>801.68391987479322</v>
      </c>
      <c r="G144" s="97">
        <v>31</v>
      </c>
      <c r="H144" s="81">
        <f t="shared" ref="H144:H201" si="10">0.24/365</f>
        <v>6.5753424657534248E-4</v>
      </c>
      <c r="I144" s="98"/>
    </row>
    <row r="145" spans="1:9" s="2" customFormat="1">
      <c r="A145" s="100">
        <v>42461</v>
      </c>
      <c r="B145" s="76">
        <v>814.44731338872054</v>
      </c>
      <c r="C145" s="110">
        <v>0</v>
      </c>
      <c r="D145" s="78">
        <f t="shared" si="8"/>
        <v>814.44731338872054</v>
      </c>
      <c r="E145" s="79">
        <f t="shared" si="9"/>
        <v>1466</v>
      </c>
      <c r="F145" s="80">
        <f t="shared" ref="F145:F201" si="11">(D145*E145*H145)</f>
        <v>785.08258285667796</v>
      </c>
      <c r="G145" s="97">
        <v>30</v>
      </c>
      <c r="H145" s="81">
        <f t="shared" si="10"/>
        <v>6.5753424657534248E-4</v>
      </c>
      <c r="I145" s="98"/>
    </row>
    <row r="146" spans="1:9" s="2" customFormat="1">
      <c r="A146" s="100">
        <v>42491</v>
      </c>
      <c r="B146" s="76">
        <v>814.44731338872054</v>
      </c>
      <c r="C146" s="110">
        <v>0</v>
      </c>
      <c r="D146" s="78">
        <f t="shared" si="8"/>
        <v>814.44731338872054</v>
      </c>
      <c r="E146" s="79">
        <f t="shared" si="9"/>
        <v>1436</v>
      </c>
      <c r="F146" s="80">
        <f t="shared" si="11"/>
        <v>769.01677283914705</v>
      </c>
      <c r="G146" s="97">
        <v>31</v>
      </c>
      <c r="H146" s="81">
        <f t="shared" si="10"/>
        <v>6.5753424657534248E-4</v>
      </c>
      <c r="I146" s="98"/>
    </row>
    <row r="147" spans="1:9" s="2" customFormat="1">
      <c r="A147" s="100">
        <v>42522</v>
      </c>
      <c r="B147" s="76">
        <v>814.44731338872054</v>
      </c>
      <c r="C147" s="110">
        <v>0</v>
      </c>
      <c r="D147" s="78">
        <f t="shared" si="8"/>
        <v>814.44731338872054</v>
      </c>
      <c r="E147" s="79">
        <f t="shared" si="9"/>
        <v>1405</v>
      </c>
      <c r="F147" s="80">
        <f t="shared" si="11"/>
        <v>752.41543582103179</v>
      </c>
      <c r="G147" s="97">
        <v>30</v>
      </c>
      <c r="H147" s="81">
        <f t="shared" si="10"/>
        <v>6.5753424657534248E-4</v>
      </c>
      <c r="I147" s="98"/>
    </row>
    <row r="148" spans="1:9" s="2" customFormat="1">
      <c r="A148" s="100">
        <v>42552</v>
      </c>
      <c r="B148" s="76">
        <v>855.16967905815659</v>
      </c>
      <c r="C148" s="110">
        <v>0</v>
      </c>
      <c r="D148" s="78">
        <f t="shared" si="8"/>
        <v>855.16967905815659</v>
      </c>
      <c r="E148" s="79">
        <f>E147-G147</f>
        <v>1375</v>
      </c>
      <c r="F148" s="80">
        <f t="shared" si="11"/>
        <v>773.16710709367578</v>
      </c>
      <c r="G148" s="97">
        <v>31</v>
      </c>
      <c r="H148" s="81">
        <f t="shared" si="10"/>
        <v>6.5753424657534248E-4</v>
      </c>
      <c r="I148" s="98"/>
    </row>
    <row r="149" spans="1:9" s="2" customFormat="1">
      <c r="A149" s="100">
        <v>42583</v>
      </c>
      <c r="B149" s="76">
        <v>855.16967905815659</v>
      </c>
      <c r="C149" s="110">
        <v>0</v>
      </c>
      <c r="D149" s="78">
        <f t="shared" si="8"/>
        <v>855.16967905815659</v>
      </c>
      <c r="E149" s="79">
        <f t="shared" si="9"/>
        <v>1344</v>
      </c>
      <c r="F149" s="80">
        <f t="shared" si="11"/>
        <v>755.7357032246548</v>
      </c>
      <c r="G149" s="97">
        <v>31</v>
      </c>
      <c r="H149" s="81">
        <f t="shared" si="10"/>
        <v>6.5753424657534248E-4</v>
      </c>
      <c r="I149" s="98"/>
    </row>
    <row r="150" spans="1:9" s="2" customFormat="1">
      <c r="A150" s="100">
        <v>42614</v>
      </c>
      <c r="B150" s="76">
        <v>855.16967905815659</v>
      </c>
      <c r="C150" s="110">
        <v>0</v>
      </c>
      <c r="D150" s="78">
        <f t="shared" si="8"/>
        <v>855.16967905815659</v>
      </c>
      <c r="E150" s="79">
        <f t="shared" si="9"/>
        <v>1313</v>
      </c>
      <c r="F150" s="80">
        <f t="shared" si="11"/>
        <v>738.3042993556337</v>
      </c>
      <c r="G150" s="97">
        <v>30</v>
      </c>
      <c r="H150" s="81">
        <f t="shared" si="10"/>
        <v>6.5753424657534248E-4</v>
      </c>
      <c r="I150" s="98"/>
    </row>
    <row r="151" spans="1:9" s="2" customFormat="1">
      <c r="A151" s="100">
        <v>42644</v>
      </c>
      <c r="B151" s="76">
        <v>855.16967905815659</v>
      </c>
      <c r="C151" s="110">
        <v>0</v>
      </c>
      <c r="D151" s="78">
        <f t="shared" si="8"/>
        <v>855.16967905815659</v>
      </c>
      <c r="E151" s="79">
        <f t="shared" si="9"/>
        <v>1283</v>
      </c>
      <c r="F151" s="80">
        <f t="shared" si="11"/>
        <v>721.43519883722627</v>
      </c>
      <c r="G151" s="97">
        <v>31</v>
      </c>
      <c r="H151" s="81">
        <f t="shared" si="10"/>
        <v>6.5753424657534248E-4</v>
      </c>
      <c r="I151" s="98"/>
    </row>
    <row r="152" spans="1:9" s="2" customFormat="1">
      <c r="A152" s="100">
        <v>42675</v>
      </c>
      <c r="B152" s="76">
        <v>855.16967905815659</v>
      </c>
      <c r="C152" s="110">
        <v>0</v>
      </c>
      <c r="D152" s="78">
        <f t="shared" si="8"/>
        <v>855.16967905815659</v>
      </c>
      <c r="E152" s="79">
        <f t="shared" si="9"/>
        <v>1252</v>
      </c>
      <c r="F152" s="80">
        <f t="shared" si="11"/>
        <v>704.00379496820517</v>
      </c>
      <c r="G152" s="97">
        <v>30</v>
      </c>
      <c r="H152" s="81">
        <f t="shared" si="10"/>
        <v>6.5753424657534248E-4</v>
      </c>
      <c r="I152" s="98"/>
    </row>
    <row r="153" spans="1:9" s="2" customFormat="1">
      <c r="A153" s="100">
        <v>42705</v>
      </c>
      <c r="B153" s="76">
        <v>855.16967905815659</v>
      </c>
      <c r="C153" s="110">
        <v>0</v>
      </c>
      <c r="D153" s="112">
        <f t="shared" si="8"/>
        <v>855.16967905815659</v>
      </c>
      <c r="E153" s="79">
        <f t="shared" si="9"/>
        <v>1222</v>
      </c>
      <c r="F153" s="80">
        <f t="shared" si="11"/>
        <v>687.13469444979773</v>
      </c>
      <c r="G153" s="97">
        <v>31</v>
      </c>
      <c r="H153" s="81">
        <f t="shared" si="10"/>
        <v>6.5753424657534248E-4</v>
      </c>
      <c r="I153" s="98"/>
    </row>
    <row r="154" spans="1:9" s="2" customFormat="1">
      <c r="A154" s="100">
        <v>42736</v>
      </c>
      <c r="B154" s="76">
        <v>855.16967905815659</v>
      </c>
      <c r="C154" s="110">
        <v>0</v>
      </c>
      <c r="D154" s="112">
        <f t="shared" si="8"/>
        <v>855.16967905815659</v>
      </c>
      <c r="E154" s="79">
        <f t="shared" si="9"/>
        <v>1191</v>
      </c>
      <c r="F154" s="80">
        <f t="shared" si="11"/>
        <v>669.70329058077664</v>
      </c>
      <c r="G154" s="97">
        <v>31</v>
      </c>
      <c r="H154" s="81">
        <f t="shared" si="10"/>
        <v>6.5753424657534248E-4</v>
      </c>
      <c r="I154" s="98"/>
    </row>
    <row r="155" spans="1:9" s="2" customFormat="1">
      <c r="A155" s="100">
        <v>42767</v>
      </c>
      <c r="B155" s="76">
        <v>855.16967905815659</v>
      </c>
      <c r="C155" s="110">
        <v>0</v>
      </c>
      <c r="D155" s="78">
        <f t="shared" si="8"/>
        <v>855.16967905815659</v>
      </c>
      <c r="E155" s="79">
        <f t="shared" si="9"/>
        <v>1160</v>
      </c>
      <c r="F155" s="80">
        <f t="shared" si="11"/>
        <v>652.27188671175566</v>
      </c>
      <c r="G155" s="97">
        <v>28</v>
      </c>
      <c r="H155" s="81">
        <f t="shared" si="10"/>
        <v>6.5753424657534248E-4</v>
      </c>
      <c r="I155" s="98"/>
    </row>
    <row r="156" spans="1:9" s="2" customFormat="1">
      <c r="A156" s="100">
        <v>42795</v>
      </c>
      <c r="B156" s="76">
        <v>855.16967905815659</v>
      </c>
      <c r="C156" s="110">
        <v>0</v>
      </c>
      <c r="D156" s="78">
        <f t="shared" si="8"/>
        <v>855.16967905815659</v>
      </c>
      <c r="E156" s="79">
        <f t="shared" si="9"/>
        <v>1132</v>
      </c>
      <c r="F156" s="80">
        <f t="shared" si="11"/>
        <v>636.52739289457531</v>
      </c>
      <c r="G156" s="97">
        <v>31</v>
      </c>
      <c r="H156" s="81">
        <f t="shared" si="10"/>
        <v>6.5753424657534248E-4</v>
      </c>
      <c r="I156" s="98"/>
    </row>
    <row r="157" spans="1:9" s="2" customFormat="1">
      <c r="A157" s="100">
        <v>42826</v>
      </c>
      <c r="B157" s="76">
        <v>855.16967905815659</v>
      </c>
      <c r="C157" s="110">
        <v>0</v>
      </c>
      <c r="D157" s="112">
        <f t="shared" si="8"/>
        <v>855.16967905815659</v>
      </c>
      <c r="E157" s="79">
        <f t="shared" si="9"/>
        <v>1101</v>
      </c>
      <c r="F157" s="80">
        <f t="shared" si="11"/>
        <v>619.09598902555422</v>
      </c>
      <c r="G157" s="97">
        <v>30</v>
      </c>
      <c r="H157" s="81">
        <f t="shared" si="10"/>
        <v>6.5753424657534248E-4</v>
      </c>
      <c r="I157" s="98"/>
    </row>
    <row r="158" spans="1:9" s="2" customFormat="1">
      <c r="A158" s="100">
        <v>42856</v>
      </c>
      <c r="B158" s="76">
        <v>855.16967905815659</v>
      </c>
      <c r="C158" s="110">
        <v>0</v>
      </c>
      <c r="D158" s="112">
        <f t="shared" si="8"/>
        <v>855.16967905815659</v>
      </c>
      <c r="E158" s="79">
        <f t="shared" si="9"/>
        <v>1071</v>
      </c>
      <c r="F158" s="80">
        <f t="shared" si="11"/>
        <v>602.22688850714678</v>
      </c>
      <c r="G158" s="97">
        <v>31</v>
      </c>
      <c r="H158" s="81">
        <f t="shared" si="10"/>
        <v>6.5753424657534248E-4</v>
      </c>
      <c r="I158" s="98"/>
    </row>
    <row r="159" spans="1:9" s="2" customFormat="1">
      <c r="A159" s="100">
        <v>42887</v>
      </c>
      <c r="B159" s="76">
        <v>855.16967905815659</v>
      </c>
      <c r="C159" s="110">
        <v>0</v>
      </c>
      <c r="D159" s="112">
        <f t="shared" si="8"/>
        <v>855.16967905815659</v>
      </c>
      <c r="E159" s="79">
        <f t="shared" si="9"/>
        <v>1040</v>
      </c>
      <c r="F159" s="80">
        <f t="shared" si="11"/>
        <v>584.79548463812569</v>
      </c>
      <c r="G159" s="97">
        <v>30</v>
      </c>
      <c r="H159" s="81">
        <f t="shared" si="10"/>
        <v>6.5753424657534248E-4</v>
      </c>
      <c r="I159" s="98"/>
    </row>
    <row r="160" spans="1:9" s="2" customFormat="1">
      <c r="A160" s="100">
        <v>42917</v>
      </c>
      <c r="B160" s="76">
        <v>897.92816301106438</v>
      </c>
      <c r="C160" s="110">
        <v>0</v>
      </c>
      <c r="D160" s="112">
        <f>B160-C160</f>
        <v>897.92816301106438</v>
      </c>
      <c r="E160" s="79">
        <f t="shared" si="9"/>
        <v>1010</v>
      </c>
      <c r="F160" s="80">
        <f t="shared" si="11"/>
        <v>596.32270332570408</v>
      </c>
      <c r="G160" s="97">
        <v>31</v>
      </c>
      <c r="H160" s="81">
        <f t="shared" si="10"/>
        <v>6.5753424657534248E-4</v>
      </c>
      <c r="I160" s="98"/>
    </row>
    <row r="161" spans="1:9" s="2" customFormat="1">
      <c r="A161" s="100">
        <v>42948</v>
      </c>
      <c r="B161" s="76">
        <v>897.92816301106438</v>
      </c>
      <c r="C161" s="110">
        <v>0</v>
      </c>
      <c r="D161" s="112">
        <f>B161-C161</f>
        <v>897.92816301106438</v>
      </c>
      <c r="E161" s="79">
        <f t="shared" si="9"/>
        <v>979</v>
      </c>
      <c r="F161" s="80">
        <f t="shared" si="11"/>
        <v>578.01972926323208</v>
      </c>
      <c r="G161" s="97">
        <v>31</v>
      </c>
      <c r="H161" s="81">
        <f t="shared" si="10"/>
        <v>6.5753424657534248E-4</v>
      </c>
      <c r="I161" s="98"/>
    </row>
    <row r="162" spans="1:9" s="2" customFormat="1">
      <c r="A162" s="100">
        <v>42979</v>
      </c>
      <c r="B162" s="76">
        <v>897.92816301106438</v>
      </c>
      <c r="C162" s="110">
        <v>0</v>
      </c>
      <c r="D162" s="112">
        <f t="shared" ref="D162:D165" si="12">B162-C162</f>
        <v>897.92816301106438</v>
      </c>
      <c r="E162" s="79">
        <f t="shared" si="9"/>
        <v>948</v>
      </c>
      <c r="F162" s="80">
        <f t="shared" si="11"/>
        <v>559.71675520075985</v>
      </c>
      <c r="G162" s="97">
        <v>30</v>
      </c>
      <c r="H162" s="81">
        <f t="shared" si="10"/>
        <v>6.5753424657534248E-4</v>
      </c>
      <c r="I162" s="98"/>
    </row>
    <row r="163" spans="1:9" s="2" customFormat="1">
      <c r="A163" s="100">
        <v>43009</v>
      </c>
      <c r="B163" s="76">
        <v>897.92816301106438</v>
      </c>
      <c r="C163" s="110">
        <v>0</v>
      </c>
      <c r="D163" s="112">
        <f t="shared" si="12"/>
        <v>897.92816301106438</v>
      </c>
      <c r="E163" s="79">
        <f t="shared" si="9"/>
        <v>918</v>
      </c>
      <c r="F163" s="80">
        <f t="shared" si="11"/>
        <v>542.00419965643209</v>
      </c>
      <c r="G163" s="97">
        <v>31</v>
      </c>
      <c r="H163" s="81">
        <f t="shared" si="10"/>
        <v>6.5753424657534248E-4</v>
      </c>
      <c r="I163" s="98"/>
    </row>
    <row r="164" spans="1:9" s="2" customFormat="1">
      <c r="A164" s="100">
        <v>43040</v>
      </c>
      <c r="B164" s="76">
        <v>897.92816301106438</v>
      </c>
      <c r="C164" s="110">
        <v>0</v>
      </c>
      <c r="D164" s="112">
        <f t="shared" si="12"/>
        <v>897.92816301106438</v>
      </c>
      <c r="E164" s="79">
        <f t="shared" si="9"/>
        <v>887</v>
      </c>
      <c r="F164" s="80">
        <f t="shared" si="11"/>
        <v>523.70122559395998</v>
      </c>
      <c r="G164" s="97">
        <v>30</v>
      </c>
      <c r="H164" s="81">
        <f t="shared" si="10"/>
        <v>6.5753424657534248E-4</v>
      </c>
      <c r="I164" s="98"/>
    </row>
    <row r="165" spans="1:9" s="2" customFormat="1">
      <c r="A165" s="100">
        <v>43070</v>
      </c>
      <c r="B165" s="76">
        <v>897.92816301106438</v>
      </c>
      <c r="C165" s="110">
        <v>0</v>
      </c>
      <c r="D165" s="112">
        <f t="shared" si="12"/>
        <v>897.92816301106438</v>
      </c>
      <c r="E165" s="79">
        <f t="shared" si="9"/>
        <v>857</v>
      </c>
      <c r="F165" s="80">
        <f t="shared" si="11"/>
        <v>505.98867004963216</v>
      </c>
      <c r="G165" s="97">
        <v>31</v>
      </c>
      <c r="H165" s="81">
        <f t="shared" si="10"/>
        <v>6.5753424657534248E-4</v>
      </c>
      <c r="I165" s="98"/>
    </row>
    <row r="166" spans="1:9" s="2" customFormat="1">
      <c r="A166" s="100">
        <v>43101</v>
      </c>
      <c r="B166" s="76">
        <v>897.92816301106438</v>
      </c>
      <c r="C166" s="110">
        <v>0</v>
      </c>
      <c r="D166" s="112">
        <f>B166-C166</f>
        <v>897.92816301106438</v>
      </c>
      <c r="E166" s="79">
        <f t="shared" si="9"/>
        <v>826</v>
      </c>
      <c r="F166" s="80">
        <f t="shared" si="11"/>
        <v>487.68569598715999</v>
      </c>
      <c r="G166" s="97">
        <v>31</v>
      </c>
      <c r="H166" s="81">
        <f t="shared" si="10"/>
        <v>6.5753424657534248E-4</v>
      </c>
      <c r="I166" s="98"/>
    </row>
    <row r="167" spans="1:9" s="2" customFormat="1">
      <c r="A167" s="100">
        <v>43132</v>
      </c>
      <c r="B167" s="76">
        <v>897.92816301106438</v>
      </c>
      <c r="C167" s="110">
        <v>0</v>
      </c>
      <c r="D167" s="112">
        <f>B167-C167</f>
        <v>897.92816301106438</v>
      </c>
      <c r="E167" s="79">
        <f t="shared" si="9"/>
        <v>795</v>
      </c>
      <c r="F167" s="80">
        <f t="shared" si="11"/>
        <v>469.38272192468793</v>
      </c>
      <c r="G167" s="97">
        <v>28</v>
      </c>
      <c r="H167" s="81">
        <f t="shared" si="10"/>
        <v>6.5753424657534248E-4</v>
      </c>
      <c r="I167" s="98"/>
    </row>
    <row r="168" spans="1:9" s="2" customFormat="1">
      <c r="A168" s="100">
        <v>43160</v>
      </c>
      <c r="B168" s="76">
        <v>897.92816301106438</v>
      </c>
      <c r="C168" s="110">
        <v>0</v>
      </c>
      <c r="D168" s="112">
        <f t="shared" ref="D168:D196" si="13">B168-C168</f>
        <v>897.92816301106438</v>
      </c>
      <c r="E168" s="79">
        <f t="shared" si="9"/>
        <v>767</v>
      </c>
      <c r="F168" s="80">
        <f t="shared" si="11"/>
        <v>452.85100341664855</v>
      </c>
      <c r="G168" s="97">
        <v>31</v>
      </c>
      <c r="H168" s="81">
        <f t="shared" si="10"/>
        <v>6.5753424657534248E-4</v>
      </c>
      <c r="I168" s="98"/>
    </row>
    <row r="169" spans="1:9" s="2" customFormat="1">
      <c r="A169" s="100">
        <v>43191</v>
      </c>
      <c r="B169" s="76">
        <v>897.92816301106438</v>
      </c>
      <c r="C169" s="110">
        <v>0</v>
      </c>
      <c r="D169" s="112">
        <f t="shared" si="13"/>
        <v>897.92816301106438</v>
      </c>
      <c r="E169" s="79">
        <f t="shared" si="9"/>
        <v>736</v>
      </c>
      <c r="F169" s="80">
        <f t="shared" si="11"/>
        <v>434.54802935417649</v>
      </c>
      <c r="G169" s="97">
        <v>30</v>
      </c>
      <c r="H169" s="81">
        <f t="shared" si="10"/>
        <v>6.5753424657534248E-4</v>
      </c>
      <c r="I169" s="98"/>
    </row>
    <row r="170" spans="1:9" s="2" customFormat="1" ht="23.25" customHeight="1">
      <c r="A170" s="100">
        <v>43221</v>
      </c>
      <c r="B170" s="76">
        <v>897.92816301106438</v>
      </c>
      <c r="C170" s="113">
        <v>14000</v>
      </c>
      <c r="D170" s="112">
        <f>B170-C170</f>
        <v>-13102.071836988936</v>
      </c>
      <c r="E170" s="79">
        <f t="shared" si="9"/>
        <v>706</v>
      </c>
      <c r="F170" s="80"/>
      <c r="G170" s="116">
        <v>21</v>
      </c>
      <c r="H170" s="81">
        <f t="shared" si="10"/>
        <v>6.5753424657534248E-4</v>
      </c>
      <c r="I170" s="114" t="s">
        <v>87</v>
      </c>
    </row>
    <row r="171" spans="1:9" s="2" customFormat="1">
      <c r="A171" s="100">
        <v>43252</v>
      </c>
      <c r="B171" s="76">
        <v>897.92816301106438</v>
      </c>
      <c r="C171" s="115">
        <v>0</v>
      </c>
      <c r="D171" s="112">
        <f t="shared" si="13"/>
        <v>897.92816301106438</v>
      </c>
      <c r="E171" s="79">
        <f t="shared" si="9"/>
        <v>685</v>
      </c>
      <c r="F171" s="80">
        <f t="shared" si="11"/>
        <v>404.43668492881909</v>
      </c>
      <c r="G171" s="77">
        <v>30</v>
      </c>
      <c r="H171" s="81">
        <f t="shared" si="10"/>
        <v>6.5753424657534248E-4</v>
      </c>
      <c r="I171" s="82"/>
    </row>
    <row r="172" spans="1:9" s="2" customFormat="1">
      <c r="A172" s="100">
        <v>43282</v>
      </c>
      <c r="B172" s="76">
        <v>942.82457116161765</v>
      </c>
      <c r="C172" s="113">
        <v>14000</v>
      </c>
      <c r="D172" s="112">
        <f t="shared" si="13"/>
        <v>-13057.175428838382</v>
      </c>
      <c r="E172" s="79">
        <f t="shared" si="9"/>
        <v>655</v>
      </c>
      <c r="F172" s="80"/>
      <c r="G172" s="77">
        <v>0</v>
      </c>
      <c r="H172" s="81">
        <f t="shared" si="10"/>
        <v>6.5753424657534248E-4</v>
      </c>
      <c r="I172" s="114" t="s">
        <v>86</v>
      </c>
    </row>
    <row r="173" spans="1:9" s="2" customFormat="1" ht="34.5" customHeight="1">
      <c r="A173" s="100">
        <v>43313</v>
      </c>
      <c r="B173" s="76">
        <v>942.82457116161765</v>
      </c>
      <c r="C173" s="113">
        <f>14000+14000</f>
        <v>28000</v>
      </c>
      <c r="D173" s="112">
        <f t="shared" si="13"/>
        <v>-27057.175428838382</v>
      </c>
      <c r="E173" s="79">
        <f t="shared" si="9"/>
        <v>655</v>
      </c>
      <c r="F173" s="80"/>
      <c r="G173" s="116">
        <v>0</v>
      </c>
      <c r="H173" s="81">
        <f t="shared" si="10"/>
        <v>6.5753424657534248E-4</v>
      </c>
      <c r="I173" s="114" t="s">
        <v>85</v>
      </c>
    </row>
    <row r="174" spans="1:9" s="2" customFormat="1">
      <c r="A174" s="100">
        <v>43344</v>
      </c>
      <c r="B174" s="76">
        <v>942.82457116161765</v>
      </c>
      <c r="C174" s="113">
        <v>0</v>
      </c>
      <c r="D174" s="112">
        <f t="shared" si="13"/>
        <v>942.82457116161765</v>
      </c>
      <c r="E174" s="79">
        <f>E173-G173</f>
        <v>655</v>
      </c>
      <c r="F174" s="80">
        <f t="shared" si="11"/>
        <v>406.06033585371591</v>
      </c>
      <c r="G174" s="116">
        <v>30</v>
      </c>
      <c r="H174" s="81">
        <f t="shared" si="10"/>
        <v>6.5753424657534248E-4</v>
      </c>
      <c r="I174" s="114"/>
    </row>
    <row r="175" spans="1:9" s="2" customFormat="1">
      <c r="A175" s="100">
        <v>43374</v>
      </c>
      <c r="B175" s="76">
        <v>942.82457116161765</v>
      </c>
      <c r="C175" s="115">
        <v>0</v>
      </c>
      <c r="D175" s="112">
        <f t="shared" si="13"/>
        <v>942.82457116161765</v>
      </c>
      <c r="E175" s="79">
        <f t="shared" si="9"/>
        <v>625</v>
      </c>
      <c r="F175" s="80">
        <f t="shared" si="11"/>
        <v>387.46215253217167</v>
      </c>
      <c r="G175" s="77">
        <v>31</v>
      </c>
      <c r="H175" s="81">
        <f t="shared" si="10"/>
        <v>6.5753424657534248E-4</v>
      </c>
      <c r="I175" s="82"/>
    </row>
    <row r="176" spans="1:9" s="2" customFormat="1">
      <c r="A176" s="100">
        <v>43405</v>
      </c>
      <c r="B176" s="76">
        <v>942.82457116161765</v>
      </c>
      <c r="C176" s="115">
        <v>0</v>
      </c>
      <c r="D176" s="112">
        <f t="shared" si="13"/>
        <v>942.82457116161765</v>
      </c>
      <c r="E176" s="79">
        <f t="shared" si="9"/>
        <v>594</v>
      </c>
      <c r="F176" s="80">
        <f t="shared" si="11"/>
        <v>368.24402976657598</v>
      </c>
      <c r="G176" s="77">
        <v>30</v>
      </c>
      <c r="H176" s="81">
        <f t="shared" si="10"/>
        <v>6.5753424657534248E-4</v>
      </c>
      <c r="I176" s="82"/>
    </row>
    <row r="177" spans="1:9" s="2" customFormat="1">
      <c r="A177" s="100">
        <v>43435</v>
      </c>
      <c r="B177" s="76">
        <v>942.82457116161765</v>
      </c>
      <c r="C177" s="115">
        <v>0</v>
      </c>
      <c r="D177" s="112">
        <f t="shared" si="13"/>
        <v>942.82457116161765</v>
      </c>
      <c r="E177" s="79">
        <f t="shared" si="9"/>
        <v>564</v>
      </c>
      <c r="F177" s="80">
        <f t="shared" si="11"/>
        <v>349.64584644503168</v>
      </c>
      <c r="G177" s="77">
        <v>31</v>
      </c>
      <c r="H177" s="81">
        <f t="shared" si="10"/>
        <v>6.5753424657534248E-4</v>
      </c>
      <c r="I177" s="82"/>
    </row>
    <row r="178" spans="1:9" s="2" customFormat="1">
      <c r="A178" s="100">
        <v>43466</v>
      </c>
      <c r="B178" s="76">
        <v>942.82457116161765</v>
      </c>
      <c r="C178" s="115">
        <v>20000</v>
      </c>
      <c r="D178" s="112">
        <f t="shared" si="13"/>
        <v>-19057.175428838382</v>
      </c>
      <c r="E178" s="79">
        <f t="shared" si="9"/>
        <v>533</v>
      </c>
      <c r="F178" s="80"/>
      <c r="G178" s="77">
        <v>17</v>
      </c>
      <c r="H178" s="81">
        <f>0.24/365</f>
        <v>6.5753424657534248E-4</v>
      </c>
      <c r="I178" s="82" t="s">
        <v>84</v>
      </c>
    </row>
    <row r="179" spans="1:9" s="2" customFormat="1">
      <c r="A179" s="100">
        <v>43497</v>
      </c>
      <c r="B179" s="76">
        <v>942.82457116161765</v>
      </c>
      <c r="C179" s="115">
        <v>0</v>
      </c>
      <c r="D179" s="112">
        <v>0</v>
      </c>
      <c r="E179" s="79">
        <f t="shared" si="9"/>
        <v>516</v>
      </c>
      <c r="F179" s="80">
        <f t="shared" si="11"/>
        <v>0</v>
      </c>
      <c r="G179" s="77">
        <v>28</v>
      </c>
      <c r="H179" s="81">
        <f t="shared" si="10"/>
        <v>6.5753424657534248E-4</v>
      </c>
      <c r="I179" s="82"/>
    </row>
    <row r="180" spans="1:9" s="2" customFormat="1">
      <c r="A180" s="100">
        <v>43525</v>
      </c>
      <c r="B180" s="76">
        <v>942.82457116161765</v>
      </c>
      <c r="C180" s="115">
        <v>0</v>
      </c>
      <c r="D180" s="112">
        <f t="shared" si="13"/>
        <v>942.82457116161765</v>
      </c>
      <c r="E180" s="79">
        <f t="shared" si="9"/>
        <v>488</v>
      </c>
      <c r="F180" s="80">
        <f t="shared" si="11"/>
        <v>302.5304486971196</v>
      </c>
      <c r="G180" s="77">
        <v>31</v>
      </c>
      <c r="H180" s="81">
        <f t="shared" si="10"/>
        <v>6.5753424657534248E-4</v>
      </c>
      <c r="I180" s="82"/>
    </row>
    <row r="181" spans="1:9" s="2" customFormat="1">
      <c r="A181" s="100">
        <v>43556</v>
      </c>
      <c r="B181" s="76">
        <v>942.82457116161765</v>
      </c>
      <c r="C181" s="115">
        <v>0</v>
      </c>
      <c r="D181" s="112">
        <f t="shared" si="13"/>
        <v>942.82457116161765</v>
      </c>
      <c r="E181" s="79">
        <f t="shared" si="9"/>
        <v>457</v>
      </c>
      <c r="F181" s="80">
        <f t="shared" si="11"/>
        <v>283.3123259315239</v>
      </c>
      <c r="G181" s="77">
        <v>30</v>
      </c>
      <c r="H181" s="81">
        <f t="shared" si="10"/>
        <v>6.5753424657534248E-4</v>
      </c>
      <c r="I181" s="114"/>
    </row>
    <row r="182" spans="1:9" s="2" customFormat="1">
      <c r="A182" s="100">
        <v>43586</v>
      </c>
      <c r="B182" s="76">
        <v>942.82457116161765</v>
      </c>
      <c r="C182" s="115">
        <v>0</v>
      </c>
      <c r="D182" s="112">
        <f t="shared" si="13"/>
        <v>942.82457116161765</v>
      </c>
      <c r="E182" s="79">
        <f t="shared" si="9"/>
        <v>427</v>
      </c>
      <c r="F182" s="80">
        <f t="shared" si="11"/>
        <v>264.71414260997966</v>
      </c>
      <c r="G182" s="77">
        <v>31</v>
      </c>
      <c r="H182" s="81">
        <f t="shared" si="10"/>
        <v>6.5753424657534248E-4</v>
      </c>
      <c r="I182" s="82"/>
    </row>
    <row r="183" spans="1:9" s="2" customFormat="1">
      <c r="A183" s="100">
        <v>43617</v>
      </c>
      <c r="B183" s="76">
        <v>942.82457116161765</v>
      </c>
      <c r="C183" s="115">
        <v>0</v>
      </c>
      <c r="D183" s="112">
        <f t="shared" si="13"/>
        <v>942.82457116161765</v>
      </c>
      <c r="E183" s="79">
        <f t="shared" si="9"/>
        <v>396</v>
      </c>
      <c r="F183" s="80">
        <f t="shared" si="11"/>
        <v>245.49601984438397</v>
      </c>
      <c r="G183" s="77">
        <v>30</v>
      </c>
      <c r="H183" s="81">
        <f t="shared" si="10"/>
        <v>6.5753424657534248E-4</v>
      </c>
      <c r="I183" s="82"/>
    </row>
    <row r="184" spans="1:9" s="2" customFormat="1">
      <c r="A184" s="100">
        <v>43647</v>
      </c>
      <c r="B184" s="76">
        <v>989.96579971969857</v>
      </c>
      <c r="C184" s="115">
        <v>0</v>
      </c>
      <c r="D184" s="112">
        <f t="shared" si="13"/>
        <v>989.96579971969857</v>
      </c>
      <c r="E184" s="79">
        <f t="shared" si="9"/>
        <v>366</v>
      </c>
      <c r="F184" s="80">
        <f t="shared" si="11"/>
        <v>238.24272834898173</v>
      </c>
      <c r="G184" s="77">
        <v>31</v>
      </c>
      <c r="H184" s="81">
        <f t="shared" si="10"/>
        <v>6.5753424657534248E-4</v>
      </c>
      <c r="I184" s="82"/>
    </row>
    <row r="185" spans="1:9" s="2" customFormat="1">
      <c r="A185" s="100">
        <v>43678</v>
      </c>
      <c r="B185" s="76">
        <v>989.96579971969857</v>
      </c>
      <c r="C185" s="115">
        <v>0</v>
      </c>
      <c r="D185" s="112">
        <f t="shared" si="13"/>
        <v>989.96579971969857</v>
      </c>
      <c r="E185" s="79">
        <f t="shared" si="9"/>
        <v>335</v>
      </c>
      <c r="F185" s="80">
        <f t="shared" si="11"/>
        <v>218.06369944510621</v>
      </c>
      <c r="G185" s="77">
        <v>31</v>
      </c>
      <c r="H185" s="81">
        <f t="shared" si="10"/>
        <v>6.5753424657534248E-4</v>
      </c>
      <c r="I185" s="82"/>
    </row>
    <row r="186" spans="1:9" s="2" customFormat="1">
      <c r="A186" s="100">
        <v>43709</v>
      </c>
      <c r="B186" s="76">
        <v>989.96579971969857</v>
      </c>
      <c r="C186" s="115">
        <v>0</v>
      </c>
      <c r="D186" s="112">
        <f t="shared" si="13"/>
        <v>989.96579971969857</v>
      </c>
      <c r="E186" s="79">
        <f t="shared" si="9"/>
        <v>304</v>
      </c>
      <c r="F186" s="80">
        <f t="shared" si="11"/>
        <v>197.88467054123072</v>
      </c>
      <c r="G186" s="77">
        <v>30</v>
      </c>
      <c r="H186" s="81">
        <f t="shared" si="10"/>
        <v>6.5753424657534248E-4</v>
      </c>
      <c r="I186" s="98"/>
    </row>
    <row r="187" spans="1:9" s="2" customFormat="1">
      <c r="A187" s="100">
        <v>43739</v>
      </c>
      <c r="B187" s="76">
        <v>989.96579971969857</v>
      </c>
      <c r="C187" s="115">
        <v>0</v>
      </c>
      <c r="D187" s="112">
        <f t="shared" si="13"/>
        <v>989.96579971969857</v>
      </c>
      <c r="E187" s="79">
        <f t="shared" si="9"/>
        <v>274</v>
      </c>
      <c r="F187" s="80">
        <f t="shared" si="11"/>
        <v>178.35657805360927</v>
      </c>
      <c r="G187" s="77">
        <v>31</v>
      </c>
      <c r="H187" s="81">
        <f t="shared" si="10"/>
        <v>6.5753424657534248E-4</v>
      </c>
      <c r="I187" s="98"/>
    </row>
    <row r="188" spans="1:9" s="2" customFormat="1">
      <c r="A188" s="100">
        <v>43770</v>
      </c>
      <c r="B188" s="76">
        <v>989.96579971969857</v>
      </c>
      <c r="C188" s="115">
        <v>0</v>
      </c>
      <c r="D188" s="112">
        <f t="shared" si="13"/>
        <v>989.96579971969857</v>
      </c>
      <c r="E188" s="79">
        <f t="shared" si="9"/>
        <v>243</v>
      </c>
      <c r="F188" s="80">
        <f t="shared" si="11"/>
        <v>158.17754914973378</v>
      </c>
      <c r="G188" s="77">
        <v>30</v>
      </c>
      <c r="H188" s="81">
        <f t="shared" si="10"/>
        <v>6.5753424657534248E-4</v>
      </c>
      <c r="I188" s="98"/>
    </row>
    <row r="189" spans="1:9" s="2" customFormat="1">
      <c r="A189" s="100">
        <v>43800</v>
      </c>
      <c r="B189" s="76">
        <v>989.96579971969857</v>
      </c>
      <c r="C189" s="115">
        <v>15000</v>
      </c>
      <c r="D189" s="112">
        <f t="shared" ref="D189" si="14">B189-C189</f>
        <v>-14010.034200280301</v>
      </c>
      <c r="E189" s="79">
        <f t="shared" ref="E189" si="15">E188-G188</f>
        <v>213</v>
      </c>
      <c r="F189" s="80"/>
      <c r="G189" s="77">
        <v>0</v>
      </c>
      <c r="H189" s="81">
        <f t="shared" si="10"/>
        <v>6.5753424657534248E-4</v>
      </c>
      <c r="I189" s="82" t="s">
        <v>100</v>
      </c>
    </row>
    <row r="190" spans="1:9" s="2" customFormat="1">
      <c r="A190" s="100">
        <v>43831</v>
      </c>
      <c r="B190" s="76">
        <v>989.96579971969857</v>
      </c>
      <c r="C190" s="115">
        <v>0</v>
      </c>
      <c r="D190" s="112">
        <f t="shared" si="13"/>
        <v>989.96579971969857</v>
      </c>
      <c r="E190" s="79">
        <f t="shared" si="9"/>
        <v>213</v>
      </c>
      <c r="F190" s="80">
        <f t="shared" si="11"/>
        <v>138.64945666211233</v>
      </c>
      <c r="G190" s="97">
        <v>31</v>
      </c>
      <c r="H190" s="81">
        <f t="shared" si="10"/>
        <v>6.5753424657534248E-4</v>
      </c>
      <c r="I190" s="98"/>
    </row>
    <row r="191" spans="1:9" s="2" customFormat="1">
      <c r="A191" s="100">
        <v>43862</v>
      </c>
      <c r="B191" s="76">
        <v>989.96579971969857</v>
      </c>
      <c r="C191" s="115">
        <v>0</v>
      </c>
      <c r="D191" s="112">
        <f t="shared" si="13"/>
        <v>989.96579971969857</v>
      </c>
      <c r="E191" s="79">
        <f t="shared" si="9"/>
        <v>182</v>
      </c>
      <c r="F191" s="80">
        <f t="shared" si="11"/>
        <v>118.47042775823681</v>
      </c>
      <c r="G191" s="97">
        <v>29</v>
      </c>
      <c r="H191" s="81">
        <f t="shared" si="10"/>
        <v>6.5753424657534248E-4</v>
      </c>
      <c r="I191" s="98"/>
    </row>
    <row r="192" spans="1:9" s="2" customFormat="1">
      <c r="A192" s="100">
        <v>43891</v>
      </c>
      <c r="B192" s="76">
        <v>989.96579971969857</v>
      </c>
      <c r="C192" s="115">
        <v>0</v>
      </c>
      <c r="D192" s="112">
        <f t="shared" si="13"/>
        <v>989.96579971969857</v>
      </c>
      <c r="E192" s="79">
        <f t="shared" si="9"/>
        <v>153</v>
      </c>
      <c r="F192" s="80">
        <f t="shared" si="11"/>
        <v>99.593271686869414</v>
      </c>
      <c r="G192" s="97">
        <v>31</v>
      </c>
      <c r="H192" s="81">
        <f t="shared" si="10"/>
        <v>6.5753424657534248E-4</v>
      </c>
      <c r="I192" s="98"/>
    </row>
    <row r="193" spans="1:9" s="2" customFormat="1">
      <c r="A193" s="100">
        <v>43922</v>
      </c>
      <c r="B193" s="76">
        <v>989.96579971969857</v>
      </c>
      <c r="C193" s="115">
        <v>0</v>
      </c>
      <c r="D193" s="112">
        <f t="shared" si="13"/>
        <v>989.96579971969857</v>
      </c>
      <c r="E193" s="79">
        <f t="shared" si="9"/>
        <v>122</v>
      </c>
      <c r="F193" s="80">
        <f t="shared" si="11"/>
        <v>79.414242782993895</v>
      </c>
      <c r="G193" s="97">
        <v>30</v>
      </c>
      <c r="H193" s="81">
        <f t="shared" si="10"/>
        <v>6.5753424657534248E-4</v>
      </c>
      <c r="I193" s="98"/>
    </row>
    <row r="194" spans="1:9" s="2" customFormat="1">
      <c r="A194" s="100">
        <v>43952</v>
      </c>
      <c r="B194" s="76">
        <v>989.96579971969857</v>
      </c>
      <c r="C194" s="115">
        <v>0</v>
      </c>
      <c r="D194" s="112">
        <f t="shared" si="13"/>
        <v>989.96579971969857</v>
      </c>
      <c r="E194" s="79">
        <f t="shared" si="9"/>
        <v>92</v>
      </c>
      <c r="F194" s="80">
        <f t="shared" si="11"/>
        <v>59.886150295372445</v>
      </c>
      <c r="G194" s="97">
        <v>31</v>
      </c>
      <c r="H194" s="81">
        <f t="shared" si="10"/>
        <v>6.5753424657534248E-4</v>
      </c>
      <c r="I194" s="98"/>
    </row>
    <row r="195" spans="1:9" s="2" customFormat="1">
      <c r="A195" s="100">
        <v>43983</v>
      </c>
      <c r="B195" s="76">
        <v>989.96579971969857</v>
      </c>
      <c r="C195" s="115">
        <v>0</v>
      </c>
      <c r="D195" s="112">
        <f t="shared" si="13"/>
        <v>989.96579971969857</v>
      </c>
      <c r="E195" s="79">
        <f t="shared" si="9"/>
        <v>61</v>
      </c>
      <c r="F195" s="80">
        <f t="shared" si="11"/>
        <v>39.707121391496948</v>
      </c>
      <c r="G195" s="97">
        <v>30</v>
      </c>
      <c r="H195" s="81">
        <f t="shared" si="10"/>
        <v>6.5753424657534248E-4</v>
      </c>
      <c r="I195" s="98"/>
    </row>
    <row r="196" spans="1:9" s="2" customFormat="1">
      <c r="A196" s="100">
        <v>44013</v>
      </c>
      <c r="B196" s="76">
        <v>1039.4640897056836</v>
      </c>
      <c r="C196" s="77">
        <v>0</v>
      </c>
      <c r="D196" s="112">
        <f t="shared" si="13"/>
        <v>1039.4640897056836</v>
      </c>
      <c r="E196" s="79">
        <f t="shared" si="9"/>
        <v>31</v>
      </c>
      <c r="F196" s="80">
        <f t="shared" si="11"/>
        <v>21.187980349069274</v>
      </c>
      <c r="G196" s="97">
        <v>31</v>
      </c>
      <c r="H196" s="81">
        <f t="shared" si="10"/>
        <v>6.5753424657534248E-4</v>
      </c>
      <c r="I196" s="98"/>
    </row>
    <row r="197" spans="1:9" s="2" customFormat="1">
      <c r="A197" s="117" t="s">
        <v>12</v>
      </c>
      <c r="B197" s="76">
        <v>1039.46408970568</v>
      </c>
      <c r="C197" s="77">
        <v>0</v>
      </c>
      <c r="D197" s="112">
        <f>B197-C197</f>
        <v>1039.46408970568</v>
      </c>
      <c r="E197" s="79">
        <f t="shared" si="9"/>
        <v>0</v>
      </c>
      <c r="F197" s="80">
        <f t="shared" si="11"/>
        <v>0</v>
      </c>
      <c r="G197" s="97">
        <v>0</v>
      </c>
      <c r="H197" s="81">
        <f t="shared" si="10"/>
        <v>6.5753424657534248E-4</v>
      </c>
      <c r="I197" s="98"/>
    </row>
    <row r="198" spans="1:9" s="2" customFormat="1">
      <c r="A198" s="117" t="s">
        <v>20</v>
      </c>
      <c r="B198" s="76">
        <v>1039.46408970568</v>
      </c>
      <c r="C198" s="77">
        <v>0</v>
      </c>
      <c r="D198" s="112">
        <f t="shared" ref="D198:D201" si="16">B198-C198</f>
        <v>1039.46408970568</v>
      </c>
      <c r="E198" s="79">
        <f t="shared" si="9"/>
        <v>0</v>
      </c>
      <c r="F198" s="80">
        <f t="shared" si="11"/>
        <v>0</v>
      </c>
      <c r="G198" s="111">
        <v>0</v>
      </c>
      <c r="H198" s="81">
        <f t="shared" si="10"/>
        <v>6.5753424657534248E-4</v>
      </c>
      <c r="I198" s="98"/>
    </row>
    <row r="199" spans="1:9" s="2" customFormat="1">
      <c r="A199" s="117" t="s">
        <v>21</v>
      </c>
      <c r="B199" s="76">
        <v>1039.46408970568</v>
      </c>
      <c r="C199" s="77">
        <v>0</v>
      </c>
      <c r="D199" s="112">
        <f t="shared" si="16"/>
        <v>1039.46408970568</v>
      </c>
      <c r="E199" s="79">
        <f t="shared" si="9"/>
        <v>0</v>
      </c>
      <c r="F199" s="80">
        <f t="shared" si="11"/>
        <v>0</v>
      </c>
      <c r="G199" s="111">
        <v>0</v>
      </c>
      <c r="H199" s="81">
        <f t="shared" si="10"/>
        <v>6.5753424657534248E-4</v>
      </c>
      <c r="I199" s="98"/>
    </row>
    <row r="200" spans="1:9" s="2" customFormat="1">
      <c r="A200" s="117" t="s">
        <v>22</v>
      </c>
      <c r="B200" s="76">
        <v>1039.46408970568</v>
      </c>
      <c r="C200" s="77">
        <v>0</v>
      </c>
      <c r="D200" s="112">
        <f t="shared" si="16"/>
        <v>1039.46408970568</v>
      </c>
      <c r="E200" s="79">
        <f t="shared" si="9"/>
        <v>0</v>
      </c>
      <c r="F200" s="80">
        <f t="shared" si="11"/>
        <v>0</v>
      </c>
      <c r="G200" s="111">
        <v>0</v>
      </c>
      <c r="H200" s="81">
        <f t="shared" si="10"/>
        <v>6.5753424657534248E-4</v>
      </c>
      <c r="I200" s="98"/>
    </row>
    <row r="201" spans="1:9" s="2" customFormat="1">
      <c r="A201" s="117" t="s">
        <v>23</v>
      </c>
      <c r="B201" s="76">
        <v>1039.46408970568</v>
      </c>
      <c r="C201" s="77">
        <v>0</v>
      </c>
      <c r="D201" s="112">
        <f t="shared" si="16"/>
        <v>1039.46408970568</v>
      </c>
      <c r="E201" s="79">
        <f t="shared" si="9"/>
        <v>0</v>
      </c>
      <c r="F201" s="80">
        <f t="shared" si="11"/>
        <v>0</v>
      </c>
      <c r="G201" s="111">
        <v>0</v>
      </c>
      <c r="H201" s="81">
        <f t="shared" si="10"/>
        <v>6.5753424657534248E-4</v>
      </c>
      <c r="I201" s="98"/>
    </row>
    <row r="202" spans="1:9" s="125" customFormat="1" thickBot="1">
      <c r="A202" s="57" t="s">
        <v>5</v>
      </c>
      <c r="B202" s="119">
        <f>SUM(B14:B201)</f>
        <v>135708.16606759807</v>
      </c>
      <c r="C202" s="119">
        <f>SUM(C14:C200)</f>
        <v>97525</v>
      </c>
      <c r="D202" s="120">
        <f>B202-C202</f>
        <v>38183.166067598067</v>
      </c>
      <c r="E202" s="121">
        <f>SUM(E58:E197)</f>
        <v>273924</v>
      </c>
      <c r="F202" s="122">
        <f>SUM(F14:F197)</f>
        <v>189598.06562671289</v>
      </c>
      <c r="G202" s="121">
        <f>SUM(G14:G198)</f>
        <v>5264</v>
      </c>
      <c r="H202" s="123">
        <f>D202+F202</f>
        <v>227781.23169431096</v>
      </c>
      <c r="I202" s="124"/>
    </row>
    <row r="203" spans="1:9" s="30" customFormat="1" ht="15">
      <c r="C203" s="31"/>
      <c r="F203" s="31"/>
      <c r="H203" s="31"/>
      <c r="I203" s="31"/>
    </row>
    <row r="204" spans="1:9" s="30" customFormat="1" ht="15">
      <c r="C204" s="31"/>
      <c r="F204" s="31"/>
      <c r="H204" s="31"/>
      <c r="I204" s="31"/>
    </row>
    <row r="205" spans="1:9" s="30" customFormat="1" ht="18">
      <c r="A205" s="178"/>
      <c r="B205" s="179" t="s">
        <v>108</v>
      </c>
      <c r="C205" s="180"/>
      <c r="D205" s="180"/>
      <c r="E205" s="180"/>
      <c r="F205" s="181" t="s">
        <v>114</v>
      </c>
      <c r="G205" s="180"/>
      <c r="H205" s="159"/>
      <c r="I205" s="31"/>
    </row>
    <row r="206" spans="1:9" s="30" customFormat="1" ht="18.75">
      <c r="A206" s="198" t="s">
        <v>109</v>
      </c>
      <c r="B206" s="198" t="s">
        <v>110</v>
      </c>
      <c r="C206" s="198" t="s">
        <v>115</v>
      </c>
      <c r="D206" s="198" t="s">
        <v>111</v>
      </c>
      <c r="E206" s="180"/>
      <c r="F206" s="199" t="s">
        <v>112</v>
      </c>
      <c r="G206" s="199" t="s">
        <v>116</v>
      </c>
      <c r="H206" s="160"/>
      <c r="I206" s="31"/>
    </row>
    <row r="207" spans="1:9" s="2" customFormat="1" ht="18.75">
      <c r="A207" s="182" t="s">
        <v>113</v>
      </c>
      <c r="B207" s="183">
        <v>6000</v>
      </c>
      <c r="C207" s="183">
        <v>6000</v>
      </c>
      <c r="D207" s="183">
        <f>B207-C207</f>
        <v>0</v>
      </c>
      <c r="E207" s="180"/>
      <c r="F207" s="184"/>
      <c r="G207" s="184"/>
      <c r="H207" s="159"/>
      <c r="I207" s="31"/>
    </row>
    <row r="208" spans="1:9" s="26" customFormat="1" ht="18.75">
      <c r="A208" s="182" t="s">
        <v>120</v>
      </c>
      <c r="B208" s="183">
        <f>B207+B207*5%</f>
        <v>6300</v>
      </c>
      <c r="C208" s="183">
        <v>525</v>
      </c>
      <c r="D208" s="183">
        <f t="shared" ref="D208:D222" si="17">B208-C208</f>
        <v>5775</v>
      </c>
      <c r="E208" s="180"/>
      <c r="F208" s="184" t="s">
        <v>117</v>
      </c>
      <c r="G208" s="185">
        <f>B223</f>
        <v>135708.16606759807</v>
      </c>
      <c r="H208" s="159"/>
      <c r="I208" s="31"/>
    </row>
    <row r="209" spans="1:9" s="26" customFormat="1" ht="18.75">
      <c r="A209" s="182" t="s">
        <v>121</v>
      </c>
      <c r="B209" s="183">
        <f t="shared" ref="B209:B220" si="18">B208+B208*5%</f>
        <v>6615</v>
      </c>
      <c r="C209" s="183">
        <v>0</v>
      </c>
      <c r="D209" s="183">
        <f t="shared" si="17"/>
        <v>6615</v>
      </c>
      <c r="E209" s="180"/>
      <c r="F209" s="184" t="s">
        <v>32</v>
      </c>
      <c r="G209" s="185">
        <f>F202</f>
        <v>189598.06562671289</v>
      </c>
      <c r="H209" s="159"/>
      <c r="I209" s="127"/>
    </row>
    <row r="210" spans="1:9" s="26" customFormat="1" ht="18.75">
      <c r="A210" s="182" t="s">
        <v>122</v>
      </c>
      <c r="B210" s="183">
        <f t="shared" si="18"/>
        <v>6945.75</v>
      </c>
      <c r="C210" s="183">
        <v>0</v>
      </c>
      <c r="D210" s="183">
        <f t="shared" si="17"/>
        <v>6945.75</v>
      </c>
      <c r="E210" s="180"/>
      <c r="F210" s="186" t="s">
        <v>5</v>
      </c>
      <c r="G210" s="187">
        <f>G208+G209</f>
        <v>325306.23169431096</v>
      </c>
      <c r="H210" s="159"/>
      <c r="I210" s="127"/>
    </row>
    <row r="211" spans="1:9" s="26" customFormat="1" ht="27">
      <c r="A211" s="182" t="s">
        <v>123</v>
      </c>
      <c r="B211" s="183">
        <f t="shared" si="18"/>
        <v>7293.0375000000004</v>
      </c>
      <c r="C211" s="183">
        <v>0</v>
      </c>
      <c r="D211" s="183">
        <f t="shared" si="17"/>
        <v>7293.0375000000004</v>
      </c>
      <c r="E211" s="180"/>
      <c r="F211" s="200" t="s">
        <v>118</v>
      </c>
      <c r="G211" s="185">
        <f>C223</f>
        <v>97525</v>
      </c>
      <c r="H211" s="159"/>
      <c r="I211" s="127"/>
    </row>
    <row r="212" spans="1:9" s="129" customFormat="1" ht="18.75">
      <c r="A212" s="188" t="s">
        <v>124</v>
      </c>
      <c r="B212" s="183">
        <f t="shared" si="18"/>
        <v>7657.6893749999999</v>
      </c>
      <c r="C212" s="183">
        <v>0</v>
      </c>
      <c r="D212" s="183">
        <f t="shared" si="17"/>
        <v>7657.6893749999999</v>
      </c>
      <c r="E212" s="180"/>
      <c r="F212" s="189" t="s">
        <v>119</v>
      </c>
      <c r="G212" s="190">
        <f>G210-G211</f>
        <v>227781.23169431096</v>
      </c>
      <c r="H212" s="159"/>
      <c r="I212" s="128"/>
    </row>
    <row r="213" spans="1:9" s="129" customFormat="1" ht="18.75">
      <c r="A213" s="182" t="s">
        <v>125</v>
      </c>
      <c r="B213" s="183">
        <f t="shared" si="18"/>
        <v>8040.5738437500004</v>
      </c>
      <c r="C213" s="183">
        <v>0</v>
      </c>
      <c r="D213" s="183">
        <f t="shared" si="17"/>
        <v>8040.5738437500004</v>
      </c>
      <c r="E213" s="180"/>
      <c r="F213" s="191"/>
      <c r="G213" s="192"/>
      <c r="H213" s="159"/>
      <c r="I213" s="128"/>
    </row>
    <row r="214" spans="1:9" s="129" customFormat="1" ht="18.75">
      <c r="A214" s="182" t="s">
        <v>126</v>
      </c>
      <c r="B214" s="183">
        <f t="shared" si="18"/>
        <v>8442.6025359374999</v>
      </c>
      <c r="C214" s="183">
        <v>0</v>
      </c>
      <c r="D214" s="183">
        <f t="shared" si="17"/>
        <v>8442.6025359374999</v>
      </c>
      <c r="E214" s="180"/>
      <c r="F214" s="191"/>
      <c r="G214" s="192"/>
      <c r="H214" s="159"/>
      <c r="I214" s="128"/>
    </row>
    <row r="215" spans="1:9" s="129" customFormat="1" ht="18.75">
      <c r="A215" s="182" t="s">
        <v>127</v>
      </c>
      <c r="B215" s="183">
        <f t="shared" si="18"/>
        <v>8864.7326627343755</v>
      </c>
      <c r="C215" s="183">
        <v>0</v>
      </c>
      <c r="D215" s="183">
        <f t="shared" si="17"/>
        <v>8864.7326627343755</v>
      </c>
      <c r="E215" s="180"/>
      <c r="F215" s="191"/>
      <c r="G215" s="192"/>
      <c r="H215" s="159"/>
      <c r="I215" s="128"/>
    </row>
    <row r="216" spans="1:9" s="129" customFormat="1" ht="18.75">
      <c r="A216" s="182" t="s">
        <v>128</v>
      </c>
      <c r="B216" s="183">
        <f t="shared" si="18"/>
        <v>9307.9692958710948</v>
      </c>
      <c r="C216" s="183">
        <v>0</v>
      </c>
      <c r="D216" s="183">
        <f t="shared" si="17"/>
        <v>9307.9692958710948</v>
      </c>
      <c r="E216" s="180"/>
      <c r="F216" s="191"/>
      <c r="G216" s="192"/>
      <c r="H216" s="159"/>
      <c r="I216" s="128"/>
    </row>
    <row r="217" spans="1:9" s="129" customFormat="1" ht="18.75">
      <c r="A217" s="182" t="s">
        <v>129</v>
      </c>
      <c r="B217" s="183">
        <f t="shared" si="18"/>
        <v>9773.3677606646488</v>
      </c>
      <c r="C217" s="183">
        <v>0</v>
      </c>
      <c r="D217" s="183">
        <f t="shared" si="17"/>
        <v>9773.3677606646488</v>
      </c>
      <c r="E217" s="180"/>
      <c r="F217" s="191"/>
      <c r="G217" s="192"/>
      <c r="H217" s="159"/>
      <c r="I217" s="128"/>
    </row>
    <row r="218" spans="1:9" s="129" customFormat="1" ht="18.75">
      <c r="A218" s="182" t="s">
        <v>130</v>
      </c>
      <c r="B218" s="183">
        <f t="shared" si="18"/>
        <v>10262.036148697882</v>
      </c>
      <c r="C218" s="183">
        <v>0</v>
      </c>
      <c r="D218" s="183">
        <f t="shared" si="17"/>
        <v>10262.036148697882</v>
      </c>
      <c r="E218" s="180"/>
      <c r="F218" s="191"/>
      <c r="G218" s="192"/>
      <c r="H218" s="159"/>
      <c r="I218" s="128"/>
    </row>
    <row r="219" spans="1:9" s="129" customFormat="1" ht="18.75">
      <c r="A219" s="193" t="s">
        <v>131</v>
      </c>
      <c r="B219" s="183">
        <v>10775</v>
      </c>
      <c r="C219" s="183">
        <v>14000</v>
      </c>
      <c r="D219" s="183">
        <f t="shared" si="17"/>
        <v>-3225</v>
      </c>
      <c r="E219" s="180"/>
      <c r="F219" s="191"/>
      <c r="G219" s="192"/>
      <c r="H219" s="159"/>
      <c r="I219" s="128"/>
    </row>
    <row r="220" spans="1:9" s="129" customFormat="1" ht="18.75">
      <c r="A220" s="193" t="s">
        <v>132</v>
      </c>
      <c r="B220" s="183">
        <f t="shared" si="18"/>
        <v>11313.75</v>
      </c>
      <c r="C220" s="183">
        <v>62000</v>
      </c>
      <c r="D220" s="183">
        <f t="shared" si="17"/>
        <v>-50686.25</v>
      </c>
      <c r="E220" s="180"/>
      <c r="F220" s="191"/>
      <c r="G220" s="192"/>
      <c r="H220" s="159"/>
      <c r="I220" s="128"/>
    </row>
    <row r="221" spans="1:9" s="129" customFormat="1" ht="18.75">
      <c r="A221" s="193" t="s">
        <v>133</v>
      </c>
      <c r="B221" s="183">
        <v>11880</v>
      </c>
      <c r="C221" s="183">
        <v>15000</v>
      </c>
      <c r="D221" s="183">
        <f t="shared" si="17"/>
        <v>-3120</v>
      </c>
      <c r="E221" s="180"/>
      <c r="F221" s="191"/>
      <c r="G221" s="192"/>
      <c r="H221" s="159"/>
      <c r="I221" s="128"/>
    </row>
    <row r="222" spans="1:9" s="129" customFormat="1" ht="39.75">
      <c r="A222" s="201" t="s">
        <v>140</v>
      </c>
      <c r="B222" s="194">
        <v>6237</v>
      </c>
      <c r="C222" s="183">
        <v>0</v>
      </c>
      <c r="D222" s="183">
        <f t="shared" si="17"/>
        <v>6237</v>
      </c>
      <c r="E222" s="180"/>
      <c r="F222" s="191"/>
      <c r="G222" s="192"/>
      <c r="H222" s="159"/>
      <c r="I222" s="128"/>
    </row>
    <row r="223" spans="1:9" s="129" customFormat="1" ht="18.75">
      <c r="A223" s="189" t="s">
        <v>5</v>
      </c>
      <c r="B223" s="190">
        <f>B202</f>
        <v>135708.16606759807</v>
      </c>
      <c r="C223" s="190">
        <f>SUM(C207:C222)</f>
        <v>97525</v>
      </c>
      <c r="D223" s="189">
        <f>SUM(B223-C223)</f>
        <v>38183.166067598067</v>
      </c>
      <c r="E223" s="195"/>
      <c r="F223" s="196"/>
      <c r="G223" s="197"/>
      <c r="H223" s="162"/>
      <c r="I223" s="128"/>
    </row>
    <row r="224" spans="1:9" s="129" customFormat="1" ht="18.75">
      <c r="A224" s="164"/>
      <c r="B224" s="165"/>
      <c r="C224" s="165"/>
      <c r="D224" s="166"/>
      <c r="E224" s="161"/>
      <c r="F224" s="162"/>
      <c r="G224" s="163"/>
      <c r="H224" s="162"/>
      <c r="I224" s="128"/>
    </row>
    <row r="225" spans="1:9" s="129" customFormat="1" ht="18.75">
      <c r="A225" s="164"/>
      <c r="B225" s="165"/>
      <c r="C225" s="165"/>
      <c r="D225" s="166"/>
      <c r="E225" s="161"/>
      <c r="F225" s="162"/>
      <c r="G225" s="163"/>
      <c r="H225" s="162"/>
      <c r="I225" s="128"/>
    </row>
    <row r="226" spans="1:9" s="129" customFormat="1" ht="18.75">
      <c r="A226" s="164"/>
      <c r="B226" s="165"/>
      <c r="C226" s="165"/>
      <c r="D226" s="166"/>
      <c r="E226" s="161"/>
      <c r="F226" s="162"/>
      <c r="G226" s="163"/>
      <c r="H226" s="162"/>
      <c r="I226" s="128"/>
    </row>
    <row r="227" spans="1:9" s="129" customFormat="1" ht="18">
      <c r="A227" s="167"/>
      <c r="B227" s="167"/>
      <c r="C227" s="167"/>
      <c r="D227" s="167"/>
      <c r="E227" s="167"/>
      <c r="F227" s="168"/>
      <c r="G227" s="167"/>
      <c r="H227" s="168"/>
      <c r="I227" s="128"/>
    </row>
    <row r="228" spans="1:9" s="129" customFormat="1" ht="20.25">
      <c r="A228" s="169"/>
      <c r="B228" s="170"/>
      <c r="C228" s="171"/>
      <c r="D228" s="172"/>
      <c r="E228" s="173"/>
      <c r="F228" s="174"/>
      <c r="G228" s="173"/>
      <c r="H228" s="173"/>
      <c r="I228" s="128"/>
    </row>
    <row r="229" spans="1:9" s="129" customFormat="1" ht="18.75">
      <c r="A229" s="484" t="s">
        <v>28</v>
      </c>
      <c r="B229" s="484"/>
      <c r="C229" s="46"/>
      <c r="D229" s="46" t="s">
        <v>29</v>
      </c>
      <c r="E229" s="45"/>
      <c r="F229" s="175" t="s">
        <v>30</v>
      </c>
      <c r="H229" s="176" t="s">
        <v>31</v>
      </c>
      <c r="I229" s="128"/>
    </row>
    <row r="230" spans="1:9" s="129" customFormat="1">
      <c r="A230" s="10"/>
      <c r="B230" s="14"/>
      <c r="C230" s="42"/>
      <c r="D230" s="18"/>
      <c r="E230" s="19"/>
      <c r="F230" s="38"/>
      <c r="G230" s="21"/>
      <c r="H230" s="34"/>
      <c r="I230" s="128"/>
    </row>
    <row r="231" spans="1:9" s="129" customFormat="1">
      <c r="A231" s="10"/>
      <c r="B231" s="14"/>
      <c r="C231" s="42"/>
      <c r="D231" s="18"/>
      <c r="E231" s="19"/>
      <c r="F231" s="38"/>
      <c r="G231" s="21"/>
      <c r="H231" s="34"/>
      <c r="I231" s="128"/>
    </row>
    <row r="232" spans="1:9" s="129" customFormat="1">
      <c r="A232" s="10"/>
      <c r="B232" s="14"/>
      <c r="C232" s="42"/>
      <c r="D232" s="18"/>
      <c r="E232" s="19"/>
      <c r="F232" s="38"/>
      <c r="G232" s="21"/>
      <c r="H232" s="34"/>
      <c r="I232" s="128"/>
    </row>
    <row r="233" spans="1:9" s="129" customFormat="1">
      <c r="A233" s="10"/>
      <c r="B233" s="14"/>
      <c r="C233" s="42"/>
      <c r="D233" s="18"/>
      <c r="E233" s="19"/>
      <c r="F233" s="38"/>
      <c r="G233" s="21"/>
      <c r="H233" s="34"/>
      <c r="I233" s="128"/>
    </row>
    <row r="234" spans="1:9" s="129" customFormat="1">
      <c r="A234" s="10"/>
      <c r="B234" s="14"/>
      <c r="C234" s="42"/>
      <c r="D234" s="18"/>
      <c r="E234" s="19"/>
      <c r="F234" s="38"/>
      <c r="G234" s="21"/>
      <c r="H234" s="34"/>
      <c r="I234" s="128"/>
    </row>
    <row r="235" spans="1:9" s="129" customFormat="1">
      <c r="A235" s="22"/>
      <c r="B235" s="14"/>
      <c r="C235" s="42"/>
      <c r="D235" s="18"/>
      <c r="E235" s="19"/>
      <c r="F235" s="38"/>
      <c r="G235" s="23"/>
      <c r="H235" s="34"/>
      <c r="I235" s="128"/>
    </row>
    <row r="236" spans="1:9" s="129" customFormat="1">
      <c r="A236" s="10"/>
      <c r="B236" s="14"/>
      <c r="C236" s="42"/>
      <c r="D236" s="18"/>
      <c r="E236" s="19"/>
      <c r="F236" s="38"/>
      <c r="G236" s="21"/>
      <c r="H236" s="34"/>
      <c r="I236" s="128"/>
    </row>
    <row r="237" spans="1:9" s="129" customFormat="1">
      <c r="A237" s="10"/>
      <c r="B237" s="14"/>
      <c r="C237" s="42"/>
      <c r="D237" s="18"/>
      <c r="E237" s="19"/>
      <c r="F237" s="38"/>
      <c r="G237" s="21"/>
      <c r="H237" s="34"/>
      <c r="I237" s="128"/>
    </row>
    <row r="238" spans="1:9" s="129" customFormat="1">
      <c r="A238" s="10"/>
      <c r="B238" s="14"/>
      <c r="C238" s="42"/>
      <c r="D238" s="18"/>
      <c r="E238" s="19"/>
      <c r="F238" s="38"/>
      <c r="G238" s="21"/>
      <c r="H238" s="34"/>
      <c r="I238" s="128"/>
    </row>
    <row r="239" spans="1:9" s="129" customFormat="1">
      <c r="A239" s="10"/>
      <c r="B239" s="14"/>
      <c r="C239" s="42"/>
      <c r="D239" s="18"/>
      <c r="E239" s="19"/>
      <c r="F239" s="38"/>
      <c r="G239" s="21"/>
      <c r="H239" s="34"/>
      <c r="I239" s="128"/>
    </row>
    <row r="240" spans="1:9" s="129" customFormat="1">
      <c r="A240" s="10"/>
      <c r="B240" s="14"/>
      <c r="C240" s="42"/>
      <c r="D240" s="18"/>
      <c r="E240" s="19"/>
      <c r="F240" s="38"/>
      <c r="G240" s="21"/>
      <c r="H240" s="34"/>
      <c r="I240" s="128"/>
    </row>
    <row r="241" spans="1:9" s="129" customFormat="1">
      <c r="A241" s="10"/>
      <c r="B241" s="14"/>
      <c r="C241" s="42"/>
      <c r="D241" s="18"/>
      <c r="E241" s="19"/>
      <c r="F241" s="38"/>
      <c r="G241" s="21"/>
      <c r="H241" s="34"/>
      <c r="I241" s="128"/>
    </row>
    <row r="242" spans="1:9" s="129" customFormat="1">
      <c r="A242" s="10"/>
      <c r="B242" s="14"/>
      <c r="C242" s="42"/>
      <c r="D242" s="18"/>
      <c r="E242" s="19"/>
      <c r="F242" s="38"/>
      <c r="G242" s="21"/>
      <c r="H242" s="34"/>
      <c r="I242" s="128"/>
    </row>
    <row r="243" spans="1:9" s="129" customFormat="1">
      <c r="A243" s="10"/>
      <c r="B243" s="14"/>
      <c r="C243" s="42"/>
      <c r="D243" s="18"/>
      <c r="E243" s="19"/>
      <c r="F243" s="38"/>
      <c r="G243" s="21"/>
      <c r="H243" s="34"/>
      <c r="I243" s="128"/>
    </row>
    <row r="244" spans="1:9" s="129" customFormat="1">
      <c r="A244" s="10"/>
      <c r="B244" s="14"/>
      <c r="C244" s="42"/>
      <c r="D244" s="18"/>
      <c r="E244" s="19"/>
      <c r="F244" s="38"/>
      <c r="G244" s="21"/>
      <c r="H244" s="34"/>
      <c r="I244" s="128"/>
    </row>
    <row r="245" spans="1:9" s="129" customFormat="1">
      <c r="A245" s="10"/>
      <c r="B245" s="14"/>
      <c r="C245" s="42"/>
      <c r="D245" s="18"/>
      <c r="E245" s="19"/>
      <c r="F245" s="38"/>
      <c r="G245" s="21"/>
      <c r="H245" s="34"/>
      <c r="I245" s="128"/>
    </row>
    <row r="246" spans="1:9" s="129" customFormat="1">
      <c r="A246" s="10"/>
      <c r="B246" s="14"/>
      <c r="C246" s="42"/>
      <c r="D246" s="18"/>
      <c r="E246" s="19"/>
      <c r="F246" s="38"/>
      <c r="G246" s="21"/>
      <c r="H246" s="34"/>
      <c r="I246" s="128"/>
    </row>
    <row r="247" spans="1:9" s="129" customFormat="1">
      <c r="A247" s="10"/>
      <c r="B247" s="14"/>
      <c r="C247" s="42"/>
      <c r="D247" s="18"/>
      <c r="E247" s="19"/>
      <c r="F247" s="38"/>
      <c r="G247" s="21"/>
      <c r="H247" s="34"/>
      <c r="I247" s="128"/>
    </row>
    <row r="248" spans="1:9" s="129" customFormat="1">
      <c r="A248" s="10"/>
      <c r="B248" s="14"/>
      <c r="C248" s="42"/>
      <c r="D248" s="18"/>
      <c r="E248" s="19"/>
      <c r="F248" s="38"/>
      <c r="G248" s="21"/>
      <c r="H248" s="34"/>
      <c r="I248" s="128"/>
    </row>
    <row r="249" spans="1:9" s="129" customFormat="1">
      <c r="A249" s="10"/>
      <c r="B249" s="14"/>
      <c r="C249" s="42"/>
      <c r="D249" s="18"/>
      <c r="E249" s="19"/>
      <c r="F249" s="38"/>
      <c r="G249" s="21"/>
      <c r="H249" s="34"/>
      <c r="I249" s="128"/>
    </row>
    <row r="250" spans="1:9" s="129" customFormat="1">
      <c r="A250" s="10"/>
      <c r="B250" s="14"/>
      <c r="C250" s="42"/>
      <c r="D250" s="18"/>
      <c r="E250" s="19"/>
      <c r="F250" s="38"/>
      <c r="G250" s="21"/>
      <c r="H250" s="34"/>
      <c r="I250" s="128"/>
    </row>
    <row r="251" spans="1:9" s="129" customFormat="1">
      <c r="A251" s="10"/>
      <c r="B251" s="14"/>
      <c r="C251" s="42"/>
      <c r="D251" s="18"/>
      <c r="E251" s="19"/>
      <c r="F251" s="38"/>
      <c r="G251" s="21"/>
      <c r="H251" s="34"/>
      <c r="I251" s="128"/>
    </row>
    <row r="252" spans="1:9" s="129" customFormat="1">
      <c r="A252" s="10"/>
      <c r="B252" s="14"/>
      <c r="C252" s="42"/>
      <c r="D252" s="18"/>
      <c r="E252" s="19"/>
      <c r="F252" s="38"/>
      <c r="G252" s="21"/>
      <c r="H252" s="34"/>
      <c r="I252" s="128"/>
    </row>
    <row r="253" spans="1:9" s="129" customFormat="1">
      <c r="A253" s="10"/>
      <c r="B253" s="14"/>
      <c r="C253" s="42"/>
      <c r="D253" s="18"/>
      <c r="E253" s="19"/>
      <c r="F253" s="38"/>
      <c r="G253" s="21"/>
      <c r="H253" s="34"/>
      <c r="I253" s="128"/>
    </row>
    <row r="254" spans="1:9" s="129" customFormat="1">
      <c r="A254" s="10"/>
      <c r="B254" s="14"/>
      <c r="C254" s="42"/>
      <c r="D254" s="18"/>
      <c r="E254" s="19"/>
      <c r="F254" s="38"/>
      <c r="G254" s="21"/>
      <c r="H254" s="34"/>
      <c r="I254" s="128"/>
    </row>
    <row r="255" spans="1:9" s="129" customFormat="1">
      <c r="A255" s="10"/>
      <c r="B255" s="14"/>
      <c r="C255" s="42"/>
      <c r="D255" s="18"/>
      <c r="E255" s="19"/>
      <c r="F255" s="38"/>
      <c r="G255" s="21"/>
      <c r="H255" s="34"/>
      <c r="I255" s="128"/>
    </row>
    <row r="256" spans="1:9" s="129" customFormat="1">
      <c r="A256" s="10"/>
      <c r="B256" s="14"/>
      <c r="C256" s="42"/>
      <c r="D256" s="18"/>
      <c r="E256" s="19"/>
      <c r="F256" s="38"/>
      <c r="G256" s="21"/>
      <c r="H256" s="34"/>
      <c r="I256" s="128"/>
    </row>
    <row r="257" spans="1:9" s="129" customFormat="1">
      <c r="A257" s="10"/>
      <c r="B257" s="14"/>
      <c r="C257" s="42"/>
      <c r="D257" s="18"/>
      <c r="E257" s="19"/>
      <c r="F257" s="38"/>
      <c r="G257" s="21"/>
      <c r="H257" s="34"/>
      <c r="I257" s="128"/>
    </row>
    <row r="258" spans="1:9" s="129" customFormat="1">
      <c r="A258" s="10"/>
      <c r="B258" s="14"/>
      <c r="C258" s="42"/>
      <c r="D258" s="18"/>
      <c r="E258" s="19"/>
      <c r="F258" s="38"/>
      <c r="G258" s="21"/>
      <c r="H258" s="34"/>
      <c r="I258" s="128"/>
    </row>
    <row r="259" spans="1:9" s="129" customFormat="1">
      <c r="A259" s="10"/>
      <c r="B259" s="14"/>
      <c r="C259" s="42"/>
      <c r="D259" s="18"/>
      <c r="E259" s="19"/>
      <c r="F259" s="38"/>
      <c r="G259" s="21"/>
      <c r="H259" s="34"/>
      <c r="I259" s="128"/>
    </row>
    <row r="260" spans="1:9" s="129" customFormat="1">
      <c r="A260" s="10"/>
      <c r="B260" s="14"/>
      <c r="C260" s="42"/>
      <c r="D260" s="18"/>
      <c r="E260" s="19"/>
      <c r="F260" s="38"/>
      <c r="G260" s="21"/>
      <c r="H260" s="34"/>
      <c r="I260" s="128"/>
    </row>
    <row r="261" spans="1:9" s="129" customFormat="1">
      <c r="A261" s="10"/>
      <c r="B261" s="14"/>
      <c r="C261" s="42"/>
      <c r="D261" s="18"/>
      <c r="E261" s="19"/>
      <c r="F261" s="38"/>
      <c r="G261" s="21"/>
      <c r="H261" s="34"/>
      <c r="I261" s="128"/>
    </row>
    <row r="262" spans="1:9" s="129" customFormat="1">
      <c r="A262" s="10"/>
      <c r="B262" s="14"/>
      <c r="C262" s="42"/>
      <c r="D262" s="18"/>
      <c r="E262" s="19"/>
      <c r="F262" s="38"/>
      <c r="G262" s="21"/>
      <c r="H262" s="34"/>
      <c r="I262" s="128"/>
    </row>
    <row r="263" spans="1:9" s="129" customFormat="1">
      <c r="A263" s="10"/>
      <c r="B263" s="14"/>
      <c r="C263" s="42"/>
      <c r="D263" s="18"/>
      <c r="E263" s="19"/>
      <c r="F263" s="38"/>
      <c r="G263" s="21"/>
      <c r="H263" s="34"/>
      <c r="I263" s="128"/>
    </row>
    <row r="264" spans="1:9" s="129" customFormat="1">
      <c r="A264" s="10"/>
      <c r="B264" s="14"/>
      <c r="C264" s="42"/>
      <c r="D264" s="18"/>
      <c r="E264" s="19"/>
      <c r="F264" s="38"/>
      <c r="G264" s="21"/>
      <c r="H264" s="34"/>
      <c r="I264" s="128"/>
    </row>
    <row r="265" spans="1:9" s="129" customFormat="1">
      <c r="A265" s="10"/>
      <c r="B265" s="14"/>
      <c r="C265" s="42"/>
      <c r="D265" s="18"/>
      <c r="E265" s="19"/>
      <c r="F265" s="38"/>
      <c r="G265" s="21"/>
      <c r="H265" s="34"/>
      <c r="I265" s="128"/>
    </row>
    <row r="266" spans="1:9" s="129" customFormat="1">
      <c r="A266" s="10"/>
      <c r="B266" s="14"/>
      <c r="C266" s="42"/>
      <c r="D266" s="18"/>
      <c r="E266" s="19"/>
      <c r="F266" s="38"/>
      <c r="G266" s="21"/>
      <c r="H266" s="34"/>
      <c r="I266" s="128"/>
    </row>
    <row r="267" spans="1:9" s="129" customFormat="1">
      <c r="A267" s="10"/>
      <c r="B267" s="14"/>
      <c r="C267" s="42"/>
      <c r="D267" s="18"/>
      <c r="E267" s="19"/>
      <c r="F267" s="38"/>
      <c r="G267" s="21"/>
      <c r="H267" s="34"/>
      <c r="I267" s="128"/>
    </row>
    <row r="268" spans="1:9" s="129" customFormat="1">
      <c r="A268" s="10"/>
      <c r="B268" s="14"/>
      <c r="C268" s="42"/>
      <c r="D268" s="18"/>
      <c r="E268" s="19"/>
      <c r="F268" s="38"/>
      <c r="G268" s="21"/>
      <c r="H268" s="34"/>
      <c r="I268" s="128"/>
    </row>
    <row r="269" spans="1:9" s="129" customFormat="1">
      <c r="A269" s="10"/>
      <c r="B269" s="14"/>
      <c r="C269" s="42"/>
      <c r="D269" s="18"/>
      <c r="E269" s="19"/>
      <c r="F269" s="38"/>
      <c r="G269" s="21"/>
      <c r="H269" s="34"/>
      <c r="I269" s="128"/>
    </row>
    <row r="270" spans="1:9" s="129" customFormat="1">
      <c r="A270" s="10"/>
      <c r="B270" s="14"/>
      <c r="C270" s="42"/>
      <c r="D270" s="18"/>
      <c r="E270" s="19"/>
      <c r="F270" s="38"/>
      <c r="G270" s="21"/>
      <c r="H270" s="34"/>
      <c r="I270" s="128"/>
    </row>
    <row r="271" spans="1:9" s="129" customFormat="1">
      <c r="A271" s="10"/>
      <c r="B271" s="14"/>
      <c r="C271" s="42"/>
      <c r="D271" s="18"/>
      <c r="E271" s="19"/>
      <c r="F271" s="38"/>
      <c r="G271" s="21"/>
      <c r="H271" s="34"/>
      <c r="I271" s="128"/>
    </row>
    <row r="272" spans="1:9" s="129" customFormat="1">
      <c r="A272" s="10"/>
      <c r="B272" s="14"/>
      <c r="C272" s="42"/>
      <c r="D272" s="18"/>
      <c r="E272" s="19"/>
      <c r="F272" s="38"/>
      <c r="G272" s="21"/>
      <c r="H272" s="34"/>
      <c r="I272" s="128"/>
    </row>
    <row r="273" spans="1:9" s="129" customFormat="1">
      <c r="A273" s="10"/>
      <c r="B273" s="14"/>
      <c r="C273" s="42"/>
      <c r="D273" s="18"/>
      <c r="E273" s="19"/>
      <c r="F273" s="38"/>
      <c r="G273" s="21"/>
      <c r="H273" s="34"/>
      <c r="I273" s="128"/>
    </row>
    <row r="274" spans="1:9" s="129" customFormat="1">
      <c r="A274" s="10"/>
      <c r="B274" s="14"/>
      <c r="C274" s="42"/>
      <c r="D274" s="18"/>
      <c r="E274" s="19"/>
      <c r="F274" s="38"/>
      <c r="G274" s="21"/>
      <c r="H274" s="34"/>
      <c r="I274" s="128"/>
    </row>
    <row r="275" spans="1:9" s="129" customFormat="1">
      <c r="A275" s="10"/>
      <c r="B275" s="14"/>
      <c r="C275" s="42"/>
      <c r="D275" s="18"/>
      <c r="E275" s="19"/>
      <c r="F275" s="38"/>
      <c r="G275" s="21"/>
      <c r="H275" s="34"/>
      <c r="I275" s="128"/>
    </row>
    <row r="276" spans="1:9" s="129" customFormat="1">
      <c r="A276" s="10"/>
      <c r="B276" s="14"/>
      <c r="C276" s="42"/>
      <c r="D276" s="18"/>
      <c r="E276" s="19"/>
      <c r="F276" s="38"/>
      <c r="G276" s="21"/>
      <c r="H276" s="34"/>
      <c r="I276" s="128"/>
    </row>
    <row r="277" spans="1:9" s="129" customFormat="1">
      <c r="A277" s="10"/>
      <c r="B277" s="14"/>
      <c r="C277" s="42"/>
      <c r="D277" s="18"/>
      <c r="E277" s="19"/>
      <c r="F277" s="38"/>
      <c r="G277" s="21"/>
      <c r="H277" s="34"/>
      <c r="I277" s="128"/>
    </row>
    <row r="278" spans="1:9" s="129" customFormat="1">
      <c r="A278" s="10"/>
      <c r="B278" s="14"/>
      <c r="C278" s="42"/>
      <c r="D278" s="18"/>
      <c r="E278" s="19"/>
      <c r="F278" s="38"/>
      <c r="G278" s="21"/>
      <c r="H278" s="34"/>
      <c r="I278" s="128"/>
    </row>
    <row r="279" spans="1:9" s="129" customFormat="1">
      <c r="A279" s="10"/>
      <c r="B279" s="14"/>
      <c r="C279" s="42"/>
      <c r="D279" s="18"/>
      <c r="E279" s="19"/>
      <c r="F279" s="38"/>
      <c r="G279" s="21"/>
      <c r="H279" s="34"/>
      <c r="I279" s="128"/>
    </row>
    <row r="280" spans="1:9" s="129" customFormat="1">
      <c r="A280" s="10"/>
      <c r="B280" s="14"/>
      <c r="C280" s="42"/>
      <c r="D280" s="18"/>
      <c r="E280" s="19"/>
      <c r="F280" s="38"/>
      <c r="G280" s="21"/>
      <c r="H280" s="34"/>
      <c r="I280" s="128"/>
    </row>
    <row r="281" spans="1:9" s="129" customFormat="1">
      <c r="A281" s="10"/>
      <c r="B281" s="14"/>
      <c r="C281" s="42"/>
      <c r="D281" s="18"/>
      <c r="E281" s="19"/>
      <c r="F281" s="38"/>
      <c r="G281" s="21"/>
      <c r="H281" s="34"/>
      <c r="I281" s="128"/>
    </row>
    <row r="282" spans="1:9" s="129" customFormat="1">
      <c r="A282" s="10"/>
      <c r="B282" s="14"/>
      <c r="C282" s="42"/>
      <c r="D282" s="18"/>
      <c r="E282" s="19"/>
      <c r="F282" s="38"/>
      <c r="G282" s="21"/>
      <c r="H282" s="34"/>
      <c r="I282" s="128"/>
    </row>
    <row r="283" spans="1:9" s="129" customFormat="1">
      <c r="A283" s="10"/>
      <c r="B283" s="14"/>
      <c r="C283" s="42"/>
      <c r="D283" s="18"/>
      <c r="E283" s="19"/>
      <c r="F283" s="38"/>
      <c r="G283" s="21"/>
      <c r="H283" s="34"/>
      <c r="I283" s="128"/>
    </row>
    <row r="284" spans="1:9" s="129" customFormat="1">
      <c r="A284" s="10"/>
      <c r="B284" s="14"/>
      <c r="C284" s="42"/>
      <c r="D284" s="18"/>
      <c r="E284" s="19"/>
      <c r="F284" s="38"/>
      <c r="G284" s="21"/>
      <c r="H284" s="34"/>
      <c r="I284" s="128"/>
    </row>
    <row r="285" spans="1:9" s="129" customFormat="1">
      <c r="A285" s="10"/>
      <c r="B285" s="14"/>
      <c r="C285" s="42"/>
      <c r="D285" s="18"/>
      <c r="E285" s="19"/>
      <c r="F285" s="38"/>
      <c r="G285" s="21"/>
      <c r="H285" s="34"/>
      <c r="I285" s="128"/>
    </row>
    <row r="286" spans="1:9" s="129" customFormat="1">
      <c r="A286" s="10"/>
      <c r="B286" s="14"/>
      <c r="C286" s="42"/>
      <c r="D286" s="18"/>
      <c r="E286" s="19"/>
      <c r="F286" s="38"/>
      <c r="G286" s="21"/>
      <c r="H286" s="34"/>
      <c r="I286" s="128"/>
    </row>
    <row r="287" spans="1:9" s="129" customFormat="1">
      <c r="A287" s="10"/>
      <c r="B287" s="14"/>
      <c r="C287" s="42"/>
      <c r="D287" s="18"/>
      <c r="E287" s="19"/>
      <c r="F287" s="38"/>
      <c r="G287" s="21"/>
      <c r="H287" s="34"/>
      <c r="I287" s="128"/>
    </row>
    <row r="288" spans="1:9" s="129" customFormat="1">
      <c r="A288" s="10"/>
      <c r="B288" s="14"/>
      <c r="C288" s="42"/>
      <c r="D288" s="18"/>
      <c r="E288" s="19"/>
      <c r="F288" s="38"/>
      <c r="G288" s="21"/>
      <c r="H288" s="34"/>
      <c r="I288" s="128"/>
    </row>
    <row r="289" spans="1:9" s="129" customFormat="1">
      <c r="A289" s="10"/>
      <c r="B289" s="14"/>
      <c r="C289" s="42"/>
      <c r="D289" s="18"/>
      <c r="E289" s="19"/>
      <c r="F289" s="38"/>
      <c r="G289" s="21"/>
      <c r="H289" s="34"/>
      <c r="I289" s="128"/>
    </row>
    <row r="290" spans="1:9" s="129" customFormat="1">
      <c r="A290" s="10"/>
      <c r="B290" s="14"/>
      <c r="C290" s="42"/>
      <c r="D290" s="18"/>
      <c r="E290" s="19"/>
      <c r="F290" s="38"/>
      <c r="G290" s="21"/>
      <c r="H290" s="34"/>
      <c r="I290" s="128"/>
    </row>
    <row r="291" spans="1:9" s="129" customFormat="1">
      <c r="A291" s="10"/>
      <c r="B291" s="14"/>
      <c r="C291" s="42"/>
      <c r="D291" s="18"/>
      <c r="E291" s="19"/>
      <c r="F291" s="38"/>
      <c r="G291" s="21"/>
      <c r="H291" s="34"/>
      <c r="I291" s="128"/>
    </row>
    <row r="292" spans="1:9" s="129" customFormat="1">
      <c r="A292" s="10"/>
      <c r="B292" s="14"/>
      <c r="C292" s="42"/>
      <c r="D292" s="18"/>
      <c r="E292" s="19"/>
      <c r="F292" s="38"/>
      <c r="G292" s="21"/>
      <c r="H292" s="34"/>
      <c r="I292" s="128"/>
    </row>
    <row r="293" spans="1:9" s="129" customFormat="1">
      <c r="A293" s="10"/>
      <c r="B293" s="14"/>
      <c r="C293" s="42"/>
      <c r="D293" s="18"/>
      <c r="E293" s="19"/>
      <c r="F293" s="38"/>
      <c r="G293" s="21"/>
      <c r="H293" s="34"/>
      <c r="I293" s="128"/>
    </row>
    <row r="294" spans="1:9" s="129" customFormat="1">
      <c r="A294" s="10"/>
      <c r="B294" s="14"/>
      <c r="C294" s="42"/>
      <c r="D294" s="18"/>
      <c r="E294" s="19"/>
      <c r="F294" s="38"/>
      <c r="G294" s="21"/>
      <c r="H294" s="34"/>
      <c r="I294" s="128"/>
    </row>
    <row r="295" spans="1:9" s="129" customFormat="1">
      <c r="A295" s="10"/>
      <c r="B295" s="14"/>
      <c r="C295" s="42"/>
      <c r="D295" s="18"/>
      <c r="E295" s="19"/>
      <c r="F295" s="38"/>
      <c r="G295" s="21"/>
      <c r="H295" s="34"/>
      <c r="I295" s="128"/>
    </row>
    <row r="296" spans="1:9" s="129" customFormat="1">
      <c r="A296" s="10"/>
      <c r="B296" s="14"/>
      <c r="C296" s="42"/>
      <c r="D296" s="18"/>
      <c r="E296" s="19"/>
      <c r="F296" s="38"/>
      <c r="G296" s="21"/>
      <c r="H296" s="34"/>
      <c r="I296" s="128"/>
    </row>
    <row r="297" spans="1:9" s="129" customFormat="1">
      <c r="A297" s="10"/>
      <c r="B297" s="14"/>
      <c r="C297" s="42"/>
      <c r="D297" s="18"/>
      <c r="E297" s="19"/>
      <c r="F297" s="38"/>
      <c r="G297" s="21"/>
      <c r="H297" s="34"/>
      <c r="I297" s="128"/>
    </row>
    <row r="298" spans="1:9" s="129" customFormat="1">
      <c r="A298" s="10"/>
      <c r="B298" s="14"/>
      <c r="C298" s="42"/>
      <c r="D298" s="18"/>
      <c r="E298" s="19"/>
      <c r="F298" s="38"/>
      <c r="G298" s="21"/>
      <c r="H298" s="34"/>
      <c r="I298" s="128"/>
    </row>
    <row r="299" spans="1:9" s="129" customFormat="1">
      <c r="A299" s="10"/>
      <c r="B299" s="14"/>
      <c r="C299" s="42"/>
      <c r="D299" s="18"/>
      <c r="E299" s="19"/>
      <c r="F299" s="38"/>
      <c r="G299" s="21"/>
      <c r="H299" s="34"/>
      <c r="I299" s="128"/>
    </row>
    <row r="300" spans="1:9" s="129" customFormat="1">
      <c r="A300" s="10"/>
      <c r="B300" s="14"/>
      <c r="C300" s="42"/>
      <c r="D300" s="18"/>
      <c r="E300" s="19"/>
      <c r="F300" s="38"/>
      <c r="G300" s="21"/>
      <c r="H300" s="34"/>
      <c r="I300" s="128"/>
    </row>
    <row r="301" spans="1:9" s="129" customFormat="1">
      <c r="A301" s="10"/>
      <c r="B301" s="14"/>
      <c r="C301" s="42"/>
      <c r="D301" s="18"/>
      <c r="E301" s="19"/>
      <c r="F301" s="38"/>
      <c r="G301" s="21"/>
      <c r="H301" s="34"/>
      <c r="I301" s="128"/>
    </row>
    <row r="302" spans="1:9" s="129" customFormat="1">
      <c r="A302" s="10"/>
      <c r="B302" s="14"/>
      <c r="C302" s="42"/>
      <c r="D302" s="18"/>
      <c r="E302" s="19"/>
      <c r="F302" s="38"/>
      <c r="G302" s="21"/>
      <c r="H302" s="34"/>
      <c r="I302" s="128"/>
    </row>
    <row r="303" spans="1:9" s="129" customFormat="1">
      <c r="A303" s="10"/>
      <c r="B303" s="14"/>
      <c r="C303" s="42"/>
      <c r="D303" s="18"/>
      <c r="E303" s="19"/>
      <c r="F303" s="38"/>
      <c r="G303" s="21"/>
      <c r="H303" s="34"/>
      <c r="I303" s="128"/>
    </row>
    <row r="304" spans="1:9" s="129" customFormat="1">
      <c r="A304" s="10"/>
      <c r="B304" s="14"/>
      <c r="C304" s="42"/>
      <c r="D304" s="18"/>
      <c r="E304" s="19"/>
      <c r="F304" s="38"/>
      <c r="G304" s="21"/>
      <c r="H304" s="34"/>
      <c r="I304" s="128"/>
    </row>
    <row r="305" spans="1:9" s="129" customFormat="1">
      <c r="A305" s="10"/>
      <c r="B305" s="14"/>
      <c r="C305" s="42"/>
      <c r="D305" s="18"/>
      <c r="E305" s="19"/>
      <c r="F305" s="38"/>
      <c r="G305" s="21"/>
      <c r="H305" s="34"/>
      <c r="I305" s="128"/>
    </row>
    <row r="306" spans="1:9" s="129" customFormat="1">
      <c r="A306" s="10"/>
      <c r="B306" s="14"/>
      <c r="C306" s="42"/>
      <c r="D306" s="18"/>
      <c r="E306" s="19"/>
      <c r="F306" s="38"/>
      <c r="G306" s="21"/>
      <c r="H306" s="34"/>
      <c r="I306" s="128"/>
    </row>
    <row r="307" spans="1:9" s="129" customFormat="1">
      <c r="A307" s="10"/>
      <c r="B307" s="14"/>
      <c r="C307" s="42"/>
      <c r="D307" s="18"/>
      <c r="E307" s="19"/>
      <c r="F307" s="38"/>
      <c r="G307" s="21"/>
      <c r="H307" s="34"/>
      <c r="I307" s="128"/>
    </row>
    <row r="308" spans="1:9" s="129" customFormat="1">
      <c r="A308" s="10"/>
      <c r="B308" s="14"/>
      <c r="C308" s="42"/>
      <c r="D308" s="18"/>
      <c r="E308" s="19"/>
      <c r="F308" s="38"/>
      <c r="G308" s="21"/>
      <c r="H308" s="34"/>
      <c r="I308" s="128"/>
    </row>
    <row r="309" spans="1:9" s="129" customFormat="1">
      <c r="A309" s="10"/>
      <c r="B309" s="14"/>
      <c r="C309" s="42"/>
      <c r="D309" s="18"/>
      <c r="E309" s="19"/>
      <c r="F309" s="38"/>
      <c r="G309" s="21"/>
      <c r="H309" s="34"/>
      <c r="I309" s="128"/>
    </row>
    <row r="310" spans="1:9" s="129" customFormat="1">
      <c r="A310" s="10"/>
      <c r="B310" s="14"/>
      <c r="C310" s="42"/>
      <c r="D310" s="18"/>
      <c r="E310" s="19"/>
      <c r="F310" s="38"/>
      <c r="G310" s="21"/>
      <c r="H310" s="34"/>
      <c r="I310" s="128"/>
    </row>
    <row r="311" spans="1:9" s="129" customFormat="1">
      <c r="A311" s="10"/>
      <c r="B311" s="14"/>
      <c r="C311" s="42"/>
      <c r="D311" s="18"/>
      <c r="E311" s="19"/>
      <c r="F311" s="38"/>
      <c r="G311" s="21"/>
      <c r="H311" s="34"/>
      <c r="I311" s="128"/>
    </row>
    <row r="312" spans="1:9" s="129" customFormat="1">
      <c r="A312" s="10"/>
      <c r="B312" s="14"/>
      <c r="C312" s="42"/>
      <c r="D312" s="18"/>
      <c r="E312" s="19"/>
      <c r="F312" s="38"/>
      <c r="G312" s="21"/>
      <c r="H312" s="34"/>
      <c r="I312" s="128"/>
    </row>
    <row r="313" spans="1:9" s="129" customFormat="1">
      <c r="A313" s="10"/>
      <c r="B313" s="14"/>
      <c r="C313" s="42"/>
      <c r="D313" s="18"/>
      <c r="E313" s="19"/>
      <c r="F313" s="38"/>
      <c r="G313" s="21"/>
      <c r="H313" s="34"/>
      <c r="I313" s="128"/>
    </row>
    <row r="314" spans="1:9" s="129" customFormat="1">
      <c r="A314" s="10"/>
      <c r="B314" s="14"/>
      <c r="C314" s="42"/>
      <c r="D314" s="18"/>
      <c r="E314" s="19"/>
      <c r="F314" s="38"/>
      <c r="G314" s="21"/>
      <c r="H314" s="34"/>
      <c r="I314" s="128"/>
    </row>
    <row r="315" spans="1:9" s="129" customFormat="1">
      <c r="A315" s="10"/>
      <c r="B315" s="14"/>
      <c r="C315" s="42"/>
      <c r="D315" s="18"/>
      <c r="E315" s="19"/>
      <c r="F315" s="38"/>
      <c r="G315" s="21"/>
      <c r="H315" s="34"/>
      <c r="I315" s="128"/>
    </row>
    <row r="316" spans="1:9" s="129" customFormat="1">
      <c r="A316" s="10"/>
      <c r="B316" s="14"/>
      <c r="C316" s="42"/>
      <c r="D316" s="18"/>
      <c r="E316" s="19"/>
      <c r="F316" s="38"/>
      <c r="G316" s="21"/>
      <c r="H316" s="34"/>
      <c r="I316" s="128"/>
    </row>
    <row r="317" spans="1:9" s="129" customFormat="1">
      <c r="A317" s="10"/>
      <c r="B317" s="14"/>
      <c r="C317" s="42"/>
      <c r="D317" s="18"/>
      <c r="E317" s="19"/>
      <c r="F317" s="38"/>
      <c r="G317" s="21"/>
      <c r="H317" s="34"/>
      <c r="I317" s="128"/>
    </row>
    <row r="318" spans="1:9" s="129" customFormat="1">
      <c r="A318" s="10"/>
      <c r="B318" s="14"/>
      <c r="C318" s="42"/>
      <c r="D318" s="18"/>
      <c r="E318" s="19"/>
      <c r="F318" s="38"/>
      <c r="G318" s="21"/>
      <c r="H318" s="34"/>
      <c r="I318" s="128"/>
    </row>
    <row r="319" spans="1:9" s="129" customFormat="1">
      <c r="A319" s="10"/>
      <c r="B319" s="14"/>
      <c r="C319" s="42"/>
      <c r="D319" s="18"/>
      <c r="E319" s="19"/>
      <c r="F319" s="38"/>
      <c r="G319" s="21"/>
      <c r="H319" s="34"/>
      <c r="I319" s="128"/>
    </row>
    <row r="320" spans="1:9" s="129" customFormat="1">
      <c r="A320" s="10"/>
      <c r="B320" s="14"/>
      <c r="C320" s="42"/>
      <c r="D320" s="18"/>
      <c r="E320" s="19"/>
      <c r="F320" s="38"/>
      <c r="G320" s="21"/>
      <c r="H320" s="34"/>
      <c r="I320" s="128"/>
    </row>
    <row r="321" spans="1:9" s="129" customFormat="1">
      <c r="A321" s="10"/>
      <c r="B321" s="14"/>
      <c r="C321" s="42"/>
      <c r="D321" s="18"/>
      <c r="E321" s="19"/>
      <c r="F321" s="38"/>
      <c r="G321" s="21"/>
      <c r="H321" s="34"/>
      <c r="I321" s="128"/>
    </row>
    <row r="322" spans="1:9" s="129" customFormat="1">
      <c r="A322" s="10"/>
      <c r="B322" s="14"/>
      <c r="C322" s="42"/>
      <c r="D322" s="18"/>
      <c r="E322" s="19"/>
      <c r="F322" s="38"/>
      <c r="G322" s="21"/>
      <c r="H322" s="34"/>
      <c r="I322" s="128"/>
    </row>
    <row r="323" spans="1:9" s="129" customFormat="1">
      <c r="A323" s="10"/>
      <c r="B323" s="14"/>
      <c r="C323" s="42"/>
      <c r="D323" s="18"/>
      <c r="E323" s="19"/>
      <c r="F323" s="38"/>
      <c r="G323" s="21"/>
      <c r="H323" s="34"/>
      <c r="I323" s="128"/>
    </row>
    <row r="324" spans="1:9" s="129" customFormat="1">
      <c r="A324" s="10"/>
      <c r="B324" s="14"/>
      <c r="C324" s="42"/>
      <c r="D324" s="18"/>
      <c r="E324" s="19"/>
      <c r="F324" s="38"/>
      <c r="G324" s="21"/>
      <c r="H324" s="34"/>
      <c r="I324" s="128"/>
    </row>
    <row r="325" spans="1:9" s="129" customFormat="1">
      <c r="A325" s="10"/>
      <c r="B325" s="14"/>
      <c r="C325" s="42"/>
      <c r="D325" s="18"/>
      <c r="E325" s="19"/>
      <c r="F325" s="38"/>
      <c r="G325" s="21"/>
      <c r="H325" s="34"/>
      <c r="I325" s="128"/>
    </row>
    <row r="326" spans="1:9" s="129" customFormat="1">
      <c r="A326" s="10"/>
      <c r="B326" s="14"/>
      <c r="C326" s="42"/>
      <c r="D326" s="18"/>
      <c r="E326" s="19"/>
      <c r="F326" s="38"/>
      <c r="G326" s="21"/>
      <c r="H326" s="34"/>
      <c r="I326" s="128"/>
    </row>
    <row r="327" spans="1:9" s="129" customFormat="1">
      <c r="A327" s="10"/>
      <c r="B327" s="14"/>
      <c r="C327" s="42"/>
      <c r="D327" s="18"/>
      <c r="E327" s="19"/>
      <c r="F327" s="38"/>
      <c r="G327" s="21"/>
      <c r="H327" s="34"/>
      <c r="I327" s="128"/>
    </row>
    <row r="328" spans="1:9" s="129" customFormat="1">
      <c r="A328" s="10"/>
      <c r="B328" s="14"/>
      <c r="C328" s="42"/>
      <c r="D328" s="18"/>
      <c r="E328" s="19"/>
      <c r="F328" s="38"/>
      <c r="G328" s="21"/>
      <c r="H328" s="34"/>
      <c r="I328" s="128"/>
    </row>
    <row r="329" spans="1:9" s="129" customFormat="1">
      <c r="A329" s="10"/>
      <c r="B329" s="14"/>
      <c r="C329" s="42"/>
      <c r="D329" s="18"/>
      <c r="E329" s="19"/>
      <c r="F329" s="38"/>
      <c r="G329" s="21"/>
      <c r="H329" s="34"/>
      <c r="I329" s="128"/>
    </row>
    <row r="330" spans="1:9" s="129" customFormat="1">
      <c r="A330" s="10"/>
      <c r="B330" s="14"/>
      <c r="C330" s="42"/>
      <c r="D330" s="18"/>
      <c r="E330" s="19"/>
      <c r="F330" s="38"/>
      <c r="G330" s="21"/>
      <c r="H330" s="34"/>
      <c r="I330" s="128"/>
    </row>
    <row r="331" spans="1:9" s="129" customFormat="1">
      <c r="A331" s="10"/>
      <c r="B331" s="14"/>
      <c r="C331" s="42"/>
      <c r="D331" s="18"/>
      <c r="E331" s="19"/>
      <c r="F331" s="38"/>
      <c r="G331" s="21"/>
      <c r="H331" s="34"/>
      <c r="I331" s="128"/>
    </row>
    <row r="332" spans="1:9" s="129" customFormat="1">
      <c r="A332" s="10"/>
      <c r="B332" s="14"/>
      <c r="C332" s="42"/>
      <c r="D332" s="18"/>
      <c r="E332" s="19"/>
      <c r="F332" s="38"/>
      <c r="G332" s="21"/>
      <c r="H332" s="34"/>
      <c r="I332" s="128"/>
    </row>
    <row r="333" spans="1:9" s="129" customFormat="1">
      <c r="A333" s="10"/>
      <c r="B333" s="14"/>
      <c r="C333" s="42"/>
      <c r="D333" s="18"/>
      <c r="E333" s="19"/>
      <c r="F333" s="38"/>
      <c r="G333" s="21"/>
      <c r="H333" s="34"/>
      <c r="I333" s="128"/>
    </row>
    <row r="334" spans="1:9" s="129" customFormat="1">
      <c r="A334" s="10"/>
      <c r="B334" s="14"/>
      <c r="C334" s="42"/>
      <c r="D334" s="18"/>
      <c r="E334" s="19"/>
      <c r="F334" s="38"/>
      <c r="G334" s="21"/>
      <c r="H334" s="34"/>
      <c r="I334" s="128"/>
    </row>
    <row r="335" spans="1:9" s="129" customFormat="1">
      <c r="A335" s="10"/>
      <c r="B335" s="14"/>
      <c r="C335" s="42"/>
      <c r="D335" s="18"/>
      <c r="E335" s="19"/>
      <c r="F335" s="38"/>
      <c r="G335" s="21"/>
      <c r="H335" s="34"/>
      <c r="I335" s="128"/>
    </row>
    <row r="336" spans="1:9" s="129" customFormat="1">
      <c r="A336" s="10"/>
      <c r="B336" s="14"/>
      <c r="C336" s="42"/>
      <c r="D336" s="18"/>
      <c r="E336" s="19"/>
      <c r="F336" s="38"/>
      <c r="G336" s="21"/>
      <c r="H336" s="34"/>
      <c r="I336" s="128"/>
    </row>
    <row r="337" spans="1:9" s="129" customFormat="1">
      <c r="A337" s="10"/>
      <c r="B337" s="14"/>
      <c r="C337" s="42"/>
      <c r="D337" s="18"/>
      <c r="E337" s="19"/>
      <c r="F337" s="38"/>
      <c r="G337" s="21"/>
      <c r="H337" s="34"/>
      <c r="I337" s="128"/>
    </row>
    <row r="338" spans="1:9" s="129" customFormat="1">
      <c r="A338" s="10"/>
      <c r="B338" s="14"/>
      <c r="C338" s="42"/>
      <c r="D338" s="18"/>
      <c r="E338" s="19"/>
      <c r="F338" s="38"/>
      <c r="G338" s="21"/>
      <c r="H338" s="34"/>
      <c r="I338" s="128"/>
    </row>
    <row r="339" spans="1:9" s="129" customFormat="1">
      <c r="A339" s="10"/>
      <c r="B339" s="14"/>
      <c r="C339" s="42"/>
      <c r="D339" s="18"/>
      <c r="E339" s="19"/>
      <c r="F339" s="38"/>
      <c r="G339" s="21"/>
      <c r="H339" s="34"/>
      <c r="I339" s="128"/>
    </row>
    <row r="340" spans="1:9" s="129" customFormat="1">
      <c r="A340" s="10"/>
      <c r="B340" s="14"/>
      <c r="C340" s="42"/>
      <c r="D340" s="18"/>
      <c r="E340" s="19"/>
      <c r="F340" s="38"/>
      <c r="G340" s="21"/>
      <c r="H340" s="34"/>
      <c r="I340" s="128"/>
    </row>
    <row r="341" spans="1:9" s="129" customFormat="1">
      <c r="A341" s="10"/>
      <c r="B341" s="14"/>
      <c r="C341" s="42"/>
      <c r="D341" s="18"/>
      <c r="E341" s="19"/>
      <c r="F341" s="38"/>
      <c r="G341" s="21"/>
      <c r="H341" s="34"/>
      <c r="I341" s="128"/>
    </row>
    <row r="342" spans="1:9" s="129" customFormat="1">
      <c r="A342" s="10"/>
      <c r="B342" s="14"/>
      <c r="C342" s="42"/>
      <c r="D342" s="18"/>
      <c r="E342" s="19"/>
      <c r="F342" s="38"/>
      <c r="G342" s="21"/>
      <c r="H342" s="34"/>
      <c r="I342" s="128"/>
    </row>
    <row r="343" spans="1:9" s="129" customFormat="1">
      <c r="A343" s="10"/>
      <c r="B343" s="14"/>
      <c r="C343" s="42"/>
      <c r="D343" s="18"/>
      <c r="E343" s="19"/>
      <c r="F343" s="38"/>
      <c r="G343" s="21"/>
      <c r="H343" s="34"/>
      <c r="I343" s="128"/>
    </row>
    <row r="344" spans="1:9" s="129" customFormat="1">
      <c r="A344" s="10"/>
      <c r="B344" s="14"/>
      <c r="C344" s="42"/>
      <c r="D344" s="18"/>
      <c r="E344" s="19"/>
      <c r="F344" s="38"/>
      <c r="G344" s="21"/>
      <c r="H344" s="34"/>
      <c r="I344" s="128"/>
    </row>
    <row r="345" spans="1:9" s="129" customFormat="1">
      <c r="A345" s="10"/>
      <c r="B345" s="14"/>
      <c r="C345" s="42"/>
      <c r="D345" s="18"/>
      <c r="E345" s="19"/>
      <c r="F345" s="38"/>
      <c r="G345" s="21"/>
      <c r="H345" s="34"/>
      <c r="I345" s="128"/>
    </row>
    <row r="346" spans="1:9" s="129" customFormat="1">
      <c r="A346" s="10"/>
      <c r="B346" s="14"/>
      <c r="C346" s="42"/>
      <c r="D346" s="18"/>
      <c r="E346" s="19"/>
      <c r="F346" s="38"/>
      <c r="G346" s="21"/>
      <c r="H346" s="34"/>
      <c r="I346" s="128"/>
    </row>
    <row r="347" spans="1:9" s="129" customFormat="1">
      <c r="A347" s="10"/>
      <c r="B347" s="14"/>
      <c r="C347" s="42"/>
      <c r="D347" s="18"/>
      <c r="E347" s="19"/>
      <c r="F347" s="38"/>
      <c r="G347" s="21"/>
      <c r="H347" s="34"/>
      <c r="I347" s="128"/>
    </row>
    <row r="348" spans="1:9" s="129" customFormat="1">
      <c r="A348" s="10"/>
      <c r="B348" s="14"/>
      <c r="C348" s="42"/>
      <c r="D348" s="18"/>
      <c r="E348" s="19"/>
      <c r="F348" s="38"/>
      <c r="G348" s="21"/>
      <c r="H348" s="34"/>
      <c r="I348" s="128"/>
    </row>
    <row r="349" spans="1:9" s="129" customFormat="1">
      <c r="A349" s="10"/>
      <c r="B349" s="14"/>
      <c r="C349" s="42"/>
      <c r="D349" s="18"/>
      <c r="E349" s="19"/>
      <c r="F349" s="38"/>
      <c r="G349" s="21"/>
      <c r="H349" s="34"/>
      <c r="I349" s="128"/>
    </row>
    <row r="350" spans="1:9" s="129" customFormat="1">
      <c r="A350" s="10"/>
      <c r="B350" s="14"/>
      <c r="C350" s="42"/>
      <c r="D350" s="18"/>
      <c r="E350" s="19"/>
      <c r="F350" s="38"/>
      <c r="G350" s="21"/>
      <c r="H350" s="34"/>
      <c r="I350" s="128"/>
    </row>
    <row r="351" spans="1:9" s="129" customFormat="1">
      <c r="A351" s="10"/>
      <c r="B351" s="14"/>
      <c r="C351" s="42"/>
      <c r="D351" s="18"/>
      <c r="E351" s="19"/>
      <c r="F351" s="38"/>
      <c r="G351" s="21"/>
      <c r="H351" s="34"/>
      <c r="I351" s="128"/>
    </row>
    <row r="352" spans="1:9" s="129" customFormat="1">
      <c r="A352" s="10"/>
      <c r="B352" s="14"/>
      <c r="C352" s="42"/>
      <c r="D352" s="18"/>
      <c r="E352" s="19"/>
      <c r="F352" s="38"/>
      <c r="G352" s="21"/>
      <c r="H352" s="34"/>
      <c r="I352" s="128"/>
    </row>
    <row r="353" spans="1:9" s="129" customFormat="1">
      <c r="A353" s="10"/>
      <c r="B353" s="14"/>
      <c r="C353" s="42"/>
      <c r="D353" s="18"/>
      <c r="E353" s="19"/>
      <c r="F353" s="38"/>
      <c r="G353" s="21"/>
      <c r="H353" s="34"/>
      <c r="I353" s="128"/>
    </row>
    <row r="354" spans="1:9" s="129" customFormat="1">
      <c r="A354" s="13"/>
      <c r="B354" s="14"/>
      <c r="C354" s="42"/>
      <c r="D354" s="15"/>
      <c r="E354" s="13"/>
      <c r="F354" s="39"/>
      <c r="G354" s="13"/>
      <c r="H354" s="34"/>
      <c r="I354" s="128"/>
    </row>
    <row r="355" spans="1:9" s="129" customFormat="1">
      <c r="A355" s="24"/>
      <c r="B355" s="25"/>
      <c r="C355" s="43"/>
      <c r="D355" s="25"/>
      <c r="E355" s="26"/>
      <c r="F355" s="477"/>
      <c r="G355" s="477"/>
      <c r="H355" s="35"/>
      <c r="I355" s="128"/>
    </row>
    <row r="356" spans="1:9" s="129" customFormat="1">
      <c r="A356" s="24"/>
      <c r="B356" s="25"/>
      <c r="C356" s="43"/>
      <c r="D356" s="25"/>
      <c r="E356" s="26"/>
      <c r="F356" s="36"/>
      <c r="G356" s="54"/>
      <c r="H356" s="35"/>
      <c r="I356" s="128"/>
    </row>
    <row r="357" spans="1:9" s="129" customFormat="1">
      <c r="A357" s="24"/>
      <c r="B357" s="25"/>
      <c r="C357" s="43"/>
      <c r="D357" s="25"/>
      <c r="E357" s="26"/>
      <c r="F357" s="36"/>
      <c r="G357" s="54"/>
      <c r="H357" s="35"/>
      <c r="I357" s="128"/>
    </row>
    <row r="358" spans="1:9" s="129" customFormat="1">
      <c r="A358" s="24"/>
      <c r="B358" s="25"/>
      <c r="C358" s="43"/>
      <c r="D358" s="25"/>
      <c r="E358" s="26"/>
      <c r="F358" s="36"/>
      <c r="G358" s="54"/>
      <c r="H358" s="35"/>
      <c r="I358" s="128"/>
    </row>
    <row r="359" spans="1:9" s="129" customFormat="1">
      <c r="A359" s="127"/>
      <c r="B359" s="25"/>
      <c r="C359" s="43"/>
      <c r="D359" s="25"/>
      <c r="E359" s="26"/>
      <c r="F359" s="127"/>
      <c r="G359" s="127"/>
      <c r="H359" s="127"/>
      <c r="I359" s="128"/>
    </row>
    <row r="360" spans="1:9" s="129" customFormat="1">
      <c r="A360" s="10"/>
      <c r="B360" s="130"/>
      <c r="C360" s="131"/>
      <c r="D360" s="130"/>
      <c r="F360" s="131"/>
      <c r="H360" s="128"/>
      <c r="I360" s="128"/>
    </row>
    <row r="361" spans="1:9" s="129" customFormat="1">
      <c r="A361" s="478"/>
      <c r="B361" s="478"/>
      <c r="C361" s="478"/>
      <c r="D361" s="478"/>
      <c r="E361" s="478"/>
      <c r="F361" s="478"/>
      <c r="G361" s="478"/>
      <c r="H361" s="478"/>
      <c r="I361" s="128"/>
    </row>
    <row r="362" spans="1:9" s="129" customFormat="1">
      <c r="A362" s="479"/>
      <c r="B362" s="479"/>
      <c r="C362" s="479"/>
      <c r="D362" s="479"/>
      <c r="E362" s="479"/>
      <c r="F362" s="479"/>
      <c r="G362" s="479"/>
      <c r="H362" s="479"/>
      <c r="I362" s="128"/>
    </row>
    <row r="363" spans="1:9" s="129" customFormat="1">
      <c r="A363" s="132"/>
      <c r="B363" s="133"/>
      <c r="C363" s="134"/>
      <c r="D363" s="135"/>
      <c r="E363" s="136"/>
      <c r="F363" s="72"/>
      <c r="G363" s="136"/>
      <c r="H363" s="72"/>
      <c r="I363" s="128"/>
    </row>
    <row r="364" spans="1:9" s="129" customFormat="1">
      <c r="A364" s="137"/>
      <c r="B364" s="135"/>
      <c r="C364" s="138"/>
      <c r="D364" s="135"/>
      <c r="E364" s="139"/>
      <c r="F364" s="72"/>
      <c r="G364" s="139"/>
      <c r="H364" s="72"/>
      <c r="I364" s="128"/>
    </row>
    <row r="365" spans="1:9" s="129" customFormat="1">
      <c r="A365" s="53"/>
      <c r="B365" s="17"/>
      <c r="C365" s="37"/>
      <c r="D365" s="17"/>
      <c r="E365" s="53"/>
      <c r="F365" s="37"/>
      <c r="G365" s="53"/>
      <c r="H365" s="33"/>
      <c r="I365" s="128"/>
    </row>
    <row r="366" spans="1:9" s="129" customFormat="1">
      <c r="A366" s="480"/>
      <c r="B366" s="480"/>
      <c r="C366" s="480"/>
      <c r="D366" s="480"/>
      <c r="E366" s="480"/>
      <c r="F366" s="480"/>
      <c r="G366" s="480"/>
      <c r="H366" s="480"/>
      <c r="I366" s="128"/>
    </row>
    <row r="367" spans="1:9" s="129" customFormat="1">
      <c r="A367" s="10"/>
      <c r="B367" s="18"/>
      <c r="C367" s="140"/>
      <c r="D367" s="18"/>
      <c r="E367" s="19"/>
      <c r="F367" s="140"/>
      <c r="G367" s="19"/>
      <c r="H367" s="34"/>
      <c r="I367" s="128"/>
    </row>
    <row r="368" spans="1:9" s="129" customFormat="1">
      <c r="A368" s="10"/>
      <c r="B368" s="18"/>
      <c r="C368" s="140"/>
      <c r="D368" s="18"/>
      <c r="E368" s="19"/>
      <c r="F368" s="140"/>
      <c r="G368" s="19"/>
      <c r="H368" s="34"/>
      <c r="I368" s="128"/>
    </row>
    <row r="369" spans="1:9" s="129" customFormat="1">
      <c r="A369" s="10"/>
      <c r="B369" s="18"/>
      <c r="C369" s="140"/>
      <c r="D369" s="18"/>
      <c r="E369" s="19"/>
      <c r="F369" s="140"/>
      <c r="G369" s="19"/>
      <c r="H369" s="34"/>
      <c r="I369" s="128"/>
    </row>
    <row r="370" spans="1:9" s="129" customFormat="1">
      <c r="A370" s="10"/>
      <c r="B370" s="18"/>
      <c r="C370" s="140"/>
      <c r="D370" s="18"/>
      <c r="E370" s="19"/>
      <c r="F370" s="140"/>
      <c r="G370" s="19"/>
      <c r="H370" s="34"/>
      <c r="I370" s="128"/>
    </row>
    <row r="371" spans="1:9" s="129" customFormat="1">
      <c r="A371" s="10"/>
      <c r="B371" s="18"/>
      <c r="C371" s="140"/>
      <c r="D371" s="18"/>
      <c r="E371" s="19"/>
      <c r="F371" s="140"/>
      <c r="G371" s="19"/>
      <c r="H371" s="34"/>
      <c r="I371" s="128"/>
    </row>
    <row r="372" spans="1:9" s="129" customFormat="1">
      <c r="A372" s="10"/>
      <c r="B372" s="18"/>
      <c r="C372" s="140"/>
      <c r="D372" s="18"/>
      <c r="E372" s="19"/>
      <c r="F372" s="140"/>
      <c r="G372" s="19"/>
      <c r="H372" s="34"/>
      <c r="I372" s="128"/>
    </row>
    <row r="373" spans="1:9" s="129" customFormat="1">
      <c r="A373" s="10"/>
      <c r="B373" s="18"/>
      <c r="C373" s="140"/>
      <c r="D373" s="18"/>
      <c r="E373" s="19"/>
      <c r="F373" s="140"/>
      <c r="G373" s="19"/>
      <c r="H373" s="34"/>
      <c r="I373" s="128"/>
    </row>
    <row r="374" spans="1:9" s="129" customFormat="1">
      <c r="A374" s="10"/>
      <c r="B374" s="18"/>
      <c r="C374" s="140"/>
      <c r="D374" s="18"/>
      <c r="E374" s="19"/>
      <c r="F374" s="140"/>
      <c r="G374" s="19"/>
      <c r="H374" s="34"/>
      <c r="I374" s="128"/>
    </row>
    <row r="375" spans="1:9" s="129" customFormat="1">
      <c r="A375" s="10"/>
      <c r="B375" s="18"/>
      <c r="C375" s="140"/>
      <c r="D375" s="18"/>
      <c r="E375" s="19"/>
      <c r="F375" s="140"/>
      <c r="G375" s="19"/>
      <c r="H375" s="34"/>
      <c r="I375" s="128"/>
    </row>
    <row r="376" spans="1:9" s="129" customFormat="1">
      <c r="A376" s="10"/>
      <c r="B376" s="18"/>
      <c r="C376" s="140"/>
      <c r="D376" s="18"/>
      <c r="E376" s="19"/>
      <c r="F376" s="140"/>
      <c r="G376" s="19"/>
      <c r="H376" s="34"/>
      <c r="I376" s="128"/>
    </row>
    <row r="377" spans="1:9" s="129" customFormat="1">
      <c r="A377" s="10"/>
      <c r="B377" s="18"/>
      <c r="C377" s="140"/>
      <c r="D377" s="18"/>
      <c r="E377" s="19"/>
      <c r="F377" s="140"/>
      <c r="G377" s="19"/>
      <c r="H377" s="34"/>
      <c r="I377" s="128"/>
    </row>
    <row r="378" spans="1:9" s="129" customFormat="1">
      <c r="A378" s="10"/>
      <c r="B378" s="18"/>
      <c r="C378" s="140"/>
      <c r="D378" s="18"/>
      <c r="E378" s="19"/>
      <c r="F378" s="140"/>
      <c r="G378" s="19"/>
      <c r="H378" s="34"/>
      <c r="I378" s="128"/>
    </row>
    <row r="379" spans="1:9" s="129" customFormat="1">
      <c r="A379" s="10"/>
      <c r="B379" s="18"/>
      <c r="C379" s="140"/>
      <c r="D379" s="18"/>
      <c r="E379" s="19"/>
      <c r="F379" s="140"/>
      <c r="G379" s="19"/>
      <c r="H379" s="34"/>
      <c r="I379" s="128"/>
    </row>
    <row r="380" spans="1:9" s="129" customFormat="1">
      <c r="A380" s="10"/>
      <c r="B380" s="18"/>
      <c r="C380" s="140"/>
      <c r="D380" s="18"/>
      <c r="E380" s="19"/>
      <c r="F380" s="140"/>
      <c r="G380" s="19"/>
      <c r="H380" s="34"/>
      <c r="I380" s="128"/>
    </row>
    <row r="381" spans="1:9" s="129" customFormat="1">
      <c r="A381" s="10"/>
      <c r="B381" s="18"/>
      <c r="C381" s="140"/>
      <c r="D381" s="18"/>
      <c r="E381" s="19"/>
      <c r="F381" s="140"/>
      <c r="G381" s="19"/>
      <c r="H381" s="34"/>
      <c r="I381" s="128"/>
    </row>
    <row r="382" spans="1:9" s="129" customFormat="1">
      <c r="A382" s="10"/>
      <c r="B382" s="18"/>
      <c r="C382" s="140"/>
      <c r="D382" s="18"/>
      <c r="E382" s="19"/>
      <c r="F382" s="140"/>
      <c r="G382" s="19"/>
      <c r="H382" s="34"/>
      <c r="I382" s="128"/>
    </row>
    <row r="383" spans="1:9" s="129" customFormat="1">
      <c r="A383" s="10"/>
      <c r="B383" s="18"/>
      <c r="C383" s="140"/>
      <c r="D383" s="18"/>
      <c r="E383" s="19"/>
      <c r="F383" s="140"/>
      <c r="G383" s="19"/>
      <c r="H383" s="34"/>
      <c r="I383" s="128"/>
    </row>
    <row r="384" spans="1:9" s="129" customFormat="1">
      <c r="A384" s="10"/>
      <c r="B384" s="18"/>
      <c r="C384" s="140"/>
      <c r="D384" s="18"/>
      <c r="E384" s="19"/>
      <c r="F384" s="140"/>
      <c r="G384" s="19"/>
      <c r="H384" s="34"/>
      <c r="I384" s="128"/>
    </row>
    <row r="385" spans="1:9" s="129" customFormat="1">
      <c r="A385" s="10"/>
      <c r="B385" s="18"/>
      <c r="C385" s="140"/>
      <c r="D385" s="18"/>
      <c r="E385" s="19"/>
      <c r="F385" s="140"/>
      <c r="G385" s="19"/>
      <c r="H385" s="34"/>
      <c r="I385" s="128"/>
    </row>
    <row r="386" spans="1:9" s="129" customFormat="1">
      <c r="A386" s="10"/>
      <c r="B386" s="18"/>
      <c r="C386" s="140"/>
      <c r="D386" s="18"/>
      <c r="E386" s="19"/>
      <c r="F386" s="140"/>
      <c r="G386" s="19"/>
      <c r="H386" s="34"/>
      <c r="I386" s="128"/>
    </row>
    <row r="387" spans="1:9" s="129" customFormat="1">
      <c r="A387" s="10"/>
      <c r="B387" s="18"/>
      <c r="C387" s="140"/>
      <c r="D387" s="18"/>
      <c r="E387" s="19"/>
      <c r="F387" s="140"/>
      <c r="G387" s="19"/>
      <c r="H387" s="34"/>
      <c r="I387" s="128"/>
    </row>
    <row r="388" spans="1:9" s="129" customFormat="1">
      <c r="A388" s="22"/>
      <c r="B388" s="18"/>
      <c r="C388" s="140"/>
      <c r="D388" s="18"/>
      <c r="E388" s="19"/>
      <c r="F388" s="140"/>
      <c r="G388" s="19"/>
      <c r="H388" s="34"/>
      <c r="I388" s="128"/>
    </row>
    <row r="389" spans="1:9" s="129" customFormat="1">
      <c r="A389" s="10"/>
      <c r="B389" s="18"/>
      <c r="C389" s="140"/>
      <c r="D389" s="18"/>
      <c r="E389" s="19"/>
      <c r="F389" s="140"/>
      <c r="G389" s="19"/>
      <c r="H389" s="34"/>
      <c r="I389" s="128"/>
    </row>
    <row r="390" spans="1:9" s="129" customFormat="1">
      <c r="A390" s="10"/>
      <c r="B390" s="18"/>
      <c r="C390" s="140"/>
      <c r="D390" s="18"/>
      <c r="E390" s="19"/>
      <c r="F390" s="140"/>
      <c r="G390" s="19"/>
      <c r="H390" s="34"/>
      <c r="I390" s="128"/>
    </row>
    <row r="391" spans="1:9" s="129" customFormat="1">
      <c r="A391" s="10"/>
      <c r="B391" s="18"/>
      <c r="C391" s="140"/>
      <c r="D391" s="18"/>
      <c r="E391" s="19"/>
      <c r="F391" s="140"/>
      <c r="G391" s="19"/>
      <c r="H391" s="34"/>
      <c r="I391" s="128"/>
    </row>
    <row r="392" spans="1:9" s="129" customFormat="1">
      <c r="A392" s="10"/>
      <c r="B392" s="18"/>
      <c r="C392" s="140"/>
      <c r="D392" s="18"/>
      <c r="E392" s="19"/>
      <c r="F392" s="140"/>
      <c r="G392" s="19"/>
      <c r="H392" s="34"/>
      <c r="I392" s="128"/>
    </row>
    <row r="393" spans="1:9" s="129" customFormat="1">
      <c r="A393" s="10"/>
      <c r="B393" s="18"/>
      <c r="C393" s="140"/>
      <c r="D393" s="18"/>
      <c r="E393" s="19"/>
      <c r="F393" s="140"/>
      <c r="G393" s="19"/>
      <c r="H393" s="34"/>
      <c r="I393" s="128"/>
    </row>
    <row r="394" spans="1:9" s="129" customFormat="1">
      <c r="A394" s="10"/>
      <c r="B394" s="18"/>
      <c r="C394" s="140"/>
      <c r="D394" s="18"/>
      <c r="E394" s="19"/>
      <c r="F394" s="140"/>
      <c r="G394" s="19"/>
      <c r="H394" s="34"/>
      <c r="I394" s="128"/>
    </row>
    <row r="395" spans="1:9" s="129" customFormat="1">
      <c r="A395" s="10"/>
      <c r="B395" s="18"/>
      <c r="C395" s="140"/>
      <c r="D395" s="18"/>
      <c r="E395" s="19"/>
      <c r="F395" s="140"/>
      <c r="G395" s="19"/>
      <c r="H395" s="34"/>
      <c r="I395" s="128"/>
    </row>
    <row r="396" spans="1:9" s="129" customFormat="1">
      <c r="A396" s="10"/>
      <c r="B396" s="18"/>
      <c r="C396" s="140"/>
      <c r="D396" s="18"/>
      <c r="E396" s="19"/>
      <c r="F396" s="140"/>
      <c r="G396" s="19"/>
      <c r="H396" s="34"/>
      <c r="I396" s="128"/>
    </row>
    <row r="397" spans="1:9" s="129" customFormat="1">
      <c r="A397" s="10"/>
      <c r="B397" s="18"/>
      <c r="C397" s="140"/>
      <c r="D397" s="18"/>
      <c r="E397" s="19"/>
      <c r="F397" s="140"/>
      <c r="G397" s="19"/>
      <c r="H397" s="34"/>
      <c r="I397" s="128"/>
    </row>
    <row r="398" spans="1:9" s="129" customFormat="1">
      <c r="A398" s="10"/>
      <c r="B398" s="18"/>
      <c r="C398" s="140"/>
      <c r="D398" s="18"/>
      <c r="E398" s="19"/>
      <c r="F398" s="140"/>
      <c r="G398" s="19"/>
      <c r="H398" s="34"/>
      <c r="I398" s="128"/>
    </row>
    <row r="399" spans="1:9" s="129" customFormat="1">
      <c r="A399" s="10"/>
      <c r="B399" s="18"/>
      <c r="C399" s="140"/>
      <c r="D399" s="18"/>
      <c r="E399" s="19"/>
      <c r="F399" s="140"/>
      <c r="G399" s="19"/>
      <c r="H399" s="34"/>
      <c r="I399" s="128"/>
    </row>
    <row r="400" spans="1:9" s="129" customFormat="1">
      <c r="A400" s="10"/>
      <c r="B400" s="18"/>
      <c r="C400" s="140"/>
      <c r="D400" s="18"/>
      <c r="E400" s="19"/>
      <c r="F400" s="140"/>
      <c r="G400" s="19"/>
      <c r="H400" s="34"/>
      <c r="I400" s="128"/>
    </row>
    <row r="401" spans="1:9" s="129" customFormat="1">
      <c r="A401" s="10"/>
      <c r="B401" s="18"/>
      <c r="C401" s="140"/>
      <c r="D401" s="18"/>
      <c r="E401" s="19"/>
      <c r="F401" s="140"/>
      <c r="G401" s="19"/>
      <c r="H401" s="34"/>
      <c r="I401" s="128"/>
    </row>
    <row r="402" spans="1:9" s="129" customFormat="1">
      <c r="A402" s="10"/>
      <c r="B402" s="18"/>
      <c r="C402" s="140"/>
      <c r="D402" s="18"/>
      <c r="E402" s="19"/>
      <c r="F402" s="140"/>
      <c r="G402" s="19"/>
      <c r="H402" s="34"/>
      <c r="I402" s="128"/>
    </row>
    <row r="403" spans="1:9" s="129" customFormat="1">
      <c r="A403" s="10"/>
      <c r="B403" s="18"/>
      <c r="C403" s="140"/>
      <c r="D403" s="18"/>
      <c r="E403" s="19"/>
      <c r="F403" s="140"/>
      <c r="G403" s="19"/>
      <c r="H403" s="34"/>
      <c r="I403" s="128"/>
    </row>
    <row r="404" spans="1:9" s="129" customFormat="1">
      <c r="A404" s="10"/>
      <c r="B404" s="18"/>
      <c r="C404" s="140"/>
      <c r="D404" s="18"/>
      <c r="E404" s="19"/>
      <c r="F404" s="140"/>
      <c r="G404" s="19"/>
      <c r="H404" s="34"/>
      <c r="I404" s="128"/>
    </row>
    <row r="405" spans="1:9" s="129" customFormat="1">
      <c r="A405" s="10"/>
      <c r="B405" s="18"/>
      <c r="C405" s="140"/>
      <c r="D405" s="18"/>
      <c r="E405" s="19"/>
      <c r="F405" s="140"/>
      <c r="G405" s="19"/>
      <c r="H405" s="34"/>
      <c r="I405" s="128"/>
    </row>
    <row r="406" spans="1:9" s="129" customFormat="1">
      <c r="A406" s="10"/>
      <c r="B406" s="18"/>
      <c r="C406" s="140"/>
      <c r="D406" s="18"/>
      <c r="E406" s="19"/>
      <c r="F406" s="140"/>
      <c r="G406" s="19"/>
      <c r="H406" s="34"/>
      <c r="I406" s="128"/>
    </row>
    <row r="407" spans="1:9" s="129" customFormat="1">
      <c r="A407" s="10"/>
      <c r="B407" s="18"/>
      <c r="C407" s="140"/>
      <c r="D407" s="18"/>
      <c r="E407" s="19"/>
      <c r="F407" s="140"/>
      <c r="G407" s="19"/>
      <c r="H407" s="34"/>
      <c r="I407" s="128"/>
    </row>
    <row r="408" spans="1:9" s="129" customFormat="1">
      <c r="A408" s="10"/>
      <c r="B408" s="18"/>
      <c r="C408" s="140"/>
      <c r="D408" s="18"/>
      <c r="E408" s="19"/>
      <c r="F408" s="140"/>
      <c r="G408" s="19"/>
      <c r="H408" s="34"/>
      <c r="I408" s="128"/>
    </row>
    <row r="409" spans="1:9" s="129" customFormat="1">
      <c r="A409" s="10"/>
      <c r="B409" s="18"/>
      <c r="C409" s="140"/>
      <c r="D409" s="18"/>
      <c r="E409" s="19"/>
      <c r="F409" s="140"/>
      <c r="G409" s="19"/>
      <c r="H409" s="34"/>
      <c r="I409" s="128"/>
    </row>
    <row r="410" spans="1:9" s="129" customFormat="1">
      <c r="A410" s="10"/>
      <c r="B410" s="18"/>
      <c r="C410" s="140"/>
      <c r="D410" s="18"/>
      <c r="E410" s="19"/>
      <c r="F410" s="140"/>
      <c r="G410" s="19"/>
      <c r="H410" s="34"/>
      <c r="I410" s="128"/>
    </row>
    <row r="411" spans="1:9" s="129" customFormat="1">
      <c r="A411" s="10"/>
      <c r="B411" s="18"/>
      <c r="C411" s="140"/>
      <c r="D411" s="18"/>
      <c r="E411" s="19"/>
      <c r="F411" s="140"/>
      <c r="G411" s="19"/>
      <c r="H411" s="34"/>
      <c r="I411" s="128"/>
    </row>
    <row r="412" spans="1:9" s="129" customFormat="1">
      <c r="A412" s="10"/>
      <c r="B412" s="18"/>
      <c r="C412" s="140"/>
      <c r="D412" s="18"/>
      <c r="E412" s="19"/>
      <c r="F412" s="140"/>
      <c r="G412" s="19"/>
      <c r="H412" s="34"/>
      <c r="I412" s="128"/>
    </row>
    <row r="413" spans="1:9" s="129" customFormat="1">
      <c r="A413" s="10"/>
      <c r="B413" s="18"/>
      <c r="C413" s="140"/>
      <c r="D413" s="18"/>
      <c r="E413" s="19"/>
      <c r="F413" s="140"/>
      <c r="G413" s="19"/>
      <c r="H413" s="34"/>
      <c r="I413" s="128"/>
    </row>
    <row r="414" spans="1:9" s="129" customFormat="1">
      <c r="A414" s="10"/>
      <c r="B414" s="18"/>
      <c r="C414" s="140"/>
      <c r="D414" s="18"/>
      <c r="E414" s="19"/>
      <c r="F414" s="140"/>
      <c r="G414" s="19"/>
      <c r="H414" s="34"/>
      <c r="I414" s="128"/>
    </row>
    <row r="415" spans="1:9" s="129" customFormat="1">
      <c r="A415" s="10"/>
      <c r="B415" s="18"/>
      <c r="C415" s="140"/>
      <c r="D415" s="18"/>
      <c r="E415" s="19"/>
      <c r="F415" s="140"/>
      <c r="G415" s="19"/>
      <c r="H415" s="34"/>
      <c r="I415" s="128"/>
    </row>
    <row r="416" spans="1:9" s="129" customFormat="1">
      <c r="A416" s="10"/>
      <c r="B416" s="18"/>
      <c r="C416" s="140"/>
      <c r="D416" s="18"/>
      <c r="E416" s="19"/>
      <c r="F416" s="140"/>
      <c r="G416" s="19"/>
      <c r="H416" s="34"/>
      <c r="I416" s="128"/>
    </row>
    <row r="417" spans="1:9" s="129" customFormat="1">
      <c r="A417" s="10"/>
      <c r="B417" s="18"/>
      <c r="C417" s="140"/>
      <c r="D417" s="18"/>
      <c r="E417" s="19"/>
      <c r="F417" s="140"/>
      <c r="G417" s="19"/>
      <c r="H417" s="34"/>
      <c r="I417" s="128"/>
    </row>
    <row r="418" spans="1:9" s="129" customFormat="1">
      <c r="A418" s="10"/>
      <c r="B418" s="18"/>
      <c r="C418" s="140"/>
      <c r="D418" s="18"/>
      <c r="E418" s="19"/>
      <c r="F418" s="140"/>
      <c r="G418" s="19"/>
      <c r="H418" s="34"/>
      <c r="I418" s="128"/>
    </row>
    <row r="419" spans="1:9" s="129" customFormat="1">
      <c r="A419" s="10"/>
      <c r="B419" s="18"/>
      <c r="C419" s="140"/>
      <c r="D419" s="18"/>
      <c r="E419" s="19"/>
      <c r="F419" s="140"/>
      <c r="G419" s="19"/>
      <c r="H419" s="34"/>
      <c r="I419" s="128"/>
    </row>
    <row r="420" spans="1:9" s="129" customFormat="1">
      <c r="A420" s="10"/>
      <c r="B420" s="18"/>
      <c r="C420" s="140"/>
      <c r="D420" s="18"/>
      <c r="E420" s="19"/>
      <c r="F420" s="140"/>
      <c r="G420" s="19"/>
      <c r="H420" s="34"/>
      <c r="I420" s="128"/>
    </row>
    <row r="421" spans="1:9" s="129" customFormat="1">
      <c r="A421" s="10"/>
      <c r="B421" s="18"/>
      <c r="C421" s="140"/>
      <c r="D421" s="18"/>
      <c r="E421" s="19"/>
      <c r="F421" s="140"/>
      <c r="G421" s="19"/>
      <c r="H421" s="34"/>
      <c r="I421" s="128"/>
    </row>
    <row r="422" spans="1:9" s="129" customFormat="1">
      <c r="A422" s="10"/>
      <c r="B422" s="18"/>
      <c r="C422" s="140"/>
      <c r="D422" s="18"/>
      <c r="E422" s="19"/>
      <c r="F422" s="140"/>
      <c r="G422" s="19"/>
      <c r="H422" s="34"/>
      <c r="I422" s="128"/>
    </row>
    <row r="423" spans="1:9" s="129" customFormat="1">
      <c r="A423" s="10"/>
      <c r="B423" s="18"/>
      <c r="C423" s="140"/>
      <c r="D423" s="18"/>
      <c r="E423" s="19"/>
      <c r="F423" s="140"/>
      <c r="G423" s="19"/>
      <c r="H423" s="34"/>
      <c r="I423" s="128"/>
    </row>
    <row r="424" spans="1:9" s="129" customFormat="1">
      <c r="A424" s="10"/>
      <c r="B424" s="18"/>
      <c r="C424" s="140"/>
      <c r="D424" s="18"/>
      <c r="E424" s="19"/>
      <c r="F424" s="140"/>
      <c r="G424" s="19"/>
      <c r="H424" s="34"/>
      <c r="I424" s="128"/>
    </row>
    <row r="425" spans="1:9" s="129" customFormat="1">
      <c r="A425" s="10"/>
      <c r="B425" s="18"/>
      <c r="C425" s="140"/>
      <c r="D425" s="18"/>
      <c r="E425" s="19"/>
      <c r="F425" s="140"/>
      <c r="G425" s="21"/>
      <c r="H425" s="34"/>
      <c r="I425" s="128"/>
    </row>
    <row r="426" spans="1:9" s="129" customFormat="1">
      <c r="A426" s="10"/>
      <c r="B426" s="18"/>
      <c r="C426" s="140"/>
      <c r="D426" s="18"/>
      <c r="E426" s="19"/>
      <c r="F426" s="140"/>
      <c r="G426" s="21"/>
      <c r="H426" s="34"/>
      <c r="I426" s="128"/>
    </row>
    <row r="427" spans="1:9" s="129" customFormat="1">
      <c r="A427" s="10"/>
      <c r="B427" s="18"/>
      <c r="C427" s="140"/>
      <c r="D427" s="18"/>
      <c r="E427" s="19"/>
      <c r="F427" s="140"/>
      <c r="G427" s="21"/>
      <c r="H427" s="34"/>
      <c r="I427" s="128"/>
    </row>
    <row r="428" spans="1:9" s="129" customFormat="1">
      <c r="A428" s="10"/>
      <c r="B428" s="18"/>
      <c r="C428" s="140"/>
      <c r="D428" s="18"/>
      <c r="E428" s="19"/>
      <c r="F428" s="140"/>
      <c r="G428" s="21"/>
      <c r="H428" s="34"/>
      <c r="I428" s="128"/>
    </row>
    <row r="429" spans="1:9" s="129" customFormat="1">
      <c r="A429" s="10"/>
      <c r="B429" s="18"/>
      <c r="C429" s="140"/>
      <c r="D429" s="18"/>
      <c r="E429" s="19"/>
      <c r="F429" s="140"/>
      <c r="G429" s="21"/>
      <c r="H429" s="34"/>
      <c r="I429" s="128"/>
    </row>
    <row r="430" spans="1:9" s="129" customFormat="1">
      <c r="A430" s="10"/>
      <c r="B430" s="141"/>
      <c r="C430" s="140"/>
      <c r="D430" s="18"/>
      <c r="E430" s="19"/>
      <c r="F430" s="140"/>
      <c r="G430" s="21"/>
      <c r="H430" s="34"/>
      <c r="I430" s="128"/>
    </row>
    <row r="431" spans="1:9" s="129" customFormat="1">
      <c r="A431" s="10"/>
      <c r="B431" s="18"/>
      <c r="C431" s="140"/>
      <c r="D431" s="18"/>
      <c r="E431" s="19"/>
      <c r="F431" s="140"/>
      <c r="G431" s="21"/>
      <c r="H431" s="34"/>
      <c r="I431" s="128"/>
    </row>
    <row r="432" spans="1:9" s="129" customFormat="1">
      <c r="A432" s="10"/>
      <c r="B432" s="18"/>
      <c r="C432" s="140"/>
      <c r="D432" s="18"/>
      <c r="E432" s="19"/>
      <c r="F432" s="140"/>
      <c r="G432" s="21"/>
      <c r="H432" s="34"/>
      <c r="I432" s="128"/>
    </row>
    <row r="433" spans="1:9" s="129" customFormat="1">
      <c r="A433" s="10"/>
      <c r="B433" s="18"/>
      <c r="C433" s="140"/>
      <c r="D433" s="18"/>
      <c r="E433" s="19"/>
      <c r="F433" s="140"/>
      <c r="G433" s="21"/>
      <c r="H433" s="34"/>
      <c r="I433" s="128"/>
    </row>
    <row r="434" spans="1:9" s="129" customFormat="1">
      <c r="A434" s="10"/>
      <c r="B434" s="18"/>
      <c r="C434" s="140"/>
      <c r="D434" s="18"/>
      <c r="E434" s="19"/>
      <c r="F434" s="140"/>
      <c r="G434" s="21"/>
      <c r="H434" s="34"/>
      <c r="I434" s="128"/>
    </row>
    <row r="435" spans="1:9" s="129" customFormat="1">
      <c r="A435" s="10"/>
      <c r="B435" s="18"/>
      <c r="C435" s="140"/>
      <c r="D435" s="18"/>
      <c r="E435" s="19"/>
      <c r="F435" s="140"/>
      <c r="G435" s="21"/>
      <c r="H435" s="34"/>
      <c r="I435" s="128"/>
    </row>
    <row r="436" spans="1:9" s="129" customFormat="1">
      <c r="A436" s="10"/>
      <c r="B436" s="18"/>
      <c r="C436" s="140"/>
      <c r="D436" s="18"/>
      <c r="E436" s="19"/>
      <c r="F436" s="140"/>
      <c r="G436" s="21"/>
      <c r="H436" s="34"/>
      <c r="I436" s="128"/>
    </row>
    <row r="437" spans="1:9" s="129" customFormat="1">
      <c r="A437" s="10"/>
      <c r="B437" s="18"/>
      <c r="C437" s="140"/>
      <c r="D437" s="18"/>
      <c r="E437" s="19"/>
      <c r="F437" s="140"/>
      <c r="G437" s="21"/>
      <c r="H437" s="34"/>
      <c r="I437" s="128"/>
    </row>
    <row r="438" spans="1:9" s="129" customFormat="1">
      <c r="A438" s="10"/>
      <c r="B438" s="18"/>
      <c r="C438" s="140"/>
      <c r="D438" s="18"/>
      <c r="E438" s="19"/>
      <c r="F438" s="140"/>
      <c r="G438" s="21"/>
      <c r="H438" s="34"/>
      <c r="I438" s="128"/>
    </row>
    <row r="439" spans="1:9" s="129" customFormat="1">
      <c r="A439" s="10"/>
      <c r="B439" s="18"/>
      <c r="C439" s="140"/>
      <c r="D439" s="18"/>
      <c r="E439" s="19"/>
      <c r="F439" s="140"/>
      <c r="G439" s="21"/>
      <c r="H439" s="34"/>
      <c r="I439" s="128"/>
    </row>
    <row r="440" spans="1:9" s="129" customFormat="1">
      <c r="A440" s="10"/>
      <c r="B440" s="18"/>
      <c r="C440" s="140"/>
      <c r="D440" s="18"/>
      <c r="E440" s="19"/>
      <c r="F440" s="140"/>
      <c r="G440" s="21"/>
      <c r="H440" s="34"/>
      <c r="I440" s="128"/>
    </row>
    <row r="441" spans="1:9" s="129" customFormat="1">
      <c r="A441" s="10"/>
      <c r="B441" s="18"/>
      <c r="C441" s="140"/>
      <c r="D441" s="18"/>
      <c r="E441" s="19"/>
      <c r="F441" s="140"/>
      <c r="G441" s="21"/>
      <c r="H441" s="34"/>
      <c r="I441" s="128"/>
    </row>
    <row r="442" spans="1:9" s="129" customFormat="1">
      <c r="A442" s="10"/>
      <c r="B442" s="18"/>
      <c r="C442" s="140"/>
      <c r="D442" s="18"/>
      <c r="E442" s="19"/>
      <c r="F442" s="140"/>
      <c r="G442" s="21"/>
      <c r="H442" s="34"/>
      <c r="I442" s="128"/>
    </row>
    <row r="443" spans="1:9" s="129" customFormat="1">
      <c r="A443" s="10"/>
      <c r="B443" s="18"/>
      <c r="C443" s="140"/>
      <c r="D443" s="18"/>
      <c r="E443" s="19"/>
      <c r="F443" s="140"/>
      <c r="G443" s="21"/>
      <c r="H443" s="34"/>
      <c r="I443" s="128"/>
    </row>
    <row r="444" spans="1:9" s="129" customFormat="1">
      <c r="A444" s="10"/>
      <c r="B444" s="18"/>
      <c r="C444" s="140"/>
      <c r="D444" s="18"/>
      <c r="E444" s="19"/>
      <c r="F444" s="140"/>
      <c r="G444" s="21"/>
      <c r="H444" s="34"/>
      <c r="I444" s="128"/>
    </row>
    <row r="445" spans="1:9" s="129" customFormat="1">
      <c r="A445" s="10"/>
      <c r="B445" s="18"/>
      <c r="C445" s="140"/>
      <c r="D445" s="18"/>
      <c r="E445" s="19"/>
      <c r="F445" s="140"/>
      <c r="G445" s="21"/>
      <c r="H445" s="34"/>
      <c r="I445" s="128"/>
    </row>
    <row r="446" spans="1:9" s="129" customFormat="1">
      <c r="A446" s="10"/>
      <c r="B446" s="18"/>
      <c r="C446" s="140"/>
      <c r="D446" s="18"/>
      <c r="E446" s="19"/>
      <c r="F446" s="140"/>
      <c r="G446" s="21"/>
      <c r="H446" s="34"/>
      <c r="I446" s="128"/>
    </row>
    <row r="447" spans="1:9" s="129" customFormat="1">
      <c r="A447" s="10"/>
      <c r="B447" s="18"/>
      <c r="C447" s="140"/>
      <c r="D447" s="18"/>
      <c r="E447" s="19"/>
      <c r="F447" s="140"/>
      <c r="G447" s="21"/>
      <c r="H447" s="34"/>
      <c r="I447" s="128"/>
    </row>
    <row r="448" spans="1:9" s="129" customFormat="1">
      <c r="A448" s="10"/>
      <c r="B448" s="18"/>
      <c r="C448" s="140"/>
      <c r="D448" s="18"/>
      <c r="E448" s="19"/>
      <c r="F448" s="140"/>
      <c r="G448" s="21"/>
      <c r="H448" s="34"/>
      <c r="I448" s="128"/>
    </row>
    <row r="449" spans="1:9" s="129" customFormat="1">
      <c r="A449" s="10"/>
      <c r="B449" s="18"/>
      <c r="C449" s="140"/>
      <c r="D449" s="18"/>
      <c r="E449" s="19"/>
      <c r="F449" s="140"/>
      <c r="G449" s="21"/>
      <c r="H449" s="34"/>
      <c r="I449" s="128"/>
    </row>
    <row r="450" spans="1:9" s="129" customFormat="1">
      <c r="A450" s="10"/>
      <c r="B450" s="18"/>
      <c r="C450" s="140"/>
      <c r="D450" s="18"/>
      <c r="E450" s="19"/>
      <c r="F450" s="140"/>
      <c r="G450" s="21"/>
      <c r="H450" s="34"/>
      <c r="I450" s="128"/>
    </row>
    <row r="451" spans="1:9" s="129" customFormat="1">
      <c r="A451" s="10"/>
      <c r="B451" s="18"/>
      <c r="C451" s="140"/>
      <c r="D451" s="18"/>
      <c r="E451" s="19"/>
      <c r="F451" s="140"/>
      <c r="G451" s="21"/>
      <c r="H451" s="34"/>
      <c r="I451" s="128"/>
    </row>
    <row r="452" spans="1:9" s="129" customFormat="1">
      <c r="A452" s="10"/>
      <c r="B452" s="18"/>
      <c r="C452" s="140"/>
      <c r="D452" s="18"/>
      <c r="E452" s="19"/>
      <c r="F452" s="140"/>
      <c r="G452" s="21"/>
      <c r="H452" s="34"/>
      <c r="I452" s="128"/>
    </row>
    <row r="453" spans="1:9" s="129" customFormat="1">
      <c r="A453" s="10"/>
      <c r="B453" s="18"/>
      <c r="C453" s="140"/>
      <c r="D453" s="18"/>
      <c r="E453" s="19"/>
      <c r="F453" s="140"/>
      <c r="G453" s="21"/>
      <c r="H453" s="34"/>
      <c r="I453" s="128"/>
    </row>
    <row r="454" spans="1:9" s="129" customFormat="1">
      <c r="A454" s="10"/>
      <c r="B454" s="18"/>
      <c r="C454" s="140"/>
      <c r="D454" s="18"/>
      <c r="E454" s="19"/>
      <c r="F454" s="140"/>
      <c r="G454" s="21"/>
      <c r="H454" s="34"/>
      <c r="I454" s="128"/>
    </row>
    <row r="455" spans="1:9" s="129" customFormat="1">
      <c r="A455" s="13"/>
      <c r="B455" s="142"/>
      <c r="C455" s="143"/>
      <c r="D455" s="15"/>
      <c r="E455" s="13"/>
      <c r="F455" s="143"/>
      <c r="G455" s="13"/>
      <c r="H455" s="31"/>
      <c r="I455" s="128"/>
    </row>
    <row r="456" spans="1:9" s="129" customFormat="1">
      <c r="A456" s="24"/>
      <c r="B456" s="25"/>
      <c r="C456" s="43"/>
      <c r="D456" s="25"/>
      <c r="E456" s="26"/>
      <c r="F456" s="43"/>
      <c r="G456" s="26"/>
      <c r="H456" s="127"/>
      <c r="I456" s="128"/>
    </row>
    <row r="457" spans="1:9" s="129" customFormat="1">
      <c r="A457" s="126"/>
      <c r="B457" s="25"/>
      <c r="C457" s="43"/>
      <c r="D457" s="25"/>
      <c r="E457" s="126"/>
      <c r="F457" s="43"/>
      <c r="G457" s="26"/>
      <c r="H457" s="127"/>
      <c r="I457" s="128"/>
    </row>
    <row r="458" spans="1:9" s="129" customFormat="1">
      <c r="A458" s="127"/>
      <c r="B458" s="25"/>
      <c r="C458" s="43"/>
      <c r="D458" s="25"/>
      <c r="E458" s="127"/>
      <c r="F458" s="43"/>
      <c r="G458" s="26"/>
      <c r="H458" s="127"/>
      <c r="I458" s="128"/>
    </row>
    <row r="459" spans="1:9" s="129" customFormat="1">
      <c r="A459" s="127"/>
      <c r="B459" s="25"/>
      <c r="C459" s="43"/>
      <c r="D459" s="25"/>
      <c r="E459" s="127"/>
      <c r="F459" s="43"/>
      <c r="G459" s="26"/>
      <c r="H459" s="127"/>
      <c r="I459" s="128"/>
    </row>
    <row r="460" spans="1:9" s="129" customFormat="1">
      <c r="A460" s="144"/>
      <c r="B460" s="130"/>
      <c r="C460" s="131"/>
      <c r="D460" s="130"/>
      <c r="F460" s="131"/>
      <c r="H460" s="128"/>
      <c r="I460" s="128"/>
    </row>
  </sheetData>
  <mergeCells count="24">
    <mergeCell ref="B5:C5"/>
    <mergeCell ref="D5:G5"/>
    <mergeCell ref="A1:I2"/>
    <mergeCell ref="B3:C3"/>
    <mergeCell ref="D3:G3"/>
    <mergeCell ref="B4:C4"/>
    <mergeCell ref="D4:G4"/>
    <mergeCell ref="B6:C6"/>
    <mergeCell ref="D6:G6"/>
    <mergeCell ref="B7:C7"/>
    <mergeCell ref="D7:G7"/>
    <mergeCell ref="B8:C8"/>
    <mergeCell ref="D8:G8"/>
    <mergeCell ref="B9:C9"/>
    <mergeCell ref="D9:G9"/>
    <mergeCell ref="B10:C10"/>
    <mergeCell ref="D10:G10"/>
    <mergeCell ref="B11:C11"/>
    <mergeCell ref="D11:G11"/>
    <mergeCell ref="F355:G355"/>
    <mergeCell ref="A361:H361"/>
    <mergeCell ref="A362:H362"/>
    <mergeCell ref="A366:H366"/>
    <mergeCell ref="A229:B229"/>
  </mergeCells>
  <pageMargins left="0.7" right="0.7" top="0.75" bottom="0.75" header="0.3" footer="0.3"/>
  <pageSetup paperSize="5" scale="75"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521</vt:lpstr>
      <vt:lpstr>522</vt:lpstr>
      <vt:lpstr>523</vt:lpstr>
      <vt:lpstr>524</vt:lpstr>
      <vt:lpstr>525</vt:lpstr>
      <vt:lpstr>526</vt:lpstr>
      <vt:lpstr>527</vt:lpstr>
      <vt:lpstr>528</vt:lpstr>
      <vt:lpstr>529</vt:lpstr>
      <vt:lpstr>530</vt:lpstr>
      <vt:lpstr>Sheet2</vt:lpstr>
      <vt:lpstr>Sheet3</vt:lpstr>
      <vt:lpstr>Sheet4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Lenovo</cp:lastModifiedBy>
  <cp:lastPrinted>2020-07-30T10:21:32Z</cp:lastPrinted>
  <dcterms:created xsi:type="dcterms:W3CDTF">2020-06-15T06:24:46Z</dcterms:created>
  <dcterms:modified xsi:type="dcterms:W3CDTF">2020-07-30T10:26:12Z</dcterms:modified>
</cp:coreProperties>
</file>