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F11" i="1" l="1"/>
  <c r="F5" i="1"/>
  <c r="A37" i="1"/>
  <c r="F16" i="1"/>
  <c r="F15" i="1"/>
  <c r="F17" i="1" l="1"/>
  <c r="F3" i="1" s="1"/>
  <c r="G3" i="1" s="1"/>
  <c r="G5" i="1" s="1"/>
</calcChain>
</file>

<file path=xl/sharedStrings.xml><?xml version="1.0" encoding="utf-8"?>
<sst xmlns="http://schemas.openxmlformats.org/spreadsheetml/2006/main" count="55" uniqueCount="55">
  <si>
    <t>Report Title</t>
  </si>
  <si>
    <t>Propperty Address</t>
  </si>
  <si>
    <t>Propperty City</t>
  </si>
  <si>
    <t>Propperty State</t>
  </si>
  <si>
    <t>Propperty Zip</t>
  </si>
  <si>
    <t>Annual Property Taxes</t>
  </si>
  <si>
    <t>MLS Number</t>
  </si>
  <si>
    <t>Property Sales Description</t>
  </si>
  <si>
    <t>Purchase Price</t>
  </si>
  <si>
    <t>After Repair value</t>
  </si>
  <si>
    <t>Purchase Closing Cost</t>
  </si>
  <si>
    <t>Loan Details</t>
  </si>
  <si>
    <t>Cash Purchase?</t>
  </si>
  <si>
    <t>Down Payment of purchase price %</t>
  </si>
  <si>
    <t>Loan intrest Rate (%)</t>
  </si>
  <si>
    <t xml:space="preserve">Points charged by lender </t>
  </si>
  <si>
    <t>Other charges from the lender</t>
  </si>
  <si>
    <t>Loan Fees &amp; Points</t>
  </si>
  <si>
    <t>Intrest Only?</t>
  </si>
  <si>
    <t>Amortized Over How Many Years?</t>
  </si>
  <si>
    <t>Typical Cap Rate for Your Area (%)</t>
  </si>
  <si>
    <t>Income</t>
  </si>
  <si>
    <t>Total Gross Monthly Rent</t>
  </si>
  <si>
    <t>Other Monthly Income</t>
  </si>
  <si>
    <t>Fixed Landloard-Paid Expenses</t>
  </si>
  <si>
    <t>Electricity</t>
  </si>
  <si>
    <t>Water &amp; Sewer</t>
  </si>
  <si>
    <t>PMI</t>
  </si>
  <si>
    <t>Garbage</t>
  </si>
  <si>
    <t>HOAs</t>
  </si>
  <si>
    <t>Monthly Insurance</t>
  </si>
  <si>
    <t>Property Taxes</t>
  </si>
  <si>
    <t>Other Monthly Expenses</t>
  </si>
  <si>
    <t>Variable Landloard-Paid Expenses</t>
  </si>
  <si>
    <t>Vacancy(%)</t>
  </si>
  <si>
    <t>Repairs and Maintenance(%)</t>
  </si>
  <si>
    <t>Capital Expenditures(%)</t>
  </si>
  <si>
    <t>Management Fees(%)</t>
  </si>
  <si>
    <t>Future Assumptions</t>
  </si>
  <si>
    <t>Annual Income Growth(%)</t>
  </si>
  <si>
    <t>Annual PV Growth(%)</t>
  </si>
  <si>
    <t>Annual Expenses Growth(%)</t>
  </si>
  <si>
    <t>Sales Expenses(%)</t>
  </si>
  <si>
    <t>MONTHLY INCOME</t>
  </si>
  <si>
    <t>MONTHLY EXPENSES</t>
  </si>
  <si>
    <t>MONTHLY CASHFLOW</t>
  </si>
  <si>
    <t>NOI</t>
  </si>
  <si>
    <t>TOTAL CASH NEEDED</t>
  </si>
  <si>
    <t>CASH ON CASH ROI</t>
  </si>
  <si>
    <t>PURCHASE CAP RATE</t>
  </si>
  <si>
    <t>Loan Amount</t>
  </si>
  <si>
    <t>Total no of payments</t>
  </si>
  <si>
    <t>Monthly mortage payment</t>
  </si>
  <si>
    <t>Estimated Repair Cost</t>
  </si>
  <si>
    <t>% Less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</si>
</sst>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8" fontId="0" fillId="2" borderId="0" xfId="0" applyNumberForma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workbookViewId="0">
      <selection activeCell="D35" sqref="D35"/>
    </sheetView>
  </sheetViews>
  <sheetFormatPr defaultRowHeight="15" x14ac:dyDescent="0.25"/>
  <cols>
    <col min="1" max="1" width="32.7109375" bestFit="1" customWidth="1"/>
    <col min="2" max="2" width="23.140625" bestFit="1" customWidth="1"/>
    <col min="3" max="3" width="26.7109375" bestFit="1" customWidth="1"/>
    <col min="4" max="4" width="20.7109375" bestFit="1" customWidth="1"/>
    <col min="5" max="5" width="25" bestFit="1" customWidth="1"/>
    <col min="6" max="6" width="19.140625" bestFit="1" customWidth="1"/>
    <col min="7" max="7" width="20.28515625" bestFit="1" customWidth="1"/>
    <col min="8" max="8" width="19.5703125" bestFit="1" customWidth="1"/>
  </cols>
  <sheetData>
    <row r="2" spans="1:9" x14ac:dyDescent="0.25">
      <c r="A2" s="1" t="s">
        <v>0</v>
      </c>
      <c r="E2" s="1" t="s">
        <v>43</v>
      </c>
      <c r="F2" s="1" t="s">
        <v>44</v>
      </c>
      <c r="G2" s="1" t="s">
        <v>45</v>
      </c>
    </row>
    <row r="3" spans="1:9" x14ac:dyDescent="0.25">
      <c r="A3" s="1" t="s">
        <v>1</v>
      </c>
      <c r="E3" s="3">
        <f>B28+B29</f>
        <v>2485</v>
      </c>
      <c r="F3" s="4">
        <f>F17+A37+C35+(E3*(A41/100))+(E3*(B41/100))+(E3*(C41/100))+(E3*(D41/100))</f>
        <v>2497.3014551194301</v>
      </c>
      <c r="G3" s="4">
        <f>E3-F3</f>
        <v>-12.301455119430102</v>
      </c>
    </row>
    <row r="4" spans="1:9" x14ac:dyDescent="0.25">
      <c r="A4" s="1" t="s">
        <v>2</v>
      </c>
      <c r="E4" s="1" t="s">
        <v>46</v>
      </c>
      <c r="F4" s="1" t="s">
        <v>47</v>
      </c>
      <c r="G4" s="1" t="s">
        <v>48</v>
      </c>
      <c r="H4" s="1" t="s">
        <v>49</v>
      </c>
      <c r="I4" s="1"/>
    </row>
    <row r="5" spans="1:9" x14ac:dyDescent="0.25">
      <c r="A5" s="1" t="s">
        <v>3</v>
      </c>
      <c r="E5" s="3"/>
      <c r="F5" s="3">
        <f>(B11*(B18/100))+B13+B14</f>
        <v>74000</v>
      </c>
      <c r="G5" s="3">
        <f>ROUND(((G3*12)/F5)*100,3)</f>
        <v>-0.19900000000000001</v>
      </c>
      <c r="H5" s="3"/>
    </row>
    <row r="6" spans="1:9" x14ac:dyDescent="0.25">
      <c r="A6" s="1" t="s">
        <v>4</v>
      </c>
    </row>
    <row r="7" spans="1:9" x14ac:dyDescent="0.25">
      <c r="A7" s="1" t="s">
        <v>5</v>
      </c>
      <c r="B7">
        <v>6924</v>
      </c>
    </row>
    <row r="8" spans="1:9" x14ac:dyDescent="0.25">
      <c r="A8" s="1" t="s">
        <v>6</v>
      </c>
    </row>
    <row r="9" spans="1:9" x14ac:dyDescent="0.25">
      <c r="A9" s="1" t="s">
        <v>7</v>
      </c>
    </row>
    <row r="11" spans="1:9" x14ac:dyDescent="0.25">
      <c r="A11" s="1" t="s">
        <v>8</v>
      </c>
      <c r="B11">
        <v>345000</v>
      </c>
      <c r="D11">
        <v>30</v>
      </c>
      <c r="E11" t="s">
        <v>54</v>
      </c>
      <c r="F11">
        <f>B11-(B11*(D11/100))</f>
        <v>241500</v>
      </c>
    </row>
    <row r="12" spans="1:9" x14ac:dyDescent="0.25">
      <c r="A12" s="1" t="s">
        <v>9</v>
      </c>
      <c r="B12">
        <v>100000</v>
      </c>
    </row>
    <row r="13" spans="1:9" x14ac:dyDescent="0.25">
      <c r="A13" s="1" t="s">
        <v>10</v>
      </c>
      <c r="B13">
        <v>5000</v>
      </c>
    </row>
    <row r="14" spans="1:9" x14ac:dyDescent="0.25">
      <c r="A14" s="1" t="s">
        <v>53</v>
      </c>
    </row>
    <row r="15" spans="1:9" x14ac:dyDescent="0.25">
      <c r="E15" t="s">
        <v>50</v>
      </c>
      <c r="F15">
        <f>B11-(B11*(B18/100))</f>
        <v>276000</v>
      </c>
    </row>
    <row r="16" spans="1:9" x14ac:dyDescent="0.25">
      <c r="A16" s="2" t="s">
        <v>11</v>
      </c>
      <c r="E16" t="s">
        <v>51</v>
      </c>
      <c r="F16">
        <f>B24*12</f>
        <v>360</v>
      </c>
    </row>
    <row r="17" spans="1:6" x14ac:dyDescent="0.25">
      <c r="A17" s="1" t="s">
        <v>12</v>
      </c>
      <c r="E17" t="s">
        <v>52</v>
      </c>
      <c r="F17" s="5">
        <f>-PMT((B19/100)/12,F16,F15,0)</f>
        <v>1398.4514551194306</v>
      </c>
    </row>
    <row r="18" spans="1:6" x14ac:dyDescent="0.25">
      <c r="A18" s="1" t="s">
        <v>13</v>
      </c>
      <c r="B18">
        <v>20</v>
      </c>
    </row>
    <row r="19" spans="1:6" x14ac:dyDescent="0.25">
      <c r="A19" s="1" t="s">
        <v>14</v>
      </c>
      <c r="B19">
        <v>4.5</v>
      </c>
    </row>
    <row r="20" spans="1:6" ht="14.45" x14ac:dyDescent="0.3">
      <c r="A20" s="1" t="s">
        <v>15</v>
      </c>
      <c r="B20">
        <v>0</v>
      </c>
    </row>
    <row r="21" spans="1:6" ht="14.45" x14ac:dyDescent="0.3">
      <c r="A21" s="1" t="s">
        <v>16</v>
      </c>
    </row>
    <row r="22" spans="1:6" ht="14.45" x14ac:dyDescent="0.3">
      <c r="A22" s="1" t="s">
        <v>17</v>
      </c>
    </row>
    <row r="23" spans="1:6" ht="14.45" x14ac:dyDescent="0.3">
      <c r="A23" s="1" t="s">
        <v>18</v>
      </c>
    </row>
    <row r="24" spans="1:6" ht="14.45" x14ac:dyDescent="0.3">
      <c r="A24" s="1" t="s">
        <v>19</v>
      </c>
      <c r="B24">
        <v>30</v>
      </c>
    </row>
    <row r="25" spans="1:6" ht="14.45" x14ac:dyDescent="0.3">
      <c r="A25" s="1" t="s">
        <v>20</v>
      </c>
    </row>
    <row r="27" spans="1:6" x14ac:dyDescent="0.25">
      <c r="A27" s="2" t="s">
        <v>21</v>
      </c>
    </row>
    <row r="28" spans="1:6" x14ac:dyDescent="0.25">
      <c r="A28" s="1" t="s">
        <v>22</v>
      </c>
      <c r="B28">
        <v>2485</v>
      </c>
    </row>
    <row r="29" spans="1:6" x14ac:dyDescent="0.25">
      <c r="A29" s="1" t="s">
        <v>23</v>
      </c>
    </row>
    <row r="31" spans="1:6" x14ac:dyDescent="0.25">
      <c r="A31" s="2" t="s">
        <v>24</v>
      </c>
      <c r="B31" s="1"/>
      <c r="C31" s="1"/>
    </row>
    <row r="32" spans="1:6" x14ac:dyDescent="0.25">
      <c r="A32" s="1" t="s">
        <v>25</v>
      </c>
      <c r="B32" s="1" t="s">
        <v>26</v>
      </c>
      <c r="C32" s="1" t="s">
        <v>27</v>
      </c>
    </row>
    <row r="34" spans="1:5" x14ac:dyDescent="0.25">
      <c r="A34" s="1" t="s">
        <v>28</v>
      </c>
      <c r="B34" s="1" t="s">
        <v>29</v>
      </c>
      <c r="C34" s="1" t="s">
        <v>30</v>
      </c>
    </row>
    <row r="36" spans="1:5" x14ac:dyDescent="0.25">
      <c r="A36" s="1" t="s">
        <v>31</v>
      </c>
      <c r="B36" s="1" t="s">
        <v>32</v>
      </c>
    </row>
    <row r="37" spans="1:5" x14ac:dyDescent="0.25">
      <c r="A37">
        <f>B7/12</f>
        <v>577</v>
      </c>
    </row>
    <row r="39" spans="1:5" x14ac:dyDescent="0.25">
      <c r="A39" s="2" t="s">
        <v>33</v>
      </c>
      <c r="B39" s="1"/>
      <c r="C39" s="1"/>
      <c r="D39" s="1"/>
      <c r="E39" s="1"/>
    </row>
    <row r="40" spans="1:5" x14ac:dyDescent="0.25">
      <c r="A40" s="1" t="s">
        <v>34</v>
      </c>
      <c r="B40" s="1" t="s">
        <v>35</v>
      </c>
      <c r="C40" s="1" t="s">
        <v>36</v>
      </c>
      <c r="D40" s="1" t="s">
        <v>37</v>
      </c>
      <c r="E40" s="1"/>
    </row>
    <row r="41" spans="1:5" x14ac:dyDescent="0.25">
      <c r="A41">
        <v>7</v>
      </c>
      <c r="B41">
        <v>7</v>
      </c>
      <c r="C41">
        <v>7</v>
      </c>
      <c r="D41">
        <v>0</v>
      </c>
    </row>
    <row r="43" spans="1:5" x14ac:dyDescent="0.25">
      <c r="A43" s="2" t="s">
        <v>38</v>
      </c>
      <c r="B43" s="1"/>
      <c r="C43" s="1"/>
      <c r="D43" s="1"/>
    </row>
    <row r="44" spans="1:5" x14ac:dyDescent="0.25">
      <c r="A44" s="1" t="s">
        <v>39</v>
      </c>
      <c r="B44" s="1" t="s">
        <v>40</v>
      </c>
      <c r="C44" s="1" t="s">
        <v>41</v>
      </c>
      <c r="D44" s="1" t="s">
        <v>42</v>
      </c>
    </row>
    <row r="45" spans="1:5" x14ac:dyDescent="0.25">
      <c r="A45">
        <v>2</v>
      </c>
      <c r="B45">
        <v>3.5</v>
      </c>
      <c r="C45">
        <v>2</v>
      </c>
      <c r="D45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 Savaliya</dc:creator>
  <cp:lastModifiedBy>Jignesh Savaliya</cp:lastModifiedBy>
  <dcterms:created xsi:type="dcterms:W3CDTF">2018-05-03T15:33:56Z</dcterms:created>
  <dcterms:modified xsi:type="dcterms:W3CDTF">2018-06-14T22:08:25Z</dcterms:modified>
</cp:coreProperties>
</file>