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Variation series interval" sheetId="2" r:id="rId1"/>
    <sheet name="X(i)^2 Pearson" sheetId="1" r:id="rId2"/>
  </sheets>
  <definedNames>
    <definedName name="_xlnm.Print_Area" localSheetId="0">'Variation series interval'!$A$1:$AQ$42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S5" i="2"/>
  <c r="Q8" i="1" l="1"/>
  <c r="AT19" i="2" l="1"/>
  <c r="AS19" i="2"/>
  <c r="AR19" i="2"/>
  <c r="AQ19" i="2"/>
  <c r="AP19" i="2"/>
  <c r="AO19" i="2"/>
  <c r="M16" i="1"/>
  <c r="L19" i="2"/>
  <c r="L20" i="2"/>
  <c r="M24" i="2" l="1"/>
  <c r="N20" i="2" l="1"/>
  <c r="N12" i="2"/>
  <c r="P12" i="2" s="1"/>
  <c r="N18" i="2"/>
  <c r="N19" i="2"/>
  <c r="N14" i="2"/>
  <c r="N17" i="2"/>
  <c r="N13" i="2"/>
  <c r="N15" i="2"/>
  <c r="N16" i="2"/>
  <c r="M15" i="1"/>
  <c r="P13" i="2" l="1"/>
  <c r="P14" i="2" s="1"/>
  <c r="P15" i="2" s="1"/>
  <c r="N4" i="2"/>
  <c r="M6" i="2" s="1"/>
  <c r="P16" i="2" l="1"/>
  <c r="P17" i="2" s="1"/>
  <c r="P18" i="2" s="1"/>
  <c r="P19" i="2" s="1"/>
  <c r="P20" i="2" s="1"/>
  <c r="R6" i="2"/>
  <c r="O12" i="2" s="1"/>
  <c r="C11" i="1"/>
  <c r="G11" i="1" s="1"/>
  <c r="C12" i="1"/>
  <c r="C10" i="1"/>
  <c r="D19" i="1"/>
  <c r="O20" i="2" l="1"/>
  <c r="O19" i="2"/>
  <c r="O18" i="2"/>
  <c r="AL20" i="2" s="1"/>
  <c r="O17" i="2"/>
  <c r="O14" i="2"/>
  <c r="Z20" i="2" s="1"/>
  <c r="O16" i="2"/>
  <c r="O15" i="2"/>
  <c r="AD20" i="2" s="1"/>
  <c r="O13" i="2"/>
  <c r="C13" i="1"/>
  <c r="E13" i="1" s="1"/>
  <c r="C14" i="1"/>
  <c r="E14" i="1" s="1"/>
  <c r="E11" i="1"/>
  <c r="E10" i="1"/>
  <c r="F12" i="1"/>
  <c r="P8" i="2"/>
  <c r="N9" i="2" s="1"/>
  <c r="F10" i="1"/>
  <c r="E12" i="1"/>
  <c r="F11" i="1"/>
  <c r="AU19" i="2" l="1"/>
  <c r="AP20" i="2"/>
  <c r="AO20" i="2"/>
  <c r="AS20" i="2"/>
  <c r="AR20" i="2"/>
  <c r="F13" i="1"/>
  <c r="F14" i="1"/>
  <c r="N24" i="2"/>
  <c r="R24" i="2"/>
  <c r="T19" i="2"/>
  <c r="S19" i="2"/>
  <c r="V19" i="2"/>
  <c r="AJ20" i="2"/>
  <c r="AI20" i="2"/>
  <c r="AM20" i="2"/>
  <c r="X20" i="2"/>
  <c r="U20" i="2"/>
  <c r="T20" i="2"/>
  <c r="AG20" i="2"/>
  <c r="AF20" i="2"/>
  <c r="AA20" i="2"/>
  <c r="AC20" i="2"/>
  <c r="S25" i="2"/>
  <c r="L12" i="2" l="1"/>
  <c r="L13" i="2"/>
  <c r="C15" i="1"/>
  <c r="E15" i="1" s="1"/>
  <c r="U19" i="2"/>
  <c r="R25" i="2"/>
  <c r="W20" i="2"/>
  <c r="S26" i="2"/>
  <c r="L14" i="2" l="1"/>
  <c r="F15" i="1"/>
  <c r="C16" i="1"/>
  <c r="E16" i="1" s="1"/>
  <c r="W19" i="2"/>
  <c r="S27" i="2"/>
  <c r="L15" i="2" l="1"/>
  <c r="F16" i="1"/>
  <c r="C17" i="1"/>
  <c r="C18" i="1"/>
  <c r="Y19" i="2"/>
  <c r="X19" i="2"/>
  <c r="S28" i="2"/>
  <c r="L16" i="2" l="1"/>
  <c r="AI19" i="2"/>
  <c r="F18" i="1"/>
  <c r="E18" i="1"/>
  <c r="E17" i="1"/>
  <c r="F17" i="1"/>
  <c r="S29" i="2"/>
  <c r="Z19" i="2"/>
  <c r="R26" i="2"/>
  <c r="E19" i="1" l="1"/>
  <c r="F5" i="1" s="1"/>
  <c r="L18" i="2"/>
  <c r="L17" i="2"/>
  <c r="F19" i="1"/>
  <c r="AB19" i="2"/>
  <c r="AA19" i="2"/>
  <c r="M5" i="1" l="1"/>
  <c r="G15" i="1"/>
  <c r="H15" i="1" s="1"/>
  <c r="I15" i="1" s="1"/>
  <c r="AC19" i="2"/>
  <c r="R27" i="2"/>
  <c r="G12" i="1" l="1"/>
  <c r="H12" i="1" s="1"/>
  <c r="I12" i="1" s="1"/>
  <c r="L12" i="1" s="1"/>
  <c r="M12" i="1" s="1"/>
  <c r="G13" i="1"/>
  <c r="H13" i="1" s="1"/>
  <c r="I13" i="1" s="1"/>
  <c r="L13" i="1" s="1"/>
  <c r="M13" i="1" s="1"/>
  <c r="G16" i="1"/>
  <c r="H16" i="1" s="1"/>
  <c r="I16" i="1" s="1"/>
  <c r="G17" i="1"/>
  <c r="H17" i="1" s="1"/>
  <c r="I17" i="1" s="1"/>
  <c r="G10" i="1"/>
  <c r="H11" i="1"/>
  <c r="I11" i="1" s="1"/>
  <c r="L11" i="1" s="1"/>
  <c r="M11" i="1" s="1"/>
  <c r="G14" i="1"/>
  <c r="H14" i="1" s="1"/>
  <c r="I14" i="1" s="1"/>
  <c r="L14" i="1" s="1"/>
  <c r="M14" i="1" s="1"/>
  <c r="G18" i="1"/>
  <c r="H18" i="1" s="1"/>
  <c r="I18" i="1" s="1"/>
  <c r="AE19" i="2"/>
  <c r="AD19" i="2"/>
  <c r="H10" i="1" l="1"/>
  <c r="I10" i="1" s="1"/>
  <c r="L10" i="1" s="1"/>
  <c r="M10" i="1" s="1"/>
  <c r="O4" i="1" s="1"/>
  <c r="R28" i="2"/>
  <c r="AF19" i="2"/>
  <c r="AH19" i="2" l="1"/>
  <c r="R29" i="2"/>
  <c r="AG19" i="2"/>
  <c r="AK19" i="2" l="1"/>
  <c r="AJ19" i="2"/>
  <c r="AL19" i="2" l="1"/>
  <c r="AN19" i="2"/>
  <c r="AM19" i="2" l="1"/>
</calcChain>
</file>

<file path=xl/sharedStrings.xml><?xml version="1.0" encoding="utf-8"?>
<sst xmlns="http://schemas.openxmlformats.org/spreadsheetml/2006/main" count="58" uniqueCount="52">
  <si>
    <t xml:space="preserve">2. Найдем выборочную среднюю </t>
  </si>
  <si>
    <t xml:space="preserve"> и ср. квадратичное отклонение </t>
  </si>
  <si>
    <t xml:space="preserve">3. Найдем теоретические частоты по формуле </t>
  </si>
  <si>
    <t xml:space="preserve"> , где </t>
  </si>
  <si>
    <t>Интервалы</t>
  </si>
  <si>
    <t>h=</t>
  </si>
  <si>
    <t>n=</t>
  </si>
  <si>
    <r>
      <t xml:space="preserve">Для уровня значимости </t>
    </r>
    <r>
      <rPr>
        <sz val="11"/>
        <color theme="1"/>
        <rFont val="Calibri"/>
        <family val="2"/>
        <charset val="204"/>
      </rPr>
      <t xml:space="preserve">ɑ </t>
    </r>
    <r>
      <rPr>
        <sz val="11"/>
        <color theme="1"/>
        <rFont val="Calibri"/>
        <family val="2"/>
      </rPr>
      <t>= 0,05</t>
    </r>
  </si>
  <si>
    <t xml:space="preserve">находим критическое значение </t>
  </si>
  <si>
    <t>x(i)</t>
  </si>
  <si>
    <t>n(i)</t>
  </si>
  <si>
    <r>
      <t>x(i)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  <scheme val="minor"/>
      </rPr>
      <t>n(i)</t>
    </r>
  </si>
  <si>
    <r>
      <t>x(i)^2</t>
    </r>
    <r>
      <rPr>
        <sz val="11"/>
        <color theme="1"/>
        <rFont val="Calibri"/>
        <family val="2"/>
        <charset val="204"/>
      </rPr>
      <t>·n(i)</t>
    </r>
  </si>
  <si>
    <t>z(i)</t>
  </si>
  <si>
    <t>f(z(i))</t>
  </si>
  <si>
    <t>n'(i)</t>
  </si>
  <si>
    <t xml:space="preserve"> n(i)</t>
  </si>
  <si>
    <t>H1 - генеральная совокупность не распределена нормально</t>
  </si>
  <si>
    <t>исходные данные</t>
  </si>
  <si>
    <t>1. Найдем середины интервалов x(i)</t>
  </si>
  <si>
    <t>важные значения</t>
  </si>
  <si>
    <t>XXX</t>
  </si>
  <si>
    <t>h</t>
  </si>
  <si>
    <t>длина частотного интервала</t>
  </si>
  <si>
    <t>объём выборки</t>
  </si>
  <si>
    <t>n</t>
  </si>
  <si>
    <t>Условные обозначения</t>
  </si>
  <si>
    <t>Статистическая совокупность:</t>
  </si>
  <si>
    <t>Минимальное значение</t>
  </si>
  <si>
    <t>Максимальное значение</t>
  </si>
  <si>
    <t>Размах вариации</t>
  </si>
  <si>
    <t>Оптимальное количество интервалов</t>
  </si>
  <si>
    <t>Длина интервала</t>
  </si>
  <si>
    <t>Сортировка по возрастанию</t>
  </si>
  <si>
    <t>округление вверх</t>
  </si>
  <si>
    <t>Перебор по каждой объединенной единице =</t>
  </si>
  <si>
    <t>Перебор по каждому интервалу  =</t>
  </si>
  <si>
    <t>Суммы:</t>
  </si>
  <si>
    <t>Распределение по интервалам</t>
  </si>
  <si>
    <t>относительная частота</t>
  </si>
  <si>
    <t>X</t>
  </si>
  <si>
    <t>Y</t>
  </si>
  <si>
    <t>относительная накопленная частота</t>
  </si>
  <si>
    <t>x</t>
  </si>
  <si>
    <t>y</t>
  </si>
  <si>
    <r>
      <rPr>
        <sz val="11"/>
        <color theme="1"/>
        <rFont val="Calibri"/>
        <family val="2"/>
        <charset val="204"/>
      </rPr>
      <t>─</t>
    </r>
    <r>
      <rPr>
        <sz val="11"/>
        <color theme="1"/>
        <rFont val="Calibri"/>
        <family val="2"/>
        <scheme val="minor"/>
      </rPr>
      <t xml:space="preserve"> формулла Стерджесса ( округляется вниз)</t>
    </r>
  </si>
  <si>
    <t xml:space="preserve">и количества степеней свободы k = m - r - 1 = </t>
  </si>
  <si>
    <t>ɑ</t>
  </si>
  <si>
    <t>уровень значимости =</t>
  </si>
  <si>
    <r>
      <t xml:space="preserve">Проверка гипотезы о </t>
    </r>
    <r>
      <rPr>
        <sz val="14"/>
        <color rgb="FF00B050"/>
        <rFont val="Times New Roman"/>
        <family val="1"/>
        <charset val="204"/>
      </rPr>
      <t>нормальном распределении генеральной совокупности</t>
    </r>
    <r>
      <rPr>
        <sz val="14"/>
        <color theme="1"/>
        <rFont val="Times New Roman"/>
        <family val="1"/>
        <charset val="204"/>
      </rPr>
      <t xml:space="preserve"> с помощью критерия согласия X(i)^2 Пирсона</t>
    </r>
  </si>
  <si>
    <t>H0 - генеральная совокупность распределена нормально</t>
  </si>
  <si>
    <t>плотность на интервалах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</si>
</sst>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14"/>
      <color rgb="FF00B050"/>
      <name val="Times New Roman"/>
      <family val="1"/>
      <charset val="204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2" borderId="0" xfId="0" applyFont="1" applyFill="1"/>
    <xf numFmtId="0" fontId="0" fillId="0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/>
    </xf>
    <xf numFmtId="0" fontId="5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7" borderId="0" xfId="0" applyFill="1" applyAlignment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series interval'!$S$19:$CC$19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>
                  <c:v>0</c:v>
                </c:pt>
              </c:numCache>
            </c:numRef>
          </c:xVal>
          <c:yVal>
            <c:numRef>
              <c:f>'Variation series interval'!$S$20:$CC$20</c:f>
              <c:numCache>
                <c:formatCode>0.00</c:formatCode>
                <c:ptCount val="6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>
                  <c:v>0</c:v>
                </c:pt>
                <c:pt idx="17">
                  <c:v>0</c:v>
                </c:pt>
                <c:pt idx="18" formatCode="General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>
                  <c:v>0</c:v>
                </c:pt>
                <c:pt idx="23">
                  <c:v>0</c:v>
                </c:pt>
                <c:pt idx="24" formatCode="General">
                  <c:v>0</c:v>
                </c:pt>
                <c:pt idx="25">
                  <c:v>0</c:v>
                </c:pt>
                <c:pt idx="26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8-4C45-AEC3-E2CF96C7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83008"/>
        <c:axId val="1118585920"/>
      </c:scatterChart>
      <c:valAx>
        <c:axId val="11185830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585920"/>
        <c:crosses val="autoZero"/>
        <c:crossBetween val="midCat"/>
      </c:valAx>
      <c:valAx>
        <c:axId val="1118585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583008"/>
        <c:crosses val="autoZero"/>
        <c:crossBetween val="midCat"/>
      </c:valAx>
      <c:spPr>
        <a:noFill/>
        <a:ln w="25400"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series interval'!$L$12:$L$16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'Variation series interval'!$N$12:$N$16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2-4526-A642-3BEC7279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83008"/>
        <c:axId val="1118585920"/>
      </c:scatterChart>
      <c:valAx>
        <c:axId val="11185830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585920"/>
        <c:crosses val="autoZero"/>
        <c:crossBetween val="midCat"/>
      </c:valAx>
      <c:valAx>
        <c:axId val="1118585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5830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series interval'!$R$23:$R$30</c:f>
              <c:numCache>
                <c:formatCode>General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">
                  <c:v>0</c:v>
                </c:pt>
                <c:pt idx="7">
                  <c:v>100</c:v>
                </c:pt>
              </c:numCache>
            </c:numRef>
          </c:xVal>
          <c:yVal>
            <c:numRef>
              <c:f>'Variation series interval'!$S$23:$S$30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A-434A-B941-FDC9BCDB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83008"/>
        <c:axId val="1118585920"/>
      </c:scatterChart>
      <c:valAx>
        <c:axId val="11185830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585920"/>
        <c:crosses val="autoZero"/>
        <c:crossBetween val="midCat"/>
      </c:valAx>
      <c:valAx>
        <c:axId val="1118585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5830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series interval'!$S$19:$CC$19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>
                  <c:v>0</c:v>
                </c:pt>
              </c:numCache>
            </c:numRef>
          </c:xVal>
          <c:yVal>
            <c:numRef>
              <c:f>'Variation series interval'!$S$20:$CC$20</c:f>
              <c:numCache>
                <c:formatCode>0.00</c:formatCode>
                <c:ptCount val="6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>
                  <c:v>0</c:v>
                </c:pt>
                <c:pt idx="17">
                  <c:v>0</c:v>
                </c:pt>
                <c:pt idx="18" formatCode="General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>
                  <c:v>0</c:v>
                </c:pt>
                <c:pt idx="23">
                  <c:v>0</c:v>
                </c:pt>
                <c:pt idx="24" formatCode="General">
                  <c:v>0</c:v>
                </c:pt>
                <c:pt idx="25">
                  <c:v>0</c:v>
                </c:pt>
                <c:pt idx="26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B-4FCD-9D9D-C9B543A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83008"/>
        <c:axId val="11185859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'X(i)^2 Pearson'!$C$10:$C$14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'X(i)^2 Pearson'!$I$10:$I$18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AB-4FCD-9D9D-C9B543A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54751"/>
        <c:axId val="1791752255"/>
      </c:scatterChart>
      <c:valAx>
        <c:axId val="11185830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585920"/>
        <c:crosses val="autoZero"/>
        <c:crossBetween val="midCat"/>
      </c:valAx>
      <c:valAx>
        <c:axId val="1118585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583008"/>
        <c:crosses val="autoZero"/>
        <c:crossBetween val="midCat"/>
      </c:valAx>
      <c:valAx>
        <c:axId val="179175225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754751"/>
        <c:crosses val="max"/>
        <c:crossBetween val="midCat"/>
      </c:valAx>
      <c:valAx>
        <c:axId val="179175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752255"/>
        <c:crosses val="autoZero"/>
        <c:crossBetween val="midCat"/>
      </c:valAx>
      <c:spPr>
        <a:noFill/>
        <a:ln w="25400"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549275</xdr:colOff>
      <xdr:row>0</xdr:row>
      <xdr:rowOff>180975</xdr:rowOff>
    </xdr:from>
    <xdr:ext cx="4570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292975" y="180975"/>
              <a:ext cx="457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292975" y="180975"/>
              <a:ext cx="457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𝑚𝑖𝑛=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568325</xdr:colOff>
      <xdr:row>2</xdr:row>
      <xdr:rowOff>9525</xdr:rowOff>
    </xdr:from>
    <xdr:ext cx="480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312025" y="377825"/>
              <a:ext cx="480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312025" y="377825"/>
              <a:ext cx="480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𝑚𝑎𝑥=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588145</xdr:colOff>
      <xdr:row>3</xdr:row>
      <xdr:rowOff>28383</xdr:rowOff>
    </xdr:from>
    <xdr:ext cx="12377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741872" y="582565"/>
              <a:ext cx="1237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741872" y="582565"/>
              <a:ext cx="1237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𝑅= 𝑥_𝑚𝑎𝑥−𝑥_𝑚𝑖𝑛=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515408</xdr:colOff>
      <xdr:row>4</xdr:row>
      <xdr:rowOff>5292</xdr:rowOff>
    </xdr:from>
    <xdr:ext cx="31224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913158" y="724959"/>
              <a:ext cx="31224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=1+3,322∗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𝐿𝑂𝐺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число совокупностей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;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913158" y="724959"/>
              <a:ext cx="31224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𝑘=1+3,322∗𝐿𝑂𝐺(</a:t>
              </a:r>
              <a:r>
                <a:rPr lang="ru-RU" sz="1100" b="0" i="0">
                  <a:latin typeface="Cambria Math" panose="02040503050406030204" pitchFamily="18" charset="0"/>
                </a:rPr>
                <a:t>число совокупностей</a:t>
              </a:r>
              <a:r>
                <a:rPr lang="en-US" sz="1100" b="0" i="0">
                  <a:latin typeface="Cambria Math" panose="02040503050406030204" pitchFamily="18" charset="0"/>
                </a:rPr>
                <a:t>;</a:t>
              </a:r>
              <a:r>
                <a:rPr lang="ru-RU" sz="1100" b="0" i="0">
                  <a:latin typeface="Cambria Math" panose="02040503050406030204" pitchFamily="18" charset="0"/>
                </a:rPr>
                <a:t>10)=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149225</xdr:colOff>
      <xdr:row>4</xdr:row>
      <xdr:rowOff>136525</xdr:rowOff>
    </xdr:from>
    <xdr:ext cx="27045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92925" y="873125"/>
              <a:ext cx="2704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92925" y="873125"/>
              <a:ext cx="2704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𝑘=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26209</xdr:colOff>
      <xdr:row>6</xdr:row>
      <xdr:rowOff>104774</xdr:rowOff>
    </xdr:from>
    <xdr:ext cx="5192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8632327" y="1225362"/>
              <a:ext cx="5192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632327" y="1225362"/>
              <a:ext cx="5192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ℎ−𝑅/𝑘=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231775</xdr:colOff>
      <xdr:row>9</xdr:row>
      <xdr:rowOff>174625</xdr:rowOff>
    </xdr:from>
    <xdr:ext cx="1796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8194675" y="1831975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194675" y="1831975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244475</xdr:colOff>
      <xdr:row>0</xdr:row>
      <xdr:rowOff>174625</xdr:rowOff>
    </xdr:from>
    <xdr:ext cx="1796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8810625" y="174625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8810625" y="174625"/>
              <a:ext cx="179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117475</xdr:colOff>
      <xdr:row>9</xdr:row>
      <xdr:rowOff>168275</xdr:rowOff>
    </xdr:from>
    <xdr:ext cx="315406" cy="226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8683625" y="1825625"/>
              <a:ext cx="315406" cy="226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8683625" y="1825625"/>
              <a:ext cx="315406" cy="226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⁄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152400</xdr:colOff>
      <xdr:row>1</xdr:row>
      <xdr:rowOff>171450</xdr:rowOff>
    </xdr:from>
    <xdr:ext cx="315406" cy="226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8718550" y="355600"/>
              <a:ext cx="315406" cy="226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8718550" y="355600"/>
              <a:ext cx="315406" cy="226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⁄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17</xdr:col>
      <xdr:colOff>12700</xdr:colOff>
      <xdr:row>6</xdr:row>
      <xdr:rowOff>34925</xdr:rowOff>
    </xdr:from>
    <xdr:to>
      <xdr:col>23</xdr:col>
      <xdr:colOff>596899</xdr:colOff>
      <xdr:row>16</xdr:row>
      <xdr:rowOff>177800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8494</xdr:colOff>
      <xdr:row>6</xdr:row>
      <xdr:rowOff>16330</xdr:rowOff>
    </xdr:from>
    <xdr:to>
      <xdr:col>30</xdr:col>
      <xdr:colOff>602425</xdr:colOff>
      <xdr:row>16</xdr:row>
      <xdr:rowOff>159204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212725</xdr:colOff>
      <xdr:row>9</xdr:row>
      <xdr:rowOff>168275</xdr:rowOff>
    </xdr:from>
    <xdr:ext cx="2031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9388475" y="1825625"/>
              <a:ext cx="203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9388475" y="1825625"/>
              <a:ext cx="203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250825</xdr:colOff>
      <xdr:row>2</xdr:row>
      <xdr:rowOff>180975</xdr:rowOff>
    </xdr:from>
    <xdr:ext cx="2031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8816975" y="549275"/>
              <a:ext cx="203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8816975" y="549275"/>
              <a:ext cx="203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19</xdr:col>
      <xdr:colOff>30902</xdr:colOff>
      <xdr:row>21</xdr:row>
      <xdr:rowOff>20647</xdr:rowOff>
    </xdr:from>
    <xdr:to>
      <xdr:col>26</xdr:col>
      <xdr:colOff>598361</xdr:colOff>
      <xdr:row>34</xdr:row>
      <xdr:rowOff>31310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438150</xdr:colOff>
      <xdr:row>3</xdr:row>
      <xdr:rowOff>123825</xdr:rowOff>
    </xdr:from>
    <xdr:ext cx="891429" cy="278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00300" y="720725"/>
              <a:ext cx="891429" cy="278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1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ru-RU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  <m:r>
                    <a:rPr lang="ru-RU" sz="110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grow m:val="on"/>
                          <m:subHide m:val="on"/>
                          <m:supHide m:val="on"/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sSub>
                            <m:sSub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ru-RU" sz="110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num>
                    <m:den>
                      <m:r>
                        <a:rPr lang="ru-RU" sz="1100" i="1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ru-RU" sz="1100"/>
                <a:t> =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00300" y="720725"/>
              <a:ext cx="891429" cy="278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(𝑥_</a:t>
              </a:r>
              <a:r>
                <a:rPr lang="ru-RU" sz="1100" b="0" i="0">
                  <a:latin typeface="Cambria Math" panose="02040503050406030204" pitchFamily="18" charset="0"/>
                </a:rPr>
                <a:t>в ) ̅</a:t>
              </a:r>
              <a:r>
                <a:rPr lang="ru-RU" sz="1100" i="0">
                  <a:latin typeface="Cambria Math" panose="02040503050406030204" pitchFamily="18" charset="0"/>
                </a:rPr>
                <a:t>=(∑128▒〖𝑥_𝑖 𝑛_𝑖 〗)/𝑛</a:t>
              </a:r>
              <a:r>
                <a:rPr lang="ru-RU" sz="1100"/>
                <a:t> =</a:t>
              </a:r>
            </a:p>
          </xdr:txBody>
        </xdr:sp>
      </mc:Fallback>
    </mc:AlternateContent>
    <xdr:clientData/>
  </xdr:oneCellAnchor>
  <xdr:oneCellAnchor>
    <xdr:from>
      <xdr:col>9</xdr:col>
      <xdr:colOff>504825</xdr:colOff>
      <xdr:row>3</xdr:row>
      <xdr:rowOff>79375</xdr:rowOff>
    </xdr:from>
    <xdr:ext cx="12985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257925" y="676275"/>
              <a:ext cx="12985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ru-RU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ru-RU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𝑖</m:t>
                              </m:r>
                            </m:sub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bSup>
                          <m:sSub>
                            <m:sSubPr>
                              <m:ctrlPr>
                                <a:rPr lang="ru-RU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den>
                      </m:f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</m:e>
                            <m:sub>
                              <m:r>
                                <a:rPr lang="ru-RU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 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ru-RU" sz="1100"/>
                <a:t> =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257925" y="676275"/>
              <a:ext cx="12985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в=√((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 ̅_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</a:t>
              </a:r>
              <a:r>
                <a:rPr lang="ru-RU" sz="1100"/>
                <a:t> =</a:t>
              </a:r>
            </a:p>
          </xdr:txBody>
        </xdr:sp>
      </mc:Fallback>
    </mc:AlternateContent>
    <xdr:clientData/>
  </xdr:oneCellAnchor>
  <xdr:oneCellAnchor>
    <xdr:from>
      <xdr:col>4</xdr:col>
      <xdr:colOff>428625</xdr:colOff>
      <xdr:row>5</xdr:row>
      <xdr:rowOff>111125</xdr:rowOff>
    </xdr:from>
    <xdr:ext cx="859402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000375" y="1076325"/>
              <a:ext cx="859402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h𝑛</m:t>
                        </m:r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в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000375" y="1076325"/>
              <a:ext cx="859402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′=ℎ𝑛/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𝑓(𝑧_𝑖)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447675</xdr:colOff>
      <xdr:row>5</xdr:row>
      <xdr:rowOff>98425</xdr:rowOff>
    </xdr:from>
    <xdr:ext cx="1136913" cy="364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05275" y="1063625"/>
              <a:ext cx="1136913" cy="364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𝑃𝑖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𝑃𝑖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05275" y="1063625"/>
              <a:ext cx="1136913" cy="364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𝑓(𝑧)=1/√2𝑃𝑖 𝑒^(−〖𝑃𝑖〗^2/2)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5</xdr:row>
      <xdr:rowOff>123825</xdr:rowOff>
    </xdr:from>
    <xdr:ext cx="757067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495925" y="1089025"/>
              <a:ext cx="757067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495925" y="1089025"/>
              <a:ext cx="757067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𝑖=(𝑥_𝑖−𝑥 ̅_</a:t>
              </a:r>
              <a:r>
                <a:rPr lang="ru-RU" sz="1100" b="0" i="0">
                  <a:latin typeface="Cambria Math" panose="02040503050406030204" pitchFamily="18" charset="0"/>
                </a:rPr>
                <a:t>в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22225</xdr:colOff>
      <xdr:row>8</xdr:row>
      <xdr:rowOff>3175</xdr:rowOff>
    </xdr:from>
    <xdr:ext cx="726033" cy="372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597775" y="1520825"/>
              <a:ext cx="726033" cy="372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num>
                      <m:den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597775" y="1520825"/>
              <a:ext cx="726033" cy="372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(𝑛_𝑖−𝑛_𝑖^′)^2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22225</xdr:colOff>
      <xdr:row>7</xdr:row>
      <xdr:rowOff>6350</xdr:rowOff>
    </xdr:from>
    <xdr:ext cx="128612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8988425" y="1339850"/>
              <a:ext cx="12861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5;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988425" y="1339850"/>
              <a:ext cx="12861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_кр^2=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_кр^2 (0</a:t>
              </a:r>
              <a:r>
                <a:rPr lang="en-US" sz="1100" b="0" i="0">
                  <a:latin typeface="Cambria Math" panose="02040503050406030204" pitchFamily="18" charset="0"/>
                </a:rPr>
                <a:t>, 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latin typeface="Cambria Math" panose="02040503050406030204" pitchFamily="18" charset="0"/>
                </a:rPr>
                <a:t>5;</a:t>
              </a:r>
              <a:r>
                <a:rPr lang="ru-RU" sz="1100" b="0" i="0">
                  <a:latin typeface="Cambria Math" panose="02040503050406030204" pitchFamily="18" charset="0"/>
                </a:rPr>
                <a:t>2)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19</xdr:col>
      <xdr:colOff>38100</xdr:colOff>
      <xdr:row>1</xdr:row>
      <xdr:rowOff>25400</xdr:rowOff>
    </xdr:from>
    <xdr:to>
      <xdr:col>33</xdr:col>
      <xdr:colOff>12700</xdr:colOff>
      <xdr:row>19</xdr:row>
      <xdr:rowOff>177800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85725</xdr:colOff>
      <xdr:row>2</xdr:row>
      <xdr:rowOff>180975</xdr:rowOff>
    </xdr:from>
    <xdr:ext cx="489686" cy="181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8442325" y="593725"/>
              <a:ext cx="489686" cy="181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набл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8442325" y="593725"/>
              <a:ext cx="489686" cy="181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_набл^2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zoomScale="70" zoomScaleNormal="70" workbookViewId="0">
      <selection activeCell="AE30" sqref="AE30"/>
    </sheetView>
  </sheetViews>
  <sheetFormatPr defaultRowHeight="14.5" x14ac:dyDescent="0.35"/>
  <cols>
    <col min="7" max="7" width="9.26953125" bestFit="1" customWidth="1"/>
    <col min="14" max="14" width="8.6328125" customWidth="1"/>
  </cols>
  <sheetData>
    <row r="1" spans="1:24" x14ac:dyDescent="0.35">
      <c r="A1" s="40" t="s">
        <v>27</v>
      </c>
      <c r="B1" s="40"/>
      <c r="C1" s="41"/>
      <c r="D1" s="39" t="s">
        <v>38</v>
      </c>
      <c r="E1" s="39"/>
      <c r="F1" s="39"/>
      <c r="G1" s="39"/>
      <c r="H1" s="39"/>
    </row>
    <row r="2" spans="1:24" x14ac:dyDescent="0.35">
      <c r="A2" s="32"/>
      <c r="B2" s="32"/>
      <c r="C2" s="32"/>
      <c r="D2" s="24"/>
      <c r="E2" s="24"/>
      <c r="F2" s="24"/>
      <c r="G2" s="49"/>
      <c r="H2" s="49"/>
      <c r="J2" s="43" t="s">
        <v>28</v>
      </c>
      <c r="K2" s="43"/>
      <c r="L2" s="43"/>
      <c r="N2" s="12"/>
      <c r="P2" t="s">
        <v>39</v>
      </c>
    </row>
    <row r="3" spans="1:24" x14ac:dyDescent="0.35">
      <c r="A3" s="32"/>
      <c r="B3" s="32"/>
      <c r="C3" s="32"/>
      <c r="D3" s="24"/>
      <c r="E3" s="24"/>
      <c r="F3" s="24"/>
      <c r="G3" s="49"/>
      <c r="H3" s="24"/>
      <c r="J3" s="43" t="s">
        <v>29</v>
      </c>
      <c r="K3" s="43"/>
      <c r="L3" s="43"/>
      <c r="N3" s="12"/>
      <c r="P3" t="s">
        <v>51</v>
      </c>
    </row>
    <row r="4" spans="1:24" x14ac:dyDescent="0.35">
      <c r="A4" s="32"/>
      <c r="B4" s="32"/>
      <c r="C4" s="32"/>
      <c r="D4" s="31"/>
      <c r="E4" s="24"/>
      <c r="F4" s="24"/>
      <c r="G4" s="24"/>
      <c r="H4" s="27"/>
      <c r="J4" s="43" t="s">
        <v>30</v>
      </c>
      <c r="K4" s="43"/>
      <c r="N4" s="12">
        <f>N3-N2</f>
        <v>0</v>
      </c>
      <c r="P4" t="s">
        <v>42</v>
      </c>
    </row>
    <row r="5" spans="1:24" x14ac:dyDescent="0.35">
      <c r="A5" s="32"/>
      <c r="B5" s="32"/>
      <c r="C5" s="32"/>
      <c r="D5" s="31"/>
      <c r="E5" s="24"/>
      <c r="F5" s="24"/>
      <c r="G5" s="24"/>
      <c r="H5" s="27"/>
      <c r="J5" s="43" t="s">
        <v>31</v>
      </c>
      <c r="K5" s="43"/>
      <c r="L5" s="43"/>
      <c r="M5" s="43"/>
      <c r="P5" s="3"/>
      <c r="S5" s="12" t="e">
        <f>ROUNDDOWN(1+3.322*LOG(,10),0)</f>
        <v>#NUM!</v>
      </c>
      <c r="T5" s="42" t="s">
        <v>45</v>
      </c>
      <c r="U5" s="43"/>
      <c r="V5" s="43"/>
      <c r="W5" s="43"/>
      <c r="X5" s="43"/>
    </row>
    <row r="6" spans="1:24" x14ac:dyDescent="0.35">
      <c r="A6" s="32"/>
      <c r="B6" s="32"/>
      <c r="C6" s="32"/>
      <c r="D6" s="31"/>
      <c r="E6" s="24"/>
      <c r="F6" s="49"/>
      <c r="G6" s="27"/>
      <c r="H6" s="27"/>
      <c r="J6" s="43" t="s">
        <v>32</v>
      </c>
      <c r="K6" s="43"/>
      <c r="M6" s="12" t="e">
        <f>N4/S5</f>
        <v>#NUM!</v>
      </c>
      <c r="O6" t="s">
        <v>34</v>
      </c>
      <c r="Q6" s="2" t="s">
        <v>5</v>
      </c>
      <c r="R6" s="12" t="e">
        <f>ROUNDUP(M6,0)</f>
        <v>#NUM!</v>
      </c>
    </row>
    <row r="7" spans="1:24" x14ac:dyDescent="0.35">
      <c r="A7" s="32"/>
      <c r="B7" s="32"/>
      <c r="C7" s="32"/>
      <c r="D7" s="31"/>
      <c r="E7" s="24"/>
      <c r="F7" s="49"/>
      <c r="G7" s="27"/>
      <c r="H7" s="27"/>
    </row>
    <row r="8" spans="1:24" x14ac:dyDescent="0.35">
      <c r="A8" s="32"/>
      <c r="B8" s="32"/>
      <c r="C8" s="32"/>
      <c r="D8" s="31"/>
      <c r="E8" s="24"/>
      <c r="F8" s="49"/>
      <c r="G8" s="27"/>
      <c r="H8" s="27"/>
      <c r="J8" s="39" t="s">
        <v>35</v>
      </c>
      <c r="K8" s="39"/>
      <c r="L8" s="39"/>
      <c r="M8" s="39"/>
      <c r="N8" s="39"/>
      <c r="P8" s="12" t="e">
        <f>R6-M6</f>
        <v>#NUM!</v>
      </c>
    </row>
    <row r="9" spans="1:24" x14ac:dyDescent="0.35">
      <c r="A9" s="32"/>
      <c r="B9" s="32"/>
      <c r="C9" s="32"/>
      <c r="D9" s="5"/>
      <c r="E9" s="24"/>
      <c r="F9" s="49"/>
      <c r="G9" s="27"/>
      <c r="H9" s="27"/>
      <c r="J9" s="39" t="s">
        <v>36</v>
      </c>
      <c r="K9" s="39"/>
      <c r="L9" s="39"/>
      <c r="M9" s="39"/>
      <c r="N9" s="12" t="e">
        <f>S5*P8</f>
        <v>#NUM!</v>
      </c>
    </row>
    <row r="10" spans="1:24" x14ac:dyDescent="0.35">
      <c r="A10" s="32"/>
      <c r="B10" s="32"/>
      <c r="C10" s="32"/>
      <c r="D10" s="5"/>
      <c r="E10" s="24"/>
      <c r="F10" s="49"/>
      <c r="G10" s="27"/>
      <c r="H10" s="27"/>
    </row>
    <row r="11" spans="1:24" x14ac:dyDescent="0.35">
      <c r="A11" s="32"/>
      <c r="B11" s="32"/>
      <c r="C11" s="32"/>
      <c r="D11" s="5"/>
      <c r="E11" s="24"/>
      <c r="F11" s="49"/>
      <c r="G11" s="27"/>
      <c r="H11" s="27"/>
      <c r="J11" s="44" t="s">
        <v>4</v>
      </c>
      <c r="K11" s="44"/>
      <c r="L11" s="29" t="s">
        <v>9</v>
      </c>
      <c r="M11" s="29" t="s">
        <v>10</v>
      </c>
      <c r="N11" s="8"/>
      <c r="O11" s="8"/>
      <c r="P11" s="8"/>
    </row>
    <row r="12" spans="1:24" x14ac:dyDescent="0.35">
      <c r="A12" s="39" t="s">
        <v>33</v>
      </c>
      <c r="B12" s="39"/>
      <c r="C12" s="39"/>
      <c r="D12" s="5"/>
      <c r="E12" s="24"/>
      <c r="F12" s="49"/>
      <c r="G12" s="27"/>
      <c r="H12" s="27"/>
      <c r="J12" s="33"/>
      <c r="K12" s="34"/>
      <c r="L12" s="34">
        <f>(J12+K12)/2</f>
        <v>0</v>
      </c>
      <c r="M12" s="33"/>
      <c r="N12" s="35" t="e">
        <f>M12/$M$24</f>
        <v>#DIV/0!</v>
      </c>
      <c r="O12" s="35" t="e">
        <f>N12/$R$6</f>
        <v>#DIV/0!</v>
      </c>
      <c r="P12" s="35" t="e">
        <f>N12</f>
        <v>#DIV/0!</v>
      </c>
    </row>
    <row r="13" spans="1:24" x14ac:dyDescent="0.35">
      <c r="D13" s="5"/>
      <c r="E13" s="24"/>
      <c r="F13" s="5"/>
      <c r="G13" s="27"/>
      <c r="H13" s="24"/>
      <c r="J13" s="34"/>
      <c r="K13" s="34"/>
      <c r="L13" s="34">
        <f t="shared" ref="L13:L20" si="0">(J13+K13)/2</f>
        <v>0</v>
      </c>
      <c r="M13" s="33"/>
      <c r="N13" s="35" t="e">
        <f t="shared" ref="N13:N20" si="1">M13/$M$24</f>
        <v>#DIV/0!</v>
      </c>
      <c r="O13" s="35" t="e">
        <f t="shared" ref="O13:O20" si="2">N13/$R$6</f>
        <v>#DIV/0!</v>
      </c>
      <c r="P13" s="35" t="e">
        <f>P12+N13</f>
        <v>#DIV/0!</v>
      </c>
    </row>
    <row r="14" spans="1:24" x14ac:dyDescent="0.35">
      <c r="D14" s="5"/>
      <c r="E14" s="24"/>
      <c r="F14" s="5"/>
      <c r="G14" s="27"/>
      <c r="H14" s="24"/>
      <c r="J14" s="34"/>
      <c r="K14" s="34"/>
      <c r="L14" s="34">
        <f t="shared" si="0"/>
        <v>0</v>
      </c>
      <c r="M14" s="33"/>
      <c r="N14" s="35" t="e">
        <f t="shared" si="1"/>
        <v>#DIV/0!</v>
      </c>
      <c r="O14" s="35" t="e">
        <f t="shared" si="2"/>
        <v>#DIV/0!</v>
      </c>
      <c r="P14" s="35" t="e">
        <f t="shared" ref="P14:P20" si="3">P13+N14</f>
        <v>#DIV/0!</v>
      </c>
    </row>
    <row r="15" spans="1:24" x14ac:dyDescent="0.35">
      <c r="D15" s="5"/>
      <c r="E15" s="24"/>
      <c r="F15" s="5"/>
      <c r="G15" s="27"/>
      <c r="H15" s="24"/>
      <c r="J15" s="34"/>
      <c r="K15" s="34"/>
      <c r="L15" s="34">
        <f t="shared" si="0"/>
        <v>0</v>
      </c>
      <c r="M15" s="33"/>
      <c r="N15" s="35" t="e">
        <f t="shared" si="1"/>
        <v>#DIV/0!</v>
      </c>
      <c r="O15" s="35" t="e">
        <f t="shared" si="2"/>
        <v>#DIV/0!</v>
      </c>
      <c r="P15" s="35" t="e">
        <f t="shared" si="3"/>
        <v>#DIV/0!</v>
      </c>
    </row>
    <row r="16" spans="1:24" x14ac:dyDescent="0.35">
      <c r="H16" s="2"/>
      <c r="J16" s="34"/>
      <c r="K16" s="34"/>
      <c r="L16" s="34">
        <f t="shared" si="0"/>
        <v>0</v>
      </c>
      <c r="M16" s="33"/>
      <c r="N16" s="35" t="e">
        <f t="shared" si="1"/>
        <v>#DIV/0!</v>
      </c>
      <c r="O16" s="35" t="e">
        <f t="shared" si="2"/>
        <v>#DIV/0!</v>
      </c>
      <c r="P16" s="35" t="e">
        <f>P15+N16</f>
        <v>#DIV/0!</v>
      </c>
    </row>
    <row r="17" spans="8:47" x14ac:dyDescent="0.35">
      <c r="H17" s="2"/>
      <c r="J17" s="34"/>
      <c r="K17" s="34"/>
      <c r="L17" s="34">
        <f t="shared" si="0"/>
        <v>0</v>
      </c>
      <c r="M17" s="33"/>
      <c r="N17" s="33" t="e">
        <f t="shared" si="1"/>
        <v>#DIV/0!</v>
      </c>
      <c r="O17" s="33" t="e">
        <f t="shared" si="2"/>
        <v>#DIV/0!</v>
      </c>
      <c r="P17" s="35" t="e">
        <f>P16+N17</f>
        <v>#DIV/0!</v>
      </c>
    </row>
    <row r="18" spans="8:47" x14ac:dyDescent="0.35">
      <c r="J18" s="34"/>
      <c r="K18" s="34"/>
      <c r="L18" s="34">
        <f t="shared" si="0"/>
        <v>0</v>
      </c>
      <c r="M18" s="33"/>
      <c r="N18" s="33" t="e">
        <f t="shared" si="1"/>
        <v>#DIV/0!</v>
      </c>
      <c r="O18" s="33" t="e">
        <f t="shared" si="2"/>
        <v>#DIV/0!</v>
      </c>
      <c r="P18" s="35" t="e">
        <f t="shared" si="3"/>
        <v>#DIV/0!</v>
      </c>
    </row>
    <row r="19" spans="8:47" x14ac:dyDescent="0.35">
      <c r="J19" s="34"/>
      <c r="K19" s="34"/>
      <c r="L19" s="34">
        <f t="shared" si="0"/>
        <v>0</v>
      </c>
      <c r="M19" s="33"/>
      <c r="N19" s="33" t="e">
        <f t="shared" si="1"/>
        <v>#DIV/0!</v>
      </c>
      <c r="O19" s="33" t="e">
        <f t="shared" si="2"/>
        <v>#DIV/0!</v>
      </c>
      <c r="P19" s="35" t="e">
        <f t="shared" si="3"/>
        <v>#DIV/0!</v>
      </c>
      <c r="R19" s="2" t="s">
        <v>40</v>
      </c>
      <c r="S19" s="2">
        <f>VALUE(J12)</f>
        <v>0</v>
      </c>
      <c r="T19" s="2">
        <f>VALUE(J12)</f>
        <v>0</v>
      </c>
      <c r="U19" s="2">
        <f>VALUE(K12)</f>
        <v>0</v>
      </c>
      <c r="V19" s="2">
        <f>VALUE(K12)</f>
        <v>0</v>
      </c>
      <c r="W19" s="2">
        <f>VALUE(J13)</f>
        <v>0</v>
      </c>
      <c r="X19" s="2">
        <f>VALUE(K13)</f>
        <v>0</v>
      </c>
      <c r="Y19" s="2">
        <f>VALUE(K13)</f>
        <v>0</v>
      </c>
      <c r="Z19" s="2">
        <f>VALUE(J14)</f>
        <v>0</v>
      </c>
      <c r="AA19" s="2">
        <f>VALUE(K14)</f>
        <v>0</v>
      </c>
      <c r="AB19" s="2">
        <f>VALUE(K14)</f>
        <v>0</v>
      </c>
      <c r="AC19" s="2">
        <f>VALUE(J15)</f>
        <v>0</v>
      </c>
      <c r="AD19" s="2">
        <f>VALUE(K15)</f>
        <v>0</v>
      </c>
      <c r="AE19" s="19">
        <f>VALUE(K15)</f>
        <v>0</v>
      </c>
      <c r="AF19" s="19">
        <f>VALUE(J16)</f>
        <v>0</v>
      </c>
      <c r="AG19" s="19">
        <f>VALUE(K16)</f>
        <v>0</v>
      </c>
      <c r="AH19" s="19">
        <f>VALUE(K16)</f>
        <v>0</v>
      </c>
      <c r="AI19" s="2">
        <f>VALUE(J17)</f>
        <v>0</v>
      </c>
      <c r="AJ19" s="16">
        <f>VALUE(K17)</f>
        <v>0</v>
      </c>
      <c r="AK19" s="16">
        <f>VALUE(K17)</f>
        <v>0</v>
      </c>
      <c r="AL19" s="16">
        <f>VALUE(J18)</f>
        <v>0</v>
      </c>
      <c r="AM19" s="16">
        <f>VALUE(K18)</f>
        <v>0</v>
      </c>
      <c r="AN19" s="16">
        <f>VALUE(K18)</f>
        <v>0</v>
      </c>
      <c r="AO19" s="25">
        <f>VALUE(J19)</f>
        <v>0</v>
      </c>
      <c r="AP19" s="20">
        <f>K19</f>
        <v>0</v>
      </c>
      <c r="AQ19" s="20">
        <f>J20</f>
        <v>0</v>
      </c>
      <c r="AR19" s="20">
        <f>J20</f>
        <v>0</v>
      </c>
      <c r="AS19" s="20">
        <f>K20</f>
        <v>0</v>
      </c>
      <c r="AT19" s="20">
        <f>K20</f>
        <v>0</v>
      </c>
      <c r="AU19" s="16">
        <f>J12</f>
        <v>0</v>
      </c>
    </row>
    <row r="20" spans="8:47" x14ac:dyDescent="0.35">
      <c r="J20" s="34"/>
      <c r="K20" s="34"/>
      <c r="L20" s="34">
        <f t="shared" si="0"/>
        <v>0</v>
      </c>
      <c r="M20" s="33"/>
      <c r="N20" s="33" t="e">
        <f t="shared" si="1"/>
        <v>#DIV/0!</v>
      </c>
      <c r="O20" s="33" t="e">
        <f t="shared" si="2"/>
        <v>#DIV/0!</v>
      </c>
      <c r="P20" s="35" t="e">
        <f t="shared" si="3"/>
        <v>#DIV/0!</v>
      </c>
      <c r="R20" s="2" t="s">
        <v>41</v>
      </c>
      <c r="S20" s="2">
        <v>0</v>
      </c>
      <c r="T20" s="19" t="e">
        <f>VALUE(O12)</f>
        <v>#DIV/0!</v>
      </c>
      <c r="U20" s="19" t="e">
        <f>VALUE(O12)</f>
        <v>#DIV/0!</v>
      </c>
      <c r="V20">
        <v>0</v>
      </c>
      <c r="W20" s="19" t="e">
        <f>VALUE(O13)</f>
        <v>#DIV/0!</v>
      </c>
      <c r="X20" s="19" t="e">
        <f>VALUE(O13)</f>
        <v>#DIV/0!</v>
      </c>
      <c r="Y20" s="2">
        <v>0</v>
      </c>
      <c r="Z20" s="19" t="e">
        <f>VALUE(O14)</f>
        <v>#DIV/0!</v>
      </c>
      <c r="AA20" s="19" t="e">
        <f>VALUE(O14)</f>
        <v>#DIV/0!</v>
      </c>
      <c r="AB20" s="2">
        <v>0</v>
      </c>
      <c r="AC20" s="19" t="e">
        <f>VALUE(O15)</f>
        <v>#DIV/0!</v>
      </c>
      <c r="AD20" s="19" t="e">
        <f>VALUE(O15)</f>
        <v>#DIV/0!</v>
      </c>
      <c r="AE20" s="2">
        <v>0</v>
      </c>
      <c r="AF20" s="19" t="e">
        <f>VALUE(O16)</f>
        <v>#DIV/0!</v>
      </c>
      <c r="AG20" s="19" t="e">
        <f>VALUE(O16)</f>
        <v>#DIV/0!</v>
      </c>
      <c r="AH20" s="16">
        <v>0</v>
      </c>
      <c r="AI20" s="19" t="e">
        <f>VALUE(O17)</f>
        <v>#DIV/0!</v>
      </c>
      <c r="AJ20" s="19" t="e">
        <f>VALUE(O17)</f>
        <v>#DIV/0!</v>
      </c>
      <c r="AK20" s="16">
        <v>0</v>
      </c>
      <c r="AL20" s="19" t="e">
        <f>VALUE(O18)</f>
        <v>#DIV/0!</v>
      </c>
      <c r="AM20" s="19" t="e">
        <f>VALUE(O18)</f>
        <v>#DIV/0!</v>
      </c>
      <c r="AN20" s="16">
        <v>0</v>
      </c>
      <c r="AO20" s="19" t="e">
        <f>O19</f>
        <v>#DIV/0!</v>
      </c>
      <c r="AP20" s="19" t="e">
        <f>O19</f>
        <v>#DIV/0!</v>
      </c>
      <c r="AQ20">
        <v>0</v>
      </c>
      <c r="AR20" s="19" t="e">
        <f>O20</f>
        <v>#DIV/0!</v>
      </c>
      <c r="AS20" s="19" t="e">
        <f>O20</f>
        <v>#DIV/0!</v>
      </c>
      <c r="AT20">
        <v>0</v>
      </c>
      <c r="AU20" s="16">
        <v>0</v>
      </c>
    </row>
    <row r="21" spans="8:47" x14ac:dyDescent="0.35">
      <c r="J21" s="8"/>
      <c r="K21" s="8"/>
      <c r="L21" s="8"/>
      <c r="M21" s="8"/>
      <c r="N21" s="8"/>
      <c r="O21" s="8"/>
      <c r="P21" s="8"/>
    </row>
    <row r="22" spans="8:47" x14ac:dyDescent="0.35">
      <c r="J22" s="8"/>
      <c r="K22" s="8"/>
      <c r="L22" s="8"/>
      <c r="M22" s="8"/>
      <c r="N22" s="8"/>
      <c r="O22" s="8"/>
      <c r="P22" s="8"/>
      <c r="R22" s="2" t="s">
        <v>43</v>
      </c>
      <c r="S22" s="2" t="s">
        <v>44</v>
      </c>
    </row>
    <row r="23" spans="8:47" x14ac:dyDescent="0.35">
      <c r="J23" s="8"/>
      <c r="K23" s="8"/>
      <c r="L23" s="8"/>
      <c r="M23" s="8"/>
      <c r="N23" s="8"/>
      <c r="O23" s="8"/>
      <c r="P23" s="8"/>
      <c r="R23" s="2">
        <v>-1</v>
      </c>
      <c r="S23" s="2">
        <v>0</v>
      </c>
    </row>
    <row r="24" spans="8:47" x14ac:dyDescent="0.35">
      <c r="J24" s="36" t="s">
        <v>37</v>
      </c>
      <c r="K24" s="37"/>
      <c r="L24" s="37"/>
      <c r="M24" s="38">
        <f>SUM(M12:M20)</f>
        <v>0</v>
      </c>
      <c r="N24" s="38" t="e">
        <f>SUM(N12:N20)</f>
        <v>#DIV/0!</v>
      </c>
      <c r="O24" s="37"/>
      <c r="P24" s="37"/>
      <c r="R24" s="2">
        <f>J12</f>
        <v>0</v>
      </c>
      <c r="S24" s="2">
        <v>0</v>
      </c>
    </row>
    <row r="25" spans="8:47" x14ac:dyDescent="0.35">
      <c r="R25" s="2">
        <f>J13</f>
        <v>0</v>
      </c>
      <c r="S25" s="19" t="e">
        <f>P12</f>
        <v>#DIV/0!</v>
      </c>
    </row>
    <row r="26" spans="8:47" x14ac:dyDescent="0.35">
      <c r="R26" s="2">
        <f>J14</f>
        <v>0</v>
      </c>
      <c r="S26" s="19" t="e">
        <f>P13</f>
        <v>#DIV/0!</v>
      </c>
    </row>
    <row r="27" spans="8:47" x14ac:dyDescent="0.35">
      <c r="R27" s="2">
        <f>J15</f>
        <v>0</v>
      </c>
      <c r="S27" s="19" t="e">
        <f>P14</f>
        <v>#DIV/0!</v>
      </c>
    </row>
    <row r="28" spans="8:47" x14ac:dyDescent="0.35">
      <c r="R28" s="2">
        <f>J16</f>
        <v>0</v>
      </c>
      <c r="S28" s="19" t="e">
        <f>P15</f>
        <v>#DIV/0!</v>
      </c>
    </row>
    <row r="29" spans="8:47" x14ac:dyDescent="0.35">
      <c r="R29" s="20">
        <f>K16</f>
        <v>0</v>
      </c>
      <c r="S29" s="19" t="e">
        <f>P16</f>
        <v>#DIV/0!</v>
      </c>
    </row>
    <row r="30" spans="8:47" x14ac:dyDescent="0.35">
      <c r="R30" s="2">
        <v>100</v>
      </c>
      <c r="S30" s="2">
        <v>1</v>
      </c>
    </row>
  </sheetData>
  <sortState ref="A13:A42">
    <sortCondition ref="A13"/>
  </sortState>
  <mergeCells count="12">
    <mergeCell ref="A12:C12"/>
    <mergeCell ref="A1:C1"/>
    <mergeCell ref="T5:X5"/>
    <mergeCell ref="J2:L2"/>
    <mergeCell ref="J3:L3"/>
    <mergeCell ref="J4:K4"/>
    <mergeCell ref="J5:M5"/>
    <mergeCell ref="D1:H1"/>
    <mergeCell ref="J8:N8"/>
    <mergeCell ref="J9:M9"/>
    <mergeCell ref="J11:K11"/>
    <mergeCell ref="J6:K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4"/>
  <sheetViews>
    <sheetView tabSelected="1" zoomScaleNormal="100" workbookViewId="0">
      <selection activeCell="J19" sqref="J19"/>
    </sheetView>
  </sheetViews>
  <sheetFormatPr defaultRowHeight="14.5" x14ac:dyDescent="0.35"/>
  <cols>
    <col min="1" max="1" width="10.453125" bestFit="1" customWidth="1"/>
    <col min="2" max="2" width="8.90625" bestFit="1" customWidth="1"/>
    <col min="6" max="6" width="10.7265625" bestFit="1" customWidth="1"/>
    <col min="9" max="10" width="8.6328125" customWidth="1"/>
    <col min="13" max="13" width="11.1796875" customWidth="1"/>
    <col min="16" max="16" width="11.26953125" customWidth="1"/>
    <col min="21" max="21" width="10.7265625" bestFit="1" customWidth="1"/>
  </cols>
  <sheetData>
    <row r="2" spans="1:32" ht="18" x14ac:dyDescent="0.4">
      <c r="B2" s="45" t="s">
        <v>49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4" spans="1:32" x14ac:dyDescent="0.35">
      <c r="A4" s="43" t="s">
        <v>19</v>
      </c>
      <c r="B4" s="43"/>
      <c r="C4" s="43"/>
      <c r="D4" s="43"/>
      <c r="O4" s="12" t="e">
        <f>SUM(M10:M14)</f>
        <v>#DIV/0!</v>
      </c>
      <c r="Q4" s="3"/>
    </row>
    <row r="5" spans="1:32" x14ac:dyDescent="0.35">
      <c r="A5" s="43" t="s">
        <v>0</v>
      </c>
      <c r="B5" s="43"/>
      <c r="C5" s="43"/>
      <c r="D5" s="43"/>
      <c r="F5" s="12" t="e">
        <f>E19/D19</f>
        <v>#DIV/0!</v>
      </c>
      <c r="G5" s="39" t="s">
        <v>1</v>
      </c>
      <c r="H5" s="39"/>
      <c r="I5" s="39"/>
      <c r="J5" s="39"/>
      <c r="M5" s="12" t="e">
        <f>SQRT(F19/D19-F5^2)</f>
        <v>#DIV/0!</v>
      </c>
      <c r="N5" s="43" t="s">
        <v>7</v>
      </c>
      <c r="O5" s="43"/>
      <c r="P5" s="43"/>
    </row>
    <row r="6" spans="1:32" x14ac:dyDescent="0.35">
      <c r="N6" s="3" t="s">
        <v>46</v>
      </c>
      <c r="O6" s="3"/>
      <c r="P6" s="3"/>
      <c r="Q6" s="3"/>
      <c r="R6" s="3">
        <f>COUNT(K10:K18)-2-1</f>
        <v>-3</v>
      </c>
      <c r="S6" s="15"/>
    </row>
    <row r="7" spans="1:32" x14ac:dyDescent="0.35">
      <c r="A7" s="43" t="s">
        <v>2</v>
      </c>
      <c r="B7" s="43"/>
      <c r="C7" s="43"/>
      <c r="D7" s="43"/>
      <c r="E7" s="43"/>
      <c r="G7" t="s">
        <v>3</v>
      </c>
      <c r="N7" s="43" t="s">
        <v>8</v>
      </c>
      <c r="O7" s="43"/>
      <c r="P7" s="43"/>
    </row>
    <row r="8" spans="1:32" x14ac:dyDescent="0.35">
      <c r="Q8" s="4" t="e">
        <f>CHIINV(Q18,R6)</f>
        <v>#NUM!</v>
      </c>
    </row>
    <row r="9" spans="1:32" ht="29.5" customHeight="1" x14ac:dyDescent="0.35">
      <c r="A9" s="46" t="s">
        <v>4</v>
      </c>
      <c r="B9" s="46"/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7" t="s">
        <v>14</v>
      </c>
      <c r="I9" s="7" t="s">
        <v>15</v>
      </c>
      <c r="K9" s="7" t="s">
        <v>16</v>
      </c>
      <c r="L9" s="7" t="s">
        <v>15</v>
      </c>
      <c r="M9" s="8"/>
    </row>
    <row r="10" spans="1:32" x14ac:dyDescent="0.35">
      <c r="A10" s="28"/>
      <c r="B10" s="21"/>
      <c r="C10" s="1">
        <f>(A10+B10)/2</f>
        <v>0</v>
      </c>
      <c r="D10" s="26"/>
      <c r="E10" s="1">
        <f>C10*D10</f>
        <v>0</v>
      </c>
      <c r="F10" s="1">
        <f>C10*C10*D10</f>
        <v>0</v>
      </c>
      <c r="G10" s="1">
        <f>IF(C10=0,0,(C10-$F$5)/$M$5)</f>
        <v>0</v>
      </c>
      <c r="H10" s="1">
        <f>IF(G10=0,0,_xlfn.NORM.DIST(G10,0,1,0))</f>
        <v>0</v>
      </c>
      <c r="I10" s="14" t="e">
        <f>$B$19*$D$19/$M$5*H10</f>
        <v>#DIV/0!</v>
      </c>
      <c r="J10" s="5"/>
      <c r="K10" s="9"/>
      <c r="L10" s="22" t="e">
        <f>I10</f>
        <v>#DIV/0!</v>
      </c>
      <c r="M10" s="1" t="e">
        <f>POWER(K10-L10,2)/L10</f>
        <v>#DIV/0!</v>
      </c>
      <c r="N10" s="10" t="s">
        <v>50</v>
      </c>
      <c r="O10" s="3"/>
      <c r="P10" s="3"/>
      <c r="Q10" s="3"/>
      <c r="R10" s="3"/>
      <c r="S10" s="3"/>
    </row>
    <row r="11" spans="1:32" x14ac:dyDescent="0.35">
      <c r="A11" s="21"/>
      <c r="B11" s="21"/>
      <c r="C11" s="1">
        <f t="shared" ref="C11:C18" si="0">(A11+B11)/2</f>
        <v>0</v>
      </c>
      <c r="D11" s="26"/>
      <c r="E11" s="1">
        <f t="shared" ref="E11:E17" si="1">C11*D11</f>
        <v>0</v>
      </c>
      <c r="F11" s="1">
        <f t="shared" ref="F11:F17" si="2">C11*C11*D11</f>
        <v>0</v>
      </c>
      <c r="G11" s="16">
        <f>IF(C11=0,0,(C11-$F$5)/$M$5)</f>
        <v>0</v>
      </c>
      <c r="H11" s="16">
        <f t="shared" ref="H11:H18" si="3">IF(G11=0,0,_xlfn.NORM.DIST(G11,0,1,0))</f>
        <v>0</v>
      </c>
      <c r="I11" s="14" t="e">
        <f t="shared" ref="I11:I18" si="4">$B$19*$D$19/$M$5*H11</f>
        <v>#DIV/0!</v>
      </c>
      <c r="K11" s="9"/>
      <c r="L11" s="22" t="e">
        <f>I11</f>
        <v>#DIV/0!</v>
      </c>
      <c r="M11" s="16" t="e">
        <f t="shared" ref="M11:M16" si="5">POWER(K11-L11,2)/L11</f>
        <v>#DIV/0!</v>
      </c>
      <c r="N11" s="43" t="s">
        <v>17</v>
      </c>
      <c r="O11" s="43"/>
      <c r="P11" s="43"/>
      <c r="Q11" s="43"/>
      <c r="R11" s="43"/>
      <c r="S11" s="43"/>
    </row>
    <row r="12" spans="1:32" x14ac:dyDescent="0.35">
      <c r="A12" s="21"/>
      <c r="B12" s="21"/>
      <c r="C12" s="1">
        <f t="shared" si="0"/>
        <v>0</v>
      </c>
      <c r="D12" s="26"/>
      <c r="E12" s="1">
        <f t="shared" si="1"/>
        <v>0</v>
      </c>
      <c r="F12" s="1">
        <f t="shared" si="2"/>
        <v>0</v>
      </c>
      <c r="G12" s="16">
        <f t="shared" ref="G12:G18" si="6">IF(C12=0,0,(C12-$F$5)/$M$5)</f>
        <v>0</v>
      </c>
      <c r="H12" s="16">
        <f t="shared" si="3"/>
        <v>0</v>
      </c>
      <c r="I12" s="14" t="e">
        <f t="shared" si="4"/>
        <v>#DIV/0!</v>
      </c>
      <c r="K12" s="9"/>
      <c r="L12" s="22" t="e">
        <f>I12</f>
        <v>#DIV/0!</v>
      </c>
      <c r="M12" s="16" t="e">
        <f t="shared" si="5"/>
        <v>#DIV/0!</v>
      </c>
      <c r="R12" s="5"/>
      <c r="S12" s="5"/>
      <c r="T12" s="5"/>
    </row>
    <row r="13" spans="1:32" x14ac:dyDescent="0.35">
      <c r="A13" s="21"/>
      <c r="B13" s="21"/>
      <c r="C13" s="1">
        <f t="shared" si="0"/>
        <v>0</v>
      </c>
      <c r="D13" s="26"/>
      <c r="E13" s="1">
        <f t="shared" si="1"/>
        <v>0</v>
      </c>
      <c r="F13" s="1">
        <f t="shared" si="2"/>
        <v>0</v>
      </c>
      <c r="G13" s="16">
        <f t="shared" si="6"/>
        <v>0</v>
      </c>
      <c r="H13" s="16">
        <f t="shared" si="3"/>
        <v>0</v>
      </c>
      <c r="I13" s="14" t="e">
        <f>$B$19*$D$19/$M$5*H13</f>
        <v>#DIV/0!</v>
      </c>
      <c r="K13" s="9"/>
      <c r="L13" s="22" t="e">
        <f>I13</f>
        <v>#DIV/0!</v>
      </c>
      <c r="M13" s="16" t="e">
        <f t="shared" si="5"/>
        <v>#DIV/0!</v>
      </c>
      <c r="N13" s="39" t="s">
        <v>26</v>
      </c>
      <c r="O13" s="39"/>
      <c r="P13" s="39"/>
      <c r="Q13" s="39"/>
      <c r="R13" s="47"/>
      <c r="S13" s="47"/>
      <c r="T13" s="47"/>
    </row>
    <row r="14" spans="1:32" x14ac:dyDescent="0.35">
      <c r="A14" s="21"/>
      <c r="B14" s="21"/>
      <c r="C14" s="1">
        <f t="shared" si="0"/>
        <v>0</v>
      </c>
      <c r="D14" s="26"/>
      <c r="E14" s="1">
        <f t="shared" si="1"/>
        <v>0</v>
      </c>
      <c r="F14" s="1">
        <f t="shared" si="2"/>
        <v>0</v>
      </c>
      <c r="G14" s="16">
        <f t="shared" si="6"/>
        <v>0</v>
      </c>
      <c r="H14" s="16">
        <f t="shared" si="3"/>
        <v>0</v>
      </c>
      <c r="I14" s="14" t="e">
        <f t="shared" si="4"/>
        <v>#DIV/0!</v>
      </c>
      <c r="K14" s="9"/>
      <c r="L14" s="22" t="e">
        <f>I14</f>
        <v>#DIV/0!</v>
      </c>
      <c r="M14" s="16" t="e">
        <f t="shared" si="5"/>
        <v>#DIV/0!</v>
      </c>
      <c r="N14" s="13" t="s">
        <v>21</v>
      </c>
      <c r="O14" s="43" t="s">
        <v>18</v>
      </c>
      <c r="P14" s="43"/>
      <c r="R14" s="18"/>
      <c r="S14" s="18"/>
      <c r="T14" s="18"/>
    </row>
    <row r="15" spans="1:32" x14ac:dyDescent="0.35">
      <c r="A15" s="21"/>
      <c r="B15" s="21"/>
      <c r="C15" s="1">
        <f t="shared" si="0"/>
        <v>0</v>
      </c>
      <c r="D15" s="26"/>
      <c r="E15" s="1">
        <f t="shared" si="1"/>
        <v>0</v>
      </c>
      <c r="F15" s="1">
        <f t="shared" si="2"/>
        <v>0</v>
      </c>
      <c r="G15" s="16">
        <f t="shared" si="6"/>
        <v>0</v>
      </c>
      <c r="H15" s="16">
        <f t="shared" si="3"/>
        <v>0</v>
      </c>
      <c r="I15" s="14" t="e">
        <f t="shared" si="4"/>
        <v>#DIV/0!</v>
      </c>
      <c r="K15" s="9"/>
      <c r="L15" s="22"/>
      <c r="M15" s="1" t="e">
        <f t="shared" si="5"/>
        <v>#DIV/0!</v>
      </c>
      <c r="N15" s="17" t="s">
        <v>21</v>
      </c>
      <c r="O15" s="43" t="s">
        <v>20</v>
      </c>
      <c r="P15" s="43"/>
      <c r="R15" s="18"/>
      <c r="S15" s="18"/>
      <c r="T15" s="18"/>
    </row>
    <row r="16" spans="1:32" x14ac:dyDescent="0.35">
      <c r="A16" s="21"/>
      <c r="B16" s="21"/>
      <c r="C16" s="1">
        <f t="shared" si="0"/>
        <v>0</v>
      </c>
      <c r="D16" s="26"/>
      <c r="E16" s="1">
        <f t="shared" si="1"/>
        <v>0</v>
      </c>
      <c r="F16" s="1">
        <f t="shared" si="2"/>
        <v>0</v>
      </c>
      <c r="G16" s="16">
        <f t="shared" si="6"/>
        <v>0</v>
      </c>
      <c r="H16" s="16">
        <f t="shared" si="3"/>
        <v>0</v>
      </c>
      <c r="I16" s="14" t="e">
        <f t="shared" si="4"/>
        <v>#DIV/0!</v>
      </c>
      <c r="K16" s="1"/>
      <c r="L16" s="30"/>
      <c r="M16" s="1" t="e">
        <f t="shared" si="5"/>
        <v>#DIV/0!</v>
      </c>
      <c r="N16" s="2" t="s">
        <v>22</v>
      </c>
      <c r="O16" s="48" t="s">
        <v>23</v>
      </c>
      <c r="P16" s="48"/>
      <c r="Q16" s="48"/>
      <c r="R16" s="18"/>
      <c r="S16" s="18"/>
      <c r="T16" s="18"/>
      <c r="AE16" s="6"/>
      <c r="AF16" s="6"/>
    </row>
    <row r="17" spans="1:32" x14ac:dyDescent="0.35">
      <c r="A17" s="21"/>
      <c r="B17" s="21"/>
      <c r="C17" s="1">
        <f t="shared" si="0"/>
        <v>0</v>
      </c>
      <c r="D17" s="26"/>
      <c r="E17" s="1">
        <f t="shared" si="1"/>
        <v>0</v>
      </c>
      <c r="F17" s="1">
        <f t="shared" si="2"/>
        <v>0</v>
      </c>
      <c r="G17" s="16">
        <f t="shared" si="6"/>
        <v>0</v>
      </c>
      <c r="H17" s="16">
        <f t="shared" si="3"/>
        <v>0</v>
      </c>
      <c r="I17" s="14" t="e">
        <f t="shared" si="4"/>
        <v>#DIV/0!</v>
      </c>
      <c r="K17" s="1"/>
      <c r="L17" s="1"/>
      <c r="N17" s="2" t="s">
        <v>25</v>
      </c>
      <c r="O17" s="43" t="s">
        <v>24</v>
      </c>
      <c r="P17" s="43"/>
      <c r="Q17" s="3"/>
      <c r="R17" s="18"/>
      <c r="S17" s="18"/>
      <c r="T17" s="18"/>
      <c r="AF17" s="1"/>
    </row>
    <row r="18" spans="1:32" x14ac:dyDescent="0.35">
      <c r="A18" s="21"/>
      <c r="B18" s="21"/>
      <c r="C18" s="1">
        <f t="shared" si="0"/>
        <v>0</v>
      </c>
      <c r="D18" s="26"/>
      <c r="E18" s="1">
        <f>C18*D18</f>
        <v>0</v>
      </c>
      <c r="F18" s="1">
        <f>C18*C18*D18</f>
        <v>0</v>
      </c>
      <c r="G18" s="16">
        <f t="shared" si="6"/>
        <v>0</v>
      </c>
      <c r="H18" s="16">
        <f t="shared" si="3"/>
        <v>0</v>
      </c>
      <c r="I18" s="14" t="e">
        <f t="shared" si="4"/>
        <v>#DIV/0!</v>
      </c>
      <c r="K18" s="1"/>
      <c r="L18" s="1"/>
      <c r="M18" s="1"/>
      <c r="N18" s="23" t="s">
        <v>47</v>
      </c>
      <c r="O18" s="43" t="s">
        <v>48</v>
      </c>
      <c r="P18" s="43"/>
      <c r="Q18" s="12"/>
      <c r="R18" s="18"/>
      <c r="S18" s="18"/>
      <c r="T18" s="18"/>
      <c r="AF18" s="1"/>
    </row>
    <row r="19" spans="1:32" x14ac:dyDescent="0.35">
      <c r="A19" s="9" t="s">
        <v>5</v>
      </c>
      <c r="B19" s="9">
        <v>6</v>
      </c>
      <c r="C19" s="1" t="s">
        <v>6</v>
      </c>
      <c r="D19" s="1">
        <f>SUM(D10:D18)</f>
        <v>0</v>
      </c>
      <c r="E19" s="1">
        <f>SUM(E10:E18)</f>
        <v>0</v>
      </c>
      <c r="F19" s="1">
        <f>SUM(F10:F18)</f>
        <v>0</v>
      </c>
      <c r="K19" s="1"/>
      <c r="L19" s="1"/>
      <c r="M19" s="1"/>
      <c r="R19" s="18"/>
      <c r="S19" s="18"/>
      <c r="T19" s="18"/>
      <c r="AF19" s="1"/>
    </row>
    <row r="20" spans="1:32" x14ac:dyDescent="0.35">
      <c r="R20" s="18"/>
      <c r="S20" s="18"/>
      <c r="T20" s="18"/>
      <c r="AF20" s="1"/>
    </row>
    <row r="21" spans="1:32" x14ac:dyDescent="0.35">
      <c r="R21" s="18"/>
      <c r="S21" s="18"/>
      <c r="T21" s="18"/>
      <c r="AF21" s="1"/>
    </row>
    <row r="22" spans="1:32" ht="15" customHeight="1" x14ac:dyDescent="0.35">
      <c r="R22" s="18"/>
      <c r="S22" s="18"/>
      <c r="T22" s="18"/>
      <c r="AF22" s="1"/>
    </row>
    <row r="23" spans="1:32" ht="15" customHeight="1" x14ac:dyDescent="0.35">
      <c r="A23" s="6"/>
      <c r="B23" s="6"/>
      <c r="C23" s="6"/>
      <c r="R23" s="18"/>
      <c r="S23" s="18"/>
      <c r="T23" s="18"/>
      <c r="AF23" s="1"/>
    </row>
    <row r="24" spans="1:32" x14ac:dyDescent="0.35">
      <c r="C24" s="11"/>
      <c r="AF24" s="1"/>
    </row>
    <row r="25" spans="1:32" x14ac:dyDescent="0.35">
      <c r="B25" s="11"/>
      <c r="AF25" s="1"/>
    </row>
    <row r="26" spans="1:32" x14ac:dyDescent="0.35">
      <c r="B26" s="11"/>
    </row>
    <row r="27" spans="1:32" x14ac:dyDescent="0.35">
      <c r="B27" s="11"/>
    </row>
    <row r="28" spans="1:32" x14ac:dyDescent="0.35">
      <c r="B28" s="11"/>
    </row>
    <row r="29" spans="1:32" x14ac:dyDescent="0.35">
      <c r="B29" s="11"/>
    </row>
    <row r="30" spans="1:32" x14ac:dyDescent="0.35">
      <c r="B30" s="11"/>
    </row>
    <row r="31" spans="1:32" x14ac:dyDescent="0.35">
      <c r="B31" s="11"/>
    </row>
    <row r="32" spans="1:32" x14ac:dyDescent="0.35">
      <c r="B32" s="11"/>
    </row>
    <row r="33" spans="2:2" x14ac:dyDescent="0.35">
      <c r="B33" s="11"/>
    </row>
    <row r="34" spans="2:2" x14ac:dyDescent="0.35">
      <c r="B34" s="11"/>
    </row>
    <row r="35" spans="2:2" x14ac:dyDescent="0.35">
      <c r="B35" s="11"/>
    </row>
    <row r="36" spans="2:2" x14ac:dyDescent="0.35">
      <c r="B36" s="11"/>
    </row>
    <row r="37" spans="2:2" x14ac:dyDescent="0.35">
      <c r="B37" s="11"/>
    </row>
    <row r="38" spans="2:2" x14ac:dyDescent="0.35">
      <c r="B38" s="11"/>
    </row>
    <row r="39" spans="2:2" x14ac:dyDescent="0.35">
      <c r="B39" s="11"/>
    </row>
    <row r="40" spans="2:2" x14ac:dyDescent="0.35">
      <c r="B40" s="11"/>
    </row>
    <row r="41" spans="2:2" x14ac:dyDescent="0.35">
      <c r="B41" s="11"/>
    </row>
    <row r="42" spans="2:2" x14ac:dyDescent="0.35">
      <c r="B42" s="11"/>
    </row>
    <row r="43" spans="2:2" x14ac:dyDescent="0.35">
      <c r="B43" s="11"/>
    </row>
    <row r="44" spans="2:2" x14ac:dyDescent="0.35">
      <c r="B44" s="11"/>
    </row>
    <row r="45" spans="2:2" x14ac:dyDescent="0.35">
      <c r="B45" s="11"/>
    </row>
    <row r="46" spans="2:2" x14ac:dyDescent="0.35">
      <c r="B46" s="11"/>
    </row>
    <row r="47" spans="2:2" x14ac:dyDescent="0.35">
      <c r="B47" s="11"/>
    </row>
    <row r="48" spans="2:2" x14ac:dyDescent="0.35">
      <c r="B48" s="11"/>
    </row>
    <row r="49" spans="2:2" x14ac:dyDescent="0.35">
      <c r="B49" s="11"/>
    </row>
    <row r="50" spans="2:2" x14ac:dyDescent="0.35">
      <c r="B50" s="11"/>
    </row>
    <row r="51" spans="2:2" x14ac:dyDescent="0.35">
      <c r="B51" s="11"/>
    </row>
    <row r="52" spans="2:2" x14ac:dyDescent="0.35">
      <c r="B52" s="11"/>
    </row>
    <row r="53" spans="2:2" x14ac:dyDescent="0.35">
      <c r="B53" s="11"/>
    </row>
    <row r="54" spans="2:2" x14ac:dyDescent="0.35">
      <c r="B54" s="11"/>
    </row>
    <row r="55" spans="2:2" x14ac:dyDescent="0.35">
      <c r="B55" s="11"/>
    </row>
    <row r="56" spans="2:2" x14ac:dyDescent="0.35">
      <c r="B56" s="11"/>
    </row>
    <row r="57" spans="2:2" x14ac:dyDescent="0.35">
      <c r="B57" s="11"/>
    </row>
    <row r="58" spans="2:2" x14ac:dyDescent="0.35">
      <c r="B58" s="11"/>
    </row>
    <row r="59" spans="2:2" x14ac:dyDescent="0.35">
      <c r="B59" s="11"/>
    </row>
    <row r="60" spans="2:2" x14ac:dyDescent="0.35">
      <c r="B60" s="11"/>
    </row>
    <row r="61" spans="2:2" x14ac:dyDescent="0.35">
      <c r="B61" s="11"/>
    </row>
    <row r="62" spans="2:2" x14ac:dyDescent="0.35">
      <c r="B62" s="11"/>
    </row>
    <row r="63" spans="2:2" x14ac:dyDescent="0.35">
      <c r="B63" s="11"/>
    </row>
    <row r="64" spans="2:2" x14ac:dyDescent="0.35">
      <c r="B64" s="11"/>
    </row>
    <row r="65" spans="2:2" x14ac:dyDescent="0.35">
      <c r="B65" s="11"/>
    </row>
    <row r="66" spans="2:2" x14ac:dyDescent="0.35">
      <c r="B66" s="11"/>
    </row>
    <row r="67" spans="2:2" x14ac:dyDescent="0.35">
      <c r="B67" s="11"/>
    </row>
    <row r="68" spans="2:2" x14ac:dyDescent="0.35">
      <c r="B68" s="11"/>
    </row>
    <row r="69" spans="2:2" x14ac:dyDescent="0.35">
      <c r="B69" s="11"/>
    </row>
    <row r="70" spans="2:2" x14ac:dyDescent="0.35">
      <c r="B70" s="11"/>
    </row>
    <row r="71" spans="2:2" x14ac:dyDescent="0.35">
      <c r="B71" s="11"/>
    </row>
    <row r="72" spans="2:2" x14ac:dyDescent="0.35">
      <c r="B72" s="11"/>
    </row>
    <row r="73" spans="2:2" x14ac:dyDescent="0.35">
      <c r="B73" s="11"/>
    </row>
    <row r="74" spans="2:2" x14ac:dyDescent="0.35">
      <c r="B74" s="11"/>
    </row>
    <row r="75" spans="2:2" x14ac:dyDescent="0.35">
      <c r="B75" s="11"/>
    </row>
    <row r="76" spans="2:2" x14ac:dyDescent="0.35">
      <c r="B76" s="11"/>
    </row>
    <row r="77" spans="2:2" x14ac:dyDescent="0.35">
      <c r="B77" s="11"/>
    </row>
    <row r="78" spans="2:2" x14ac:dyDescent="0.35">
      <c r="B78" s="11"/>
    </row>
    <row r="79" spans="2:2" x14ac:dyDescent="0.35">
      <c r="B79" s="11"/>
    </row>
    <row r="80" spans="2:2" x14ac:dyDescent="0.35">
      <c r="B80" s="11"/>
    </row>
    <row r="81" spans="2:2" x14ac:dyDescent="0.35">
      <c r="B81" s="11"/>
    </row>
    <row r="82" spans="2:2" x14ac:dyDescent="0.35">
      <c r="B82" s="11"/>
    </row>
    <row r="83" spans="2:2" x14ac:dyDescent="0.35">
      <c r="B83" s="11"/>
    </row>
    <row r="84" spans="2:2" x14ac:dyDescent="0.35">
      <c r="B84" s="11"/>
    </row>
    <row r="85" spans="2:2" x14ac:dyDescent="0.35">
      <c r="B85" s="11"/>
    </row>
    <row r="86" spans="2:2" x14ac:dyDescent="0.35">
      <c r="B86" s="11"/>
    </row>
    <row r="87" spans="2:2" x14ac:dyDescent="0.35">
      <c r="B87" s="11"/>
    </row>
    <row r="88" spans="2:2" x14ac:dyDescent="0.35">
      <c r="B88" s="11"/>
    </row>
    <row r="89" spans="2:2" x14ac:dyDescent="0.35">
      <c r="B89" s="11"/>
    </row>
    <row r="90" spans="2:2" x14ac:dyDescent="0.35">
      <c r="B90" s="11"/>
    </row>
    <row r="91" spans="2:2" x14ac:dyDescent="0.35">
      <c r="B91" s="11"/>
    </row>
    <row r="92" spans="2:2" x14ac:dyDescent="0.35">
      <c r="B92" s="11"/>
    </row>
    <row r="93" spans="2:2" x14ac:dyDescent="0.35">
      <c r="B93" s="11"/>
    </row>
    <row r="94" spans="2:2" x14ac:dyDescent="0.35">
      <c r="B94" s="11"/>
    </row>
    <row r="95" spans="2:2" x14ac:dyDescent="0.35">
      <c r="B95" s="11"/>
    </row>
    <row r="96" spans="2:2" x14ac:dyDescent="0.35">
      <c r="B96" s="11"/>
    </row>
    <row r="97" spans="2:2" x14ac:dyDescent="0.35">
      <c r="B97" s="11"/>
    </row>
    <row r="98" spans="2:2" x14ac:dyDescent="0.35">
      <c r="B98" s="11"/>
    </row>
    <row r="99" spans="2:2" x14ac:dyDescent="0.35">
      <c r="B99" s="11"/>
    </row>
    <row r="100" spans="2:2" x14ac:dyDescent="0.35">
      <c r="B100" s="11"/>
    </row>
    <row r="101" spans="2:2" x14ac:dyDescent="0.35">
      <c r="B101" s="11"/>
    </row>
    <row r="102" spans="2:2" x14ac:dyDescent="0.35">
      <c r="B102" s="11"/>
    </row>
    <row r="103" spans="2:2" x14ac:dyDescent="0.35">
      <c r="B103" s="11"/>
    </row>
    <row r="104" spans="2:2" x14ac:dyDescent="0.35">
      <c r="B104" s="11"/>
    </row>
    <row r="105" spans="2:2" x14ac:dyDescent="0.35">
      <c r="B105" s="11"/>
    </row>
    <row r="106" spans="2:2" x14ac:dyDescent="0.35">
      <c r="B106" s="11"/>
    </row>
    <row r="107" spans="2:2" x14ac:dyDescent="0.35">
      <c r="B107" s="11"/>
    </row>
    <row r="108" spans="2:2" x14ac:dyDescent="0.35">
      <c r="B108" s="11"/>
    </row>
    <row r="109" spans="2:2" x14ac:dyDescent="0.35">
      <c r="B109" s="11"/>
    </row>
    <row r="110" spans="2:2" x14ac:dyDescent="0.35">
      <c r="B110" s="11"/>
    </row>
    <row r="111" spans="2:2" x14ac:dyDescent="0.35">
      <c r="B111" s="11"/>
    </row>
    <row r="112" spans="2:2" x14ac:dyDescent="0.35">
      <c r="B112" s="11"/>
    </row>
    <row r="113" spans="2:2" x14ac:dyDescent="0.35">
      <c r="B113" s="11"/>
    </row>
    <row r="114" spans="2:2" x14ac:dyDescent="0.35">
      <c r="B114" s="11"/>
    </row>
    <row r="115" spans="2:2" x14ac:dyDescent="0.35">
      <c r="B115" s="11"/>
    </row>
    <row r="116" spans="2:2" x14ac:dyDescent="0.35">
      <c r="B116" s="11"/>
    </row>
    <row r="117" spans="2:2" x14ac:dyDescent="0.35">
      <c r="B117" s="11"/>
    </row>
    <row r="118" spans="2:2" x14ac:dyDescent="0.35">
      <c r="B118" s="11"/>
    </row>
    <row r="119" spans="2:2" x14ac:dyDescent="0.35">
      <c r="B119" s="11"/>
    </row>
    <row r="120" spans="2:2" x14ac:dyDescent="0.35">
      <c r="B120" s="11"/>
    </row>
    <row r="121" spans="2:2" x14ac:dyDescent="0.35">
      <c r="B121" s="11"/>
    </row>
    <row r="122" spans="2:2" x14ac:dyDescent="0.35">
      <c r="B122" s="11"/>
    </row>
    <row r="123" spans="2:2" x14ac:dyDescent="0.35">
      <c r="B123" s="11"/>
    </row>
    <row r="124" spans="2:2" x14ac:dyDescent="0.35">
      <c r="B124" s="11"/>
    </row>
  </sheetData>
  <mergeCells count="16">
    <mergeCell ref="O18:P18"/>
    <mergeCell ref="N11:S11"/>
    <mergeCell ref="N5:P5"/>
    <mergeCell ref="N7:P7"/>
    <mergeCell ref="A9:B9"/>
    <mergeCell ref="O17:P17"/>
    <mergeCell ref="R13:T13"/>
    <mergeCell ref="N13:Q13"/>
    <mergeCell ref="O15:P15"/>
    <mergeCell ref="O16:Q16"/>
    <mergeCell ref="O14:P14"/>
    <mergeCell ref="B2:P2"/>
    <mergeCell ref="A4:D4"/>
    <mergeCell ref="A5:D5"/>
    <mergeCell ref="G5:J5"/>
    <mergeCell ref="A7:E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Variation series interval</vt:lpstr>
      <vt:lpstr>X(i)^2 Pearson</vt:lpstr>
      <vt:lpstr>'Variation series interval'!Область_печати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2022-05-01T19:59:06Z</dcterms:modified>
</cp:coreProperties>
</file>