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Simulated evaluations\Overall\"/>
    </mc:Choice>
  </mc:AlternateContent>
  <xr:revisionPtr revIDLastSave="0" documentId="13_ncr:1_{80646E0B-6264-4589-9E11-525D59C87515}" xr6:coauthVersionLast="45" xr6:coauthVersionMax="45" xr10:uidLastSave="{00000000-0000-0000-0000-000000000000}"/>
  <bookViews>
    <workbookView xWindow="-93" yWindow="-93" windowWidth="25786" windowHeight="13986" tabRatio="500" xr2:uid="{00000000-000D-0000-FFFF-FFFF00000000}"/>
  </bookViews>
  <sheets>
    <sheet name="Results (overall)" sheetId="2" r:id="rId1"/>
    <sheet name="Results (all)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35" i="1" l="1"/>
  <c r="X35" i="1" s="1"/>
  <c r="A8" i="2"/>
  <c r="A3" i="2"/>
  <c r="A4" i="2"/>
  <c r="A5" i="2"/>
  <c r="A6" i="2"/>
  <c r="A7" i="2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6" i="1"/>
  <c r="X37" i="1"/>
  <c r="X38" i="1"/>
  <c r="X2" i="1"/>
  <c r="W38" i="1"/>
  <c r="R29" i="1"/>
  <c r="Q37" i="1"/>
  <c r="J37" i="1"/>
  <c r="J23" i="1"/>
  <c r="J25" i="1"/>
  <c r="C37" i="1"/>
  <c r="C35" i="1"/>
  <c r="W3" i="1"/>
  <c r="W4" i="1"/>
  <c r="W6" i="1"/>
  <c r="W8" i="1"/>
  <c r="W9" i="1"/>
  <c r="W10" i="1"/>
  <c r="W12" i="1"/>
  <c r="W14" i="1"/>
  <c r="W15" i="1"/>
  <c r="W16" i="1"/>
  <c r="W18" i="1"/>
  <c r="W20" i="1"/>
  <c r="W21" i="1"/>
  <c r="W22" i="1"/>
  <c r="W24" i="1"/>
  <c r="W26" i="1"/>
  <c r="W27" i="1"/>
  <c r="W28" i="1"/>
  <c r="W30" i="1"/>
  <c r="W32" i="1"/>
  <c r="W33" i="1"/>
  <c r="W34" i="1"/>
  <c r="W36" i="1"/>
  <c r="W2" i="1"/>
  <c r="V37" i="1"/>
  <c r="V35" i="1"/>
  <c r="V31" i="1"/>
  <c r="V29" i="1"/>
  <c r="U37" i="1"/>
  <c r="U35" i="1"/>
  <c r="U31" i="1"/>
  <c r="U29" i="1"/>
  <c r="D37" i="1"/>
  <c r="E37" i="1"/>
  <c r="F37" i="1"/>
  <c r="G37" i="1"/>
  <c r="H37" i="1"/>
  <c r="I37" i="1"/>
  <c r="K37" i="1"/>
  <c r="L37" i="1"/>
  <c r="M37" i="1"/>
  <c r="N37" i="1"/>
  <c r="O37" i="1"/>
  <c r="P37" i="1"/>
  <c r="R37" i="1"/>
  <c r="S37" i="1"/>
  <c r="D35" i="1"/>
  <c r="E35" i="1"/>
  <c r="F35" i="1"/>
  <c r="G35" i="1"/>
  <c r="H35" i="1"/>
  <c r="I35" i="1"/>
  <c r="K35" i="1"/>
  <c r="L35" i="1"/>
  <c r="M35" i="1"/>
  <c r="N35" i="1"/>
  <c r="O35" i="1"/>
  <c r="P35" i="1"/>
  <c r="Q35" i="1"/>
  <c r="R35" i="1"/>
  <c r="S35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S29" i="1"/>
  <c r="D25" i="1"/>
  <c r="E25" i="1"/>
  <c r="F25" i="1"/>
  <c r="G25" i="1"/>
  <c r="H25" i="1"/>
  <c r="I25" i="1"/>
  <c r="K25" i="1"/>
  <c r="L25" i="1"/>
  <c r="M25" i="1"/>
  <c r="N25" i="1"/>
  <c r="O25" i="1"/>
  <c r="P25" i="1"/>
  <c r="Q25" i="1"/>
  <c r="R25" i="1"/>
  <c r="S25" i="1"/>
  <c r="T25" i="1"/>
  <c r="U25" i="1"/>
  <c r="V25" i="1"/>
  <c r="D23" i="1"/>
  <c r="E23" i="1"/>
  <c r="F23" i="1"/>
  <c r="G23" i="1"/>
  <c r="H23" i="1"/>
  <c r="I23" i="1"/>
  <c r="K23" i="1"/>
  <c r="L23" i="1"/>
  <c r="M23" i="1"/>
  <c r="N23" i="1"/>
  <c r="O23" i="1"/>
  <c r="P23" i="1"/>
  <c r="Q23" i="1"/>
  <c r="R23" i="1"/>
  <c r="S23" i="1"/>
  <c r="T23" i="1"/>
  <c r="U23" i="1"/>
  <c r="V23" i="1"/>
  <c r="C31" i="1"/>
  <c r="C29" i="1"/>
  <c r="C25" i="1"/>
  <c r="C23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C19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C17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C13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D11" i="1"/>
  <c r="C11" i="1"/>
  <c r="J7" i="1"/>
  <c r="K7" i="1"/>
  <c r="L7" i="1"/>
  <c r="M7" i="1"/>
  <c r="N7" i="1"/>
  <c r="O7" i="1"/>
  <c r="P7" i="1"/>
  <c r="Q7" i="1"/>
  <c r="R7" i="1"/>
  <c r="S7" i="1"/>
  <c r="T7" i="1"/>
  <c r="U7" i="1"/>
  <c r="V7" i="1"/>
  <c r="I7" i="1"/>
  <c r="J5" i="1"/>
  <c r="K5" i="1"/>
  <c r="L5" i="1"/>
  <c r="M5" i="1"/>
  <c r="N5" i="1"/>
  <c r="O5" i="1"/>
  <c r="P5" i="1"/>
  <c r="Q5" i="1"/>
  <c r="R5" i="1"/>
  <c r="S5" i="1"/>
  <c r="T5" i="1"/>
  <c r="U5" i="1"/>
  <c r="V5" i="1"/>
  <c r="I5" i="1"/>
  <c r="D7" i="1"/>
  <c r="E7" i="1"/>
  <c r="F7" i="1"/>
  <c r="G7" i="1"/>
  <c r="D5" i="1"/>
  <c r="E5" i="1"/>
  <c r="F5" i="1"/>
  <c r="G5" i="1"/>
  <c r="C7" i="1"/>
  <c r="C5" i="1"/>
  <c r="W23" i="1" l="1"/>
  <c r="W37" i="1"/>
  <c r="W11" i="1"/>
  <c r="W25" i="1"/>
  <c r="W5" i="1"/>
  <c r="W7" i="1"/>
  <c r="W13" i="1"/>
  <c r="W17" i="1"/>
  <c r="W19" i="1"/>
  <c r="W31" i="1"/>
  <c r="W35" i="1"/>
  <c r="W29" i="1"/>
</calcChain>
</file>

<file path=xl/sharedStrings.xml><?xml version="1.0" encoding="utf-8"?>
<sst xmlns="http://schemas.openxmlformats.org/spreadsheetml/2006/main" count="93" uniqueCount="19">
  <si>
    <t>ROI Number</t>
  </si>
  <si>
    <t>Average</t>
  </si>
  <si>
    <t>No Optimization</t>
  </si>
  <si>
    <t>PoC</t>
  </si>
  <si>
    <t>Χ</t>
  </si>
  <si>
    <t>PoOC</t>
  </si>
  <si>
    <t># WP (turns)</t>
  </si>
  <si>
    <t>J1 Optimization</t>
  </si>
  <si>
    <t>J1 + J2 Optimization</t>
  </si>
  <si>
    <t>J1 + J2 + J3 Optimization</t>
  </si>
  <si>
    <t>ETHZ Length Reduction</t>
  </si>
  <si>
    <t>ETHZ WP Reduction</t>
  </si>
  <si>
    <t>X</t>
  </si>
  <si>
    <t>Path Length (m)</t>
  </si>
  <si>
    <t>Area (1000*m^2)</t>
  </si>
  <si>
    <t>Length/Area (m/(1000*m^2))</t>
  </si>
  <si>
    <t>Lenght/Area (m/(1000*m^2))</t>
  </si>
  <si>
    <t>WP/Area (WP/1000*m^2)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</si>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</sst>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61"/>
    </font>
    <font>
      <b/>
      <sz val="10"/>
      <name val="Arial"/>
      <family val="2"/>
      <charset val="161"/>
    </font>
  </fonts>
  <fills count="9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CCCC"/>
        <bgColor rgb="FFCCCCFF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16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" xfId="0" applyNumberFormat="1" applyFont="1" applyFill="1" applyBorder="1" applyAlignment="1">
      <alignment horizontal="center" vertical="center"/>
    </xf>
    <xf numFmtId="10" fontId="0" fillId="0" borderId="15" xfId="0" applyNumberFormat="1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15" xfId="0" applyNumberFormat="1" applyFill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10" fontId="0" fillId="0" borderId="16" xfId="0" applyNumberFormat="1" applyFill="1" applyBorder="1" applyAlignment="1">
      <alignment horizontal="center"/>
    </xf>
    <xf numFmtId="10" fontId="0" fillId="0" borderId="15" xfId="0" applyNumberFormat="1" applyFont="1" applyFill="1" applyBorder="1" applyAlignment="1">
      <alignment horizontal="center" vertical="center"/>
    </xf>
    <xf numFmtId="0" fontId="0" fillId="6" borderId="24" xfId="0" applyNumberFormat="1" applyFill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16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30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0" fontId="0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13" xfId="0" applyNumberFormat="1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/>
    </xf>
    <xf numFmtId="0" fontId="0" fillId="8" borderId="17" xfId="0" applyFont="1" applyFill="1" applyBorder="1" applyAlignment="1">
      <alignment horizontal="center"/>
    </xf>
    <xf numFmtId="0" fontId="0" fillId="8" borderId="18" xfId="0" applyFont="1" applyFill="1" applyBorder="1" applyAlignment="1">
      <alignment horizontal="center"/>
    </xf>
    <xf numFmtId="10" fontId="0" fillId="0" borderId="14" xfId="0" applyNumberFormat="1" applyFont="1" applyFill="1" applyBorder="1" applyAlignment="1">
      <alignment horizontal="center" vertical="center"/>
    </xf>
    <xf numFmtId="10" fontId="0" fillId="0" borderId="3" xfId="0" applyNumberFormat="1" applyFill="1" applyBorder="1" applyAlignment="1">
      <alignment horizontal="center"/>
    </xf>
    <xf numFmtId="10" fontId="0" fillId="0" borderId="32" xfId="0" applyNumberFormat="1" applyBorder="1" applyAlignment="1">
      <alignment horizontal="center"/>
    </xf>
    <xf numFmtId="0" fontId="1" fillId="4" borderId="2" xfId="0" applyFont="1" applyFill="1" applyBorder="1" applyAlignment="1"/>
    <xf numFmtId="0" fontId="1" fillId="4" borderId="2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/>
    <xf numFmtId="0" fontId="1" fillId="7" borderId="4" xfId="0" applyFont="1" applyFill="1" applyBorder="1" applyAlignment="1">
      <alignment horizontal="center" vertical="center"/>
    </xf>
    <xf numFmtId="10" fontId="0" fillId="0" borderId="33" xfId="0" applyNumberFormat="1" applyFont="1" applyFill="1" applyBorder="1" applyAlignment="1">
      <alignment horizontal="center" vertical="center"/>
    </xf>
    <xf numFmtId="10" fontId="0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 vertical="center"/>
    </xf>
    <xf numFmtId="10" fontId="0" fillId="0" borderId="33" xfId="0" applyNumberFormat="1" applyFill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0" fontId="0" fillId="0" borderId="7" xfId="0" applyNumberForma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0" fontId="0" fillId="0" borderId="33" xfId="0" applyNumberFormat="1" applyBorder="1" applyAlignment="1">
      <alignment horizont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12" xfId="0" applyNumberFormat="1" applyFont="1" applyFill="1" applyBorder="1" applyAlignment="1">
      <alignment horizontal="center"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2" fontId="0" fillId="3" borderId="15" xfId="0" applyNumberFormat="1" applyFont="1" applyFill="1" applyBorder="1" applyAlignment="1">
      <alignment horizontal="center" vertical="center"/>
    </xf>
    <xf numFmtId="2" fontId="0" fillId="3" borderId="16" xfId="0" applyNumberFormat="1" applyFont="1" applyFill="1" applyBorder="1" applyAlignment="1">
      <alignment horizontal="center" vertical="center"/>
    </xf>
    <xf numFmtId="2" fontId="0" fillId="3" borderId="17" xfId="0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10" fontId="0" fillId="0" borderId="12" xfId="0" applyNumberForma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36AF-3E0B-43A1-8734-64F9EAF901EC}">
  <dimension ref="A1:M37"/>
  <sheetViews>
    <sheetView tabSelected="1" workbookViewId="0">
      <selection activeCell="F29" sqref="F29"/>
    </sheetView>
  </sheetViews>
  <sheetFormatPr defaultRowHeight="12.7" x14ac:dyDescent="0.4"/>
  <cols>
    <col min="1" max="1" width="23.17578125" style="1" bestFit="1" customWidth="1"/>
    <col min="2" max="3" width="14.29296875" style="1" bestFit="1" customWidth="1"/>
    <col min="4" max="4" width="16.87890625" style="1" bestFit="1" customWidth="1"/>
    <col min="5" max="5" width="20.76171875" style="1" bestFit="1" customWidth="1"/>
    <col min="6" max="6" width="19.8203125" style="1" bestFit="1" customWidth="1"/>
    <col min="7" max="7" width="17.3515625" style="1" bestFit="1" customWidth="1"/>
    <col min="8" max="8" width="14.5859375" style="1" customWidth="1"/>
    <col min="9" max="9" width="14.29296875" style="1" bestFit="1" customWidth="1"/>
    <col min="10" max="10" width="14.703125" style="1" customWidth="1"/>
    <col min="11" max="11" width="14.29296875" style="1" bestFit="1" customWidth="1"/>
    <col min="12" max="12" width="14.5859375" style="1" customWidth="1"/>
    <col min="13" max="13" width="15.29296875" style="1" bestFit="1" customWidth="1"/>
    <col min="14" max="16384" width="8.9375" style="1"/>
  </cols>
  <sheetData>
    <row r="1" spans="1:13" ht="13" thickBot="1" x14ac:dyDescent="0.45">
      <c r="A1" s="75"/>
      <c r="B1" s="76" t="s">
        <v>2</v>
      </c>
      <c r="C1" s="77" t="s">
        <v>7</v>
      </c>
      <c r="D1" s="77" t="s">
        <v>8</v>
      </c>
      <c r="E1" s="77" t="s">
        <v>9</v>
      </c>
      <c r="F1" s="77" t="s">
        <v>10</v>
      </c>
      <c r="G1" s="78" t="s">
        <v>11</v>
      </c>
      <c r="I1" s="52"/>
      <c r="K1" s="52"/>
      <c r="M1" s="52"/>
    </row>
    <row r="2" spans="1:13" ht="13" thickBot="1" x14ac:dyDescent="0.45">
      <c r="A2" s="105" t="s">
        <v>1</v>
      </c>
      <c r="B2" s="106"/>
      <c r="C2" s="106"/>
      <c r="D2" s="106"/>
      <c r="E2" s="106"/>
      <c r="F2" s="106"/>
      <c r="G2" s="107"/>
      <c r="I2" s="53"/>
      <c r="K2" s="53"/>
      <c r="M2" s="53"/>
    </row>
    <row r="3" spans="1:13" x14ac:dyDescent="0.4">
      <c r="A3" s="71" t="str">
        <f>'Results (all)'!B2</f>
        <v>PoC</v>
      </c>
      <c r="B3" s="72">
        <v>0.87726765888888891</v>
      </c>
      <c r="C3" s="73">
        <v>0.96179744944444445</v>
      </c>
      <c r="D3" s="73">
        <v>0.96023261944444449</v>
      </c>
      <c r="E3" s="73">
        <v>0.96370378499999987</v>
      </c>
      <c r="F3" s="41">
        <v>0.99860032777777774</v>
      </c>
      <c r="G3" s="74">
        <v>0.99906849944444431</v>
      </c>
      <c r="I3" s="50"/>
      <c r="K3" s="56"/>
      <c r="M3" s="50"/>
    </row>
    <row r="4" spans="1:13" x14ac:dyDescent="0.4">
      <c r="A4" s="69" t="str">
        <f>'Results (all)'!B3</f>
        <v>PoOC</v>
      </c>
      <c r="B4" s="66">
        <v>0.47926444944444452</v>
      </c>
      <c r="C4" s="59">
        <v>0.51956462000000003</v>
      </c>
      <c r="D4" s="59">
        <v>0.51764818611111119</v>
      </c>
      <c r="E4" s="59">
        <v>0.51741330055555557</v>
      </c>
      <c r="F4" s="39">
        <v>0.64845409444444446</v>
      </c>
      <c r="G4" s="61">
        <v>0.7148566472222222</v>
      </c>
      <c r="I4" s="50"/>
      <c r="K4" s="56"/>
      <c r="M4" s="50"/>
    </row>
    <row r="5" spans="1:13" x14ac:dyDescent="0.4">
      <c r="A5" s="69" t="str">
        <f>'Results (all)'!B4</f>
        <v># WP (turns)</v>
      </c>
      <c r="B5" s="67">
        <v>85.277777777777771</v>
      </c>
      <c r="C5" s="60">
        <v>81.833333333333329</v>
      </c>
      <c r="D5" s="60">
        <v>80.611111111111114</v>
      </c>
      <c r="E5" s="60">
        <v>82.055555555555557</v>
      </c>
      <c r="F5" s="40">
        <v>210.38888888888889</v>
      </c>
      <c r="G5" s="62">
        <v>95.722222222222229</v>
      </c>
      <c r="I5" s="50"/>
      <c r="K5" s="56"/>
      <c r="M5" s="50"/>
    </row>
    <row r="6" spans="1:13" x14ac:dyDescent="0.4">
      <c r="A6" s="69" t="str">
        <f>'Results (all)'!B5</f>
        <v>WP/Area (WP/1000*m^2)</v>
      </c>
      <c r="B6" s="67">
        <v>9.4630867383065004E-2</v>
      </c>
      <c r="C6" s="60">
        <v>9.17583768651416E-2</v>
      </c>
      <c r="D6" s="60">
        <v>9.0092058872197456E-2</v>
      </c>
      <c r="E6" s="60">
        <v>9.0943774478713671E-2</v>
      </c>
      <c r="F6" s="40">
        <v>0.20950009076507958</v>
      </c>
      <c r="G6" s="62">
        <v>0.11295307791515562</v>
      </c>
      <c r="I6" s="50"/>
      <c r="K6" s="56"/>
      <c r="M6" s="50"/>
    </row>
    <row r="7" spans="1:13" x14ac:dyDescent="0.4">
      <c r="A7" s="69" t="str">
        <f>'Results (all)'!B6</f>
        <v>Path Length (m)</v>
      </c>
      <c r="B7" s="67">
        <v>22239.967943944444</v>
      </c>
      <c r="C7" s="60">
        <v>24115.504543722218</v>
      </c>
      <c r="D7" s="60">
        <v>24115.510723055559</v>
      </c>
      <c r="E7" s="60">
        <v>24044.399556833334</v>
      </c>
      <c r="F7" s="40">
        <v>33949.714570555559</v>
      </c>
      <c r="G7" s="62">
        <v>43152.871839500003</v>
      </c>
      <c r="I7" s="50"/>
      <c r="K7" s="56"/>
      <c r="M7" s="50"/>
    </row>
    <row r="8" spans="1:13" ht="13" thickBot="1" x14ac:dyDescent="0.45">
      <c r="A8" s="70" t="str">
        <f>'Results (all)'!B7</f>
        <v>Length/Area (m/(1000*m^2))</v>
      </c>
      <c r="B8" s="68">
        <v>20.808692196450824</v>
      </c>
      <c r="C8" s="63">
        <v>23.946303913609793</v>
      </c>
      <c r="D8" s="63">
        <v>23.929921118973024</v>
      </c>
      <c r="E8" s="63">
        <v>23.902303680224744</v>
      </c>
      <c r="F8" s="64">
        <v>33.770494348907192</v>
      </c>
      <c r="G8" s="65">
        <v>40.939696982853214</v>
      </c>
      <c r="I8" s="50"/>
      <c r="K8" s="56"/>
      <c r="M8" s="50"/>
    </row>
    <row r="9" spans="1:13" x14ac:dyDescent="0.4">
      <c r="B9" s="52"/>
      <c r="C9" s="53"/>
      <c r="D9" s="53"/>
      <c r="E9" s="53"/>
      <c r="F9" s="53"/>
      <c r="G9" s="53"/>
      <c r="H9" s="53"/>
    </row>
    <row r="10" spans="1:13" x14ac:dyDescent="0.4">
      <c r="B10" s="52"/>
      <c r="C10" s="53"/>
      <c r="D10" s="53"/>
      <c r="E10" s="53"/>
      <c r="F10" s="53"/>
      <c r="G10" s="53"/>
      <c r="H10" s="53"/>
    </row>
    <row r="11" spans="1:13" ht="13" thickBot="1" x14ac:dyDescent="0.45">
      <c r="B11" s="52"/>
      <c r="C11" s="53"/>
      <c r="D11" s="53"/>
      <c r="E11" s="53"/>
      <c r="F11" s="53"/>
      <c r="G11" s="53"/>
      <c r="H11" s="53"/>
    </row>
    <row r="12" spans="1:13" ht="13" thickBot="1" x14ac:dyDescent="0.45">
      <c r="A12" s="75"/>
      <c r="B12" s="76" t="s">
        <v>2</v>
      </c>
      <c r="C12" s="77" t="s">
        <v>7</v>
      </c>
      <c r="D12" s="77" t="s">
        <v>8</v>
      </c>
      <c r="E12" s="77" t="s">
        <v>9</v>
      </c>
      <c r="F12" s="77" t="s">
        <v>10</v>
      </c>
      <c r="G12" s="78" t="s">
        <v>11</v>
      </c>
      <c r="I12" s="51"/>
      <c r="K12" s="51"/>
      <c r="M12" s="51"/>
    </row>
    <row r="13" spans="1:13" ht="13" thickBot="1" x14ac:dyDescent="0.45">
      <c r="A13" s="105" t="s">
        <v>18</v>
      </c>
      <c r="B13" s="106"/>
      <c r="C13" s="106"/>
      <c r="D13" s="106"/>
      <c r="E13" s="106"/>
      <c r="F13" s="106"/>
      <c r="G13" s="107"/>
      <c r="H13" s="52"/>
      <c r="J13" s="52"/>
      <c r="L13" s="52"/>
    </row>
    <row r="14" spans="1:13" x14ac:dyDescent="0.4">
      <c r="A14" s="71" t="s">
        <v>3</v>
      </c>
      <c r="B14" s="98">
        <v>4.7824399513689319E-3</v>
      </c>
      <c r="C14" s="81">
        <v>4.0748888796049421E-4</v>
      </c>
      <c r="D14" s="81">
        <v>3.9683794927805014E-4</v>
      </c>
      <c r="E14" s="81">
        <v>4.5687893690681404E-4</v>
      </c>
      <c r="F14" s="82">
        <v>3.5466946658395239E-6</v>
      </c>
      <c r="G14" s="91">
        <v>5.5394211964386081E-6</v>
      </c>
      <c r="H14" s="54"/>
      <c r="J14" s="57"/>
      <c r="L14" s="57"/>
    </row>
    <row r="15" spans="1:13" x14ac:dyDescent="0.4">
      <c r="A15" s="69" t="s">
        <v>5</v>
      </c>
      <c r="B15" s="99">
        <v>2.8558163487953665E-3</v>
      </c>
      <c r="C15" s="79">
        <v>3.6077274081266635E-4</v>
      </c>
      <c r="D15" s="79">
        <v>3.3022726155686806E-4</v>
      </c>
      <c r="E15" s="79">
        <v>3.3906925153323847E-4</v>
      </c>
      <c r="F15" s="80">
        <v>2.8181388635475594E-3</v>
      </c>
      <c r="G15" s="93">
        <v>6.1202769849820716E-3</v>
      </c>
      <c r="H15" s="54"/>
      <c r="J15" s="57"/>
      <c r="L15" s="57"/>
    </row>
    <row r="16" spans="1:13" x14ac:dyDescent="0.4">
      <c r="A16" s="69" t="s">
        <v>6</v>
      </c>
      <c r="B16" s="99">
        <v>2683.4228395061727</v>
      </c>
      <c r="C16" s="79">
        <v>2467.8055555555557</v>
      </c>
      <c r="D16" s="79">
        <v>2569.6820987654319</v>
      </c>
      <c r="E16" s="79">
        <v>2841.7191358024693</v>
      </c>
      <c r="F16" s="80">
        <v>43815.459876543209</v>
      </c>
      <c r="G16" s="93">
        <v>2787.9783950617284</v>
      </c>
      <c r="H16" s="55"/>
      <c r="J16" s="58"/>
      <c r="L16" s="58"/>
    </row>
    <row r="17" spans="1:13" x14ac:dyDescent="0.4">
      <c r="A17" s="69" t="s">
        <v>17</v>
      </c>
      <c r="B17" s="99">
        <v>6.9439644099042767E-4</v>
      </c>
      <c r="C17" s="79">
        <v>6.2243279672384664E-4</v>
      </c>
      <c r="D17" s="79">
        <v>6.7478821080959564E-4</v>
      </c>
      <c r="E17" s="79">
        <v>6.6572760809659572E-4</v>
      </c>
      <c r="F17" s="80">
        <v>1.4025507474633461E-2</v>
      </c>
      <c r="G17" s="93">
        <v>1.9742959789475563E-3</v>
      </c>
      <c r="H17" s="55"/>
      <c r="J17" s="58"/>
      <c r="L17" s="58"/>
    </row>
    <row r="18" spans="1:13" x14ac:dyDescent="0.4">
      <c r="A18" s="69" t="s">
        <v>13</v>
      </c>
      <c r="B18" s="99">
        <v>359836247.51086521</v>
      </c>
      <c r="C18" s="79">
        <v>347231959.32941598</v>
      </c>
      <c r="D18" s="79">
        <v>348409668.51798576</v>
      </c>
      <c r="E18" s="79">
        <v>343235607.75288427</v>
      </c>
      <c r="F18" s="80">
        <v>693775057.74774826</v>
      </c>
      <c r="G18" s="93">
        <v>1468190258.6112735</v>
      </c>
      <c r="H18" s="55"/>
      <c r="J18" s="58"/>
      <c r="L18" s="58"/>
    </row>
    <row r="19" spans="1:13" ht="13" thickBot="1" x14ac:dyDescent="0.45">
      <c r="A19" s="70" t="s">
        <v>15</v>
      </c>
      <c r="B19" s="100">
        <v>4.5624028049984462</v>
      </c>
      <c r="C19" s="101">
        <v>0.94669794028242138</v>
      </c>
      <c r="D19" s="101">
        <v>0.99794373363190403</v>
      </c>
      <c r="E19" s="101">
        <v>1.0291900467352493</v>
      </c>
      <c r="F19" s="102">
        <v>16.374210118863338</v>
      </c>
      <c r="G19" s="96">
        <v>71.899786484659856</v>
      </c>
      <c r="H19" s="55"/>
      <c r="J19" s="58"/>
      <c r="L19" s="58"/>
    </row>
    <row r="20" spans="1:13" x14ac:dyDescent="0.4">
      <c r="B20" s="53"/>
      <c r="D20" s="53"/>
      <c r="E20" s="53"/>
      <c r="F20" s="53"/>
      <c r="G20" s="53"/>
      <c r="H20" s="53"/>
    </row>
    <row r="21" spans="1:13" x14ac:dyDescent="0.4">
      <c r="B21" s="52"/>
      <c r="C21" s="53"/>
      <c r="D21" s="53"/>
      <c r="E21" s="53"/>
      <c r="F21" s="53"/>
      <c r="G21" s="53"/>
      <c r="H21" s="53"/>
    </row>
    <row r="22" spans="1:13" ht="13" thickBot="1" x14ac:dyDescent="0.45">
      <c r="B22" s="52"/>
      <c r="C22" s="53"/>
      <c r="D22" s="53"/>
      <c r="E22" s="53"/>
      <c r="F22" s="53"/>
      <c r="G22" s="53"/>
      <c r="H22" s="53"/>
    </row>
    <row r="23" spans="1:13" ht="13" thickBot="1" x14ac:dyDescent="0.45">
      <c r="A23" s="75"/>
      <c r="B23" s="103" t="s">
        <v>2</v>
      </c>
      <c r="C23" s="104"/>
      <c r="D23" s="103" t="s">
        <v>7</v>
      </c>
      <c r="E23" s="104"/>
      <c r="F23" s="103" t="s">
        <v>8</v>
      </c>
      <c r="G23" s="104"/>
      <c r="H23" s="103" t="s">
        <v>9</v>
      </c>
      <c r="I23" s="104"/>
      <c r="J23" s="103" t="s">
        <v>10</v>
      </c>
      <c r="K23" s="104"/>
      <c r="L23" s="103" t="s">
        <v>11</v>
      </c>
      <c r="M23" s="104"/>
    </row>
    <row r="24" spans="1:13" ht="13" thickBot="1" x14ac:dyDescent="0.45">
      <c r="A24" s="84"/>
      <c r="B24" s="85" t="s">
        <v>1</v>
      </c>
      <c r="C24" s="83" t="s">
        <v>18</v>
      </c>
      <c r="D24" s="85" t="s">
        <v>1</v>
      </c>
      <c r="E24" s="83" t="s">
        <v>18</v>
      </c>
      <c r="F24" s="85" t="s">
        <v>1</v>
      </c>
      <c r="G24" s="83" t="s">
        <v>18</v>
      </c>
      <c r="H24" s="85" t="s">
        <v>1</v>
      </c>
      <c r="I24" s="83" t="s">
        <v>18</v>
      </c>
      <c r="J24" s="85" t="s">
        <v>1</v>
      </c>
      <c r="K24" s="83" t="s">
        <v>18</v>
      </c>
      <c r="L24" s="85" t="s">
        <v>1</v>
      </c>
      <c r="M24" s="83" t="s">
        <v>18</v>
      </c>
    </row>
    <row r="25" spans="1:13" x14ac:dyDescent="0.4">
      <c r="A25" s="71" t="s">
        <v>3</v>
      </c>
      <c r="B25" s="86">
        <v>0.87726765888888891</v>
      </c>
      <c r="C25" s="98">
        <v>4.7824399513689319E-3</v>
      </c>
      <c r="D25" s="90">
        <v>0.96179744944444445</v>
      </c>
      <c r="E25" s="81">
        <v>4.0748888796049421E-4</v>
      </c>
      <c r="F25" s="90">
        <v>0.96023261944444449</v>
      </c>
      <c r="G25" s="81">
        <v>3.9683794927805014E-4</v>
      </c>
      <c r="H25" s="90">
        <v>0.96370378499999987</v>
      </c>
      <c r="I25" s="81">
        <v>4.5687893690681404E-4</v>
      </c>
      <c r="J25" s="97">
        <v>0.99860032777777774</v>
      </c>
      <c r="K25" s="82">
        <v>3.5466946658395239E-6</v>
      </c>
      <c r="L25" s="97">
        <v>0.99906849944444431</v>
      </c>
      <c r="M25" s="91">
        <v>5.5394211964386081E-6</v>
      </c>
    </row>
    <row r="26" spans="1:13" x14ac:dyDescent="0.4">
      <c r="A26" s="69" t="s">
        <v>5</v>
      </c>
      <c r="B26" s="87">
        <v>0.47926444944444452</v>
      </c>
      <c r="C26" s="122">
        <v>2.8558163487953665E-3</v>
      </c>
      <c r="D26" s="121">
        <v>0.51956462000000003</v>
      </c>
      <c r="E26" s="79">
        <v>3.6077274081266635E-4</v>
      </c>
      <c r="F26" s="92">
        <v>0.51764818611111119</v>
      </c>
      <c r="G26" s="123">
        <v>3.3022726155686806E-4</v>
      </c>
      <c r="H26" s="121">
        <v>0.51741330055555557</v>
      </c>
      <c r="I26" s="79">
        <v>3.3906925153323847E-4</v>
      </c>
      <c r="J26" s="42">
        <v>0.64845409444444446</v>
      </c>
      <c r="K26" s="80">
        <v>2.8181388635475594E-3</v>
      </c>
      <c r="L26" s="42">
        <v>0.7148566472222222</v>
      </c>
      <c r="M26" s="93">
        <v>6.1202769849820716E-3</v>
      </c>
    </row>
    <row r="27" spans="1:13" x14ac:dyDescent="0.4">
      <c r="A27" s="69" t="s">
        <v>6</v>
      </c>
      <c r="B27" s="88">
        <v>85.277777777777771</v>
      </c>
      <c r="C27" s="99">
        <v>2683.4228395061727</v>
      </c>
      <c r="D27" s="94">
        <v>81.833333333333329</v>
      </c>
      <c r="E27" s="79">
        <v>2467.8055555555557</v>
      </c>
      <c r="F27" s="94">
        <v>80.611111111111114</v>
      </c>
      <c r="G27" s="79">
        <v>2569.6820987654319</v>
      </c>
      <c r="H27" s="94">
        <v>82.055555555555557</v>
      </c>
      <c r="I27" s="79">
        <v>2841.7191358024693</v>
      </c>
      <c r="J27" s="43">
        <v>210.38888888888889</v>
      </c>
      <c r="K27" s="80">
        <v>43815.459876543209</v>
      </c>
      <c r="L27" s="43">
        <v>95.722222222222229</v>
      </c>
      <c r="M27" s="93">
        <v>2787.9783950617284</v>
      </c>
    </row>
    <row r="28" spans="1:13" x14ac:dyDescent="0.4">
      <c r="A28" s="69" t="s">
        <v>17</v>
      </c>
      <c r="B28" s="88">
        <v>9.4630867383065004E-2</v>
      </c>
      <c r="C28" s="99">
        <v>6.9439644099042767E-4</v>
      </c>
      <c r="D28" s="94">
        <v>9.17583768651416E-2</v>
      </c>
      <c r="E28" s="79">
        <v>6.2243279672384664E-4</v>
      </c>
      <c r="F28" s="94">
        <v>9.0092058872197456E-2</v>
      </c>
      <c r="G28" s="79">
        <v>6.7478821080959564E-4</v>
      </c>
      <c r="H28" s="94">
        <v>9.0943774478713671E-2</v>
      </c>
      <c r="I28" s="79">
        <v>6.6572760809659572E-4</v>
      </c>
      <c r="J28" s="43">
        <v>0.20950009076507958</v>
      </c>
      <c r="K28" s="80">
        <v>1.4025507474633461E-2</v>
      </c>
      <c r="L28" s="43">
        <v>2.1401635189523081</v>
      </c>
      <c r="M28" s="93">
        <v>1.9742959789475563E-3</v>
      </c>
    </row>
    <row r="29" spans="1:13" x14ac:dyDescent="0.4">
      <c r="A29" s="69" t="s">
        <v>13</v>
      </c>
      <c r="B29" s="88">
        <v>22239.967943944444</v>
      </c>
      <c r="C29" s="99">
        <v>359836247.51086521</v>
      </c>
      <c r="D29" s="94">
        <v>24115.504543722218</v>
      </c>
      <c r="E29" s="79">
        <v>347231959.32941598</v>
      </c>
      <c r="F29" s="94">
        <v>24115.510723055559</v>
      </c>
      <c r="G29" s="79">
        <v>348409668.51798576</v>
      </c>
      <c r="H29" s="94">
        <v>24044.399556833334</v>
      </c>
      <c r="I29" s="79">
        <v>343235607.75288427</v>
      </c>
      <c r="J29" s="43">
        <v>33949.714570555559</v>
      </c>
      <c r="K29" s="80">
        <v>693775057.74774826</v>
      </c>
      <c r="L29" s="43">
        <v>43152.871839500003</v>
      </c>
      <c r="M29" s="93">
        <v>1468190258.6112735</v>
      </c>
    </row>
    <row r="30" spans="1:13" ht="13" thickBot="1" x14ac:dyDescent="0.45">
      <c r="A30" s="70" t="s">
        <v>15</v>
      </c>
      <c r="B30" s="89">
        <v>20.808692196450824</v>
      </c>
      <c r="C30" s="100">
        <v>4.5624028049984462</v>
      </c>
      <c r="D30" s="95">
        <v>23.946303913609793</v>
      </c>
      <c r="E30" s="101">
        <v>0.94669794028242138</v>
      </c>
      <c r="F30" s="95">
        <v>23.929921118973024</v>
      </c>
      <c r="G30" s="101">
        <v>0.99794373363190403</v>
      </c>
      <c r="H30" s="95">
        <v>23.902303680224744</v>
      </c>
      <c r="I30" s="101">
        <v>1.0291900467352493</v>
      </c>
      <c r="J30" s="44">
        <v>33.770494348907192</v>
      </c>
      <c r="K30" s="102">
        <v>16.374210118863338</v>
      </c>
      <c r="L30" s="44">
        <v>40.939696982853214</v>
      </c>
      <c r="M30" s="96">
        <v>71.899786484659856</v>
      </c>
    </row>
    <row r="31" spans="1:13" x14ac:dyDescent="0.4">
      <c r="B31" s="52"/>
      <c r="C31" s="53"/>
      <c r="D31" s="53"/>
      <c r="E31" s="53"/>
      <c r="F31" s="53"/>
      <c r="G31" s="53"/>
      <c r="H31" s="53"/>
    </row>
    <row r="32" spans="1:13" x14ac:dyDescent="0.4">
      <c r="B32" s="52"/>
      <c r="C32" s="53"/>
      <c r="D32" s="53"/>
      <c r="E32" s="53"/>
      <c r="F32" s="53"/>
      <c r="G32" s="53"/>
      <c r="H32" s="53"/>
    </row>
    <row r="33" spans="2:8" x14ac:dyDescent="0.4">
      <c r="B33" s="52"/>
      <c r="C33" s="53"/>
      <c r="D33" s="53"/>
      <c r="E33" s="53"/>
      <c r="F33" s="53"/>
      <c r="G33" s="53"/>
      <c r="H33" s="53"/>
    </row>
    <row r="34" spans="2:8" x14ac:dyDescent="0.4">
      <c r="B34" s="52"/>
      <c r="C34" s="53"/>
      <c r="D34" s="53"/>
      <c r="E34" s="53"/>
      <c r="F34" s="53"/>
      <c r="G34" s="53"/>
      <c r="H34" s="53"/>
    </row>
    <row r="35" spans="2:8" x14ac:dyDescent="0.4">
      <c r="B35" s="52"/>
      <c r="C35" s="53"/>
      <c r="D35" s="53"/>
      <c r="E35" s="53"/>
      <c r="F35" s="53"/>
      <c r="G35" s="53"/>
      <c r="H35" s="53"/>
    </row>
    <row r="36" spans="2:8" x14ac:dyDescent="0.4">
      <c r="B36" s="52"/>
      <c r="C36" s="53"/>
      <c r="D36" s="53"/>
      <c r="E36" s="53"/>
      <c r="F36" s="53"/>
      <c r="G36" s="53"/>
      <c r="H36" s="53"/>
    </row>
    <row r="37" spans="2:8" x14ac:dyDescent="0.4">
      <c r="B37" s="53"/>
      <c r="C37" s="53"/>
      <c r="D37" s="53"/>
      <c r="E37" s="53"/>
      <c r="F37" s="53"/>
      <c r="G37" s="53"/>
      <c r="H37" s="53"/>
    </row>
  </sheetData>
  <mergeCells count="8">
    <mergeCell ref="L23:M23"/>
    <mergeCell ref="B23:C23"/>
    <mergeCell ref="A13:G13"/>
    <mergeCell ref="A2:G2"/>
    <mergeCell ref="D23:E23"/>
    <mergeCell ref="F23:G23"/>
    <mergeCell ref="H23:I23"/>
    <mergeCell ref="J23:K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zoomScaleNormal="100" workbookViewId="0">
      <pane xSplit="2" topLeftCell="C1" activePane="topRight" state="frozen"/>
      <selection pane="topRight" activeCell="X32" sqref="X32:X37"/>
    </sheetView>
  </sheetViews>
  <sheetFormatPr defaultRowHeight="12.7" x14ac:dyDescent="0.4"/>
  <cols>
    <col min="1" max="1" width="22.52734375" style="1" customWidth="1"/>
    <col min="2" max="2" width="23.17578125" style="1" bestFit="1" customWidth="1"/>
    <col min="3" max="7" width="8.234375" style="1" bestFit="1" customWidth="1"/>
    <col min="8" max="8" width="7.8203125" style="1" bestFit="1" customWidth="1"/>
    <col min="9" max="12" width="8.234375" style="1" bestFit="1" customWidth="1"/>
    <col min="13" max="13" width="8.8203125" style="1" bestFit="1" customWidth="1"/>
    <col min="14" max="14" width="8.234375" style="1" bestFit="1" customWidth="1"/>
    <col min="15" max="15" width="8.8203125" style="1" bestFit="1" customWidth="1"/>
    <col min="16" max="17" width="8.234375" style="1" bestFit="1" customWidth="1"/>
    <col min="18" max="19" width="9.234375" style="1" bestFit="1" customWidth="1"/>
    <col min="20" max="20" width="7.234375" style="1" bestFit="1" customWidth="1"/>
    <col min="21" max="23" width="8.234375" style="1" bestFit="1" customWidth="1"/>
    <col min="24" max="24" width="15.29296875" style="50" bestFit="1" customWidth="1"/>
    <col min="25" max="1025" width="11.52734375" style="1"/>
    <col min="1026" max="16384" width="8.9375" style="1"/>
  </cols>
  <sheetData>
    <row r="1" spans="1:24" s="5" customFormat="1" ht="13" thickBot="1" x14ac:dyDescent="0.45">
      <c r="A1" s="110" t="s">
        <v>0</v>
      </c>
      <c r="B1" s="111"/>
      <c r="C1" s="9">
        <v>1</v>
      </c>
      <c r="D1" s="10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10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>
        <v>20</v>
      </c>
      <c r="W1" s="45" t="s">
        <v>1</v>
      </c>
      <c r="X1" s="9" t="s">
        <v>18</v>
      </c>
    </row>
    <row r="2" spans="1:24" x14ac:dyDescent="0.4">
      <c r="A2" s="112" t="s">
        <v>2</v>
      </c>
      <c r="B2" s="6" t="s">
        <v>3</v>
      </c>
      <c r="C2" s="23">
        <v>0.84842037000000003</v>
      </c>
      <c r="D2" s="24">
        <v>0.88656148000000001</v>
      </c>
      <c r="E2" s="23">
        <v>0.93353854000000003</v>
      </c>
      <c r="F2" s="23">
        <v>0.90528191000000002</v>
      </c>
      <c r="G2" s="23">
        <v>0.94763125000000004</v>
      </c>
      <c r="H2" s="115" t="s">
        <v>4</v>
      </c>
      <c r="I2" s="23">
        <v>0.79492273999999996</v>
      </c>
      <c r="J2" s="23">
        <v>0.83748049000000002</v>
      </c>
      <c r="K2" s="23">
        <v>0.90546665999999998</v>
      </c>
      <c r="L2" s="23">
        <v>0.91498506999999996</v>
      </c>
      <c r="M2" s="25">
        <v>0.94274720000000001</v>
      </c>
      <c r="N2" s="23">
        <v>0.87334093000000002</v>
      </c>
      <c r="O2" s="23">
        <v>0.64386635000000003</v>
      </c>
      <c r="P2" s="23">
        <v>0.88012327000000001</v>
      </c>
      <c r="Q2" s="23">
        <v>0.85712268999999996</v>
      </c>
      <c r="R2" s="23">
        <v>0.93085023</v>
      </c>
      <c r="S2" s="23">
        <v>0.92982834999999997</v>
      </c>
      <c r="T2" s="26">
        <v>0.75855307000000005</v>
      </c>
      <c r="U2" s="23">
        <v>0.89989604000000001</v>
      </c>
      <c r="V2" s="24">
        <v>0.85875429000000003</v>
      </c>
      <c r="W2" s="24">
        <f>AVERAGE(C2:G2,I2:S2,U2:V2)</f>
        <v>0.87726765888888891</v>
      </c>
      <c r="X2" s="46">
        <f>_xlfn.VAR.P(C2:G2,I2:S2,U2:V2)</f>
        <v>4.7824399513689319E-3</v>
      </c>
    </row>
    <row r="3" spans="1:24" x14ac:dyDescent="0.4">
      <c r="A3" s="113"/>
      <c r="B3" s="7" t="s">
        <v>5</v>
      </c>
      <c r="C3" s="27">
        <v>0.42882012000000003</v>
      </c>
      <c r="D3" s="28">
        <v>0.53409753999999998</v>
      </c>
      <c r="E3" s="27">
        <v>0.50670026000000001</v>
      </c>
      <c r="F3" s="27">
        <v>0.50535078</v>
      </c>
      <c r="G3" s="27">
        <v>0.45660475</v>
      </c>
      <c r="H3" s="116"/>
      <c r="I3" s="27">
        <v>0.41356739999999997</v>
      </c>
      <c r="J3" s="27">
        <v>0.49003635000000001</v>
      </c>
      <c r="K3" s="27">
        <v>0.50665103</v>
      </c>
      <c r="L3" s="27">
        <v>0.49941200000000002</v>
      </c>
      <c r="M3" s="29">
        <v>0.47921093999999997</v>
      </c>
      <c r="N3" s="27">
        <v>0.51768219000000004</v>
      </c>
      <c r="O3" s="27">
        <v>0.29670603000000001</v>
      </c>
      <c r="P3" s="27">
        <v>0.47241981</v>
      </c>
      <c r="Q3" s="27">
        <v>0.51096695999999997</v>
      </c>
      <c r="R3" s="27">
        <v>0.50179872999999997</v>
      </c>
      <c r="S3" s="27">
        <v>0.50008792000000002</v>
      </c>
      <c r="T3" s="30">
        <v>0.47645796000000001</v>
      </c>
      <c r="U3" s="27">
        <v>0.51681675999999999</v>
      </c>
      <c r="V3" s="28">
        <v>0.48983051999999999</v>
      </c>
      <c r="W3" s="28">
        <f t="shared" ref="W3:W38" si="0">AVERAGE(C3:G3,I3:S3,U3:V3)</f>
        <v>0.47926444944444452</v>
      </c>
      <c r="X3" s="47">
        <f t="shared" ref="X3:X38" si="1">_xlfn.VAR.P(C3:G3,I3:S3,U3:V3)</f>
        <v>2.8558163487953665E-3</v>
      </c>
    </row>
    <row r="4" spans="1:24" s="37" customFormat="1" x14ac:dyDescent="0.4">
      <c r="A4" s="113"/>
      <c r="B4" s="32" t="s">
        <v>6</v>
      </c>
      <c r="C4" s="33">
        <v>26</v>
      </c>
      <c r="D4" s="34">
        <v>57</v>
      </c>
      <c r="E4" s="33">
        <v>52</v>
      </c>
      <c r="F4" s="33">
        <v>58</v>
      </c>
      <c r="G4" s="33">
        <v>108</v>
      </c>
      <c r="H4" s="116"/>
      <c r="I4" s="33">
        <v>40</v>
      </c>
      <c r="J4" s="33">
        <v>60</v>
      </c>
      <c r="K4" s="33">
        <v>80</v>
      </c>
      <c r="L4" s="33">
        <v>60</v>
      </c>
      <c r="M4" s="35">
        <v>154</v>
      </c>
      <c r="N4" s="33">
        <v>70</v>
      </c>
      <c r="O4" s="33">
        <v>25</v>
      </c>
      <c r="P4" s="33">
        <v>68</v>
      </c>
      <c r="Q4" s="33">
        <v>78</v>
      </c>
      <c r="R4" s="33">
        <v>176</v>
      </c>
      <c r="S4" s="33">
        <v>229</v>
      </c>
      <c r="T4" s="36">
        <v>19</v>
      </c>
      <c r="U4" s="33">
        <v>106</v>
      </c>
      <c r="V4" s="34">
        <v>88</v>
      </c>
      <c r="W4" s="12">
        <f t="shared" si="0"/>
        <v>85.277777777777771</v>
      </c>
      <c r="X4" s="47">
        <f t="shared" si="1"/>
        <v>2683.4228395061727</v>
      </c>
    </row>
    <row r="5" spans="1:24" x14ac:dyDescent="0.4">
      <c r="A5" s="113"/>
      <c r="B5" s="7" t="s">
        <v>17</v>
      </c>
      <c r="C5" s="11">
        <f>C4/C38</f>
        <v>5.9994538451233329E-2</v>
      </c>
      <c r="D5" s="11">
        <f t="shared" ref="D5:G5" si="2">D4/D38</f>
        <v>0.12054655656477133</v>
      </c>
      <c r="E5" s="11">
        <f t="shared" si="2"/>
        <v>7.5646307687355988E-2</v>
      </c>
      <c r="F5" s="11">
        <f t="shared" si="2"/>
        <v>9.6022585889628684E-2</v>
      </c>
      <c r="G5" s="11">
        <f t="shared" si="2"/>
        <v>4.3777976031837008E-2</v>
      </c>
      <c r="H5" s="116"/>
      <c r="I5" s="11">
        <f>I4/I38</f>
        <v>0.10019809313309552</v>
      </c>
      <c r="J5" s="11">
        <f t="shared" ref="J5:V5" si="3">J4/J38</f>
        <v>0.13357501327635452</v>
      </c>
      <c r="K5" s="11">
        <f t="shared" si="3"/>
        <v>9.5551874968995656E-2</v>
      </c>
      <c r="L5" s="11">
        <f t="shared" si="3"/>
        <v>0.1040734257306805</v>
      </c>
      <c r="M5" s="11">
        <f t="shared" si="3"/>
        <v>6.8817290437527948E-2</v>
      </c>
      <c r="N5" s="11">
        <f t="shared" si="3"/>
        <v>0.12776988080818741</v>
      </c>
      <c r="O5" s="11">
        <f t="shared" si="3"/>
        <v>6.8159302685621023E-2</v>
      </c>
      <c r="P5" s="11">
        <f t="shared" si="3"/>
        <v>8.7917735788353366E-2</v>
      </c>
      <c r="Q5" s="11">
        <f t="shared" si="3"/>
        <v>0.14206482728061554</v>
      </c>
      <c r="R5" s="11">
        <f t="shared" si="3"/>
        <v>7.5018167801843144E-2</v>
      </c>
      <c r="S5" s="11">
        <f t="shared" si="3"/>
        <v>7.926777206234796E-2</v>
      </c>
      <c r="T5" s="11">
        <f t="shared" si="3"/>
        <v>0.17577925278774562</v>
      </c>
      <c r="U5" s="11">
        <f t="shared" si="3"/>
        <v>0.10902505350782489</v>
      </c>
      <c r="V5" s="12">
        <f t="shared" si="3"/>
        <v>0.11592921078889615</v>
      </c>
      <c r="W5" s="12">
        <f t="shared" si="0"/>
        <v>9.4630867383065004E-2</v>
      </c>
      <c r="X5" s="47">
        <f t="shared" si="1"/>
        <v>6.9439644099042767E-4</v>
      </c>
    </row>
    <row r="6" spans="1:24" x14ac:dyDescent="0.4">
      <c r="A6" s="113"/>
      <c r="B6" s="7" t="s">
        <v>13</v>
      </c>
      <c r="C6" s="11">
        <v>8639.9537290000007</v>
      </c>
      <c r="D6" s="12">
        <v>9919.9877899999992</v>
      </c>
      <c r="E6" s="11">
        <v>15519.987535</v>
      </c>
      <c r="F6" s="11">
        <v>13119.987132</v>
      </c>
      <c r="G6" s="11">
        <v>57279.990327</v>
      </c>
      <c r="H6" s="116"/>
      <c r="I6" s="11">
        <v>7199.9869769999996</v>
      </c>
      <c r="J6" s="11">
        <v>8639.9852439999995</v>
      </c>
      <c r="K6" s="11">
        <v>18079.906983000001</v>
      </c>
      <c r="L6" s="11">
        <v>12639.988574999999</v>
      </c>
      <c r="M6" s="13">
        <v>51679.973465000003</v>
      </c>
      <c r="N6" s="11">
        <v>11359.984602</v>
      </c>
      <c r="O6" s="11">
        <v>5119.9782880000002</v>
      </c>
      <c r="P6" s="11">
        <v>16159.916966999999</v>
      </c>
      <c r="Q6" s="11">
        <v>11199.952036999999</v>
      </c>
      <c r="R6" s="11">
        <v>52799.941515999999</v>
      </c>
      <c r="S6" s="11">
        <v>65119.942081000001</v>
      </c>
      <c r="T6" s="14">
        <v>1919.99323</v>
      </c>
      <c r="U6" s="11">
        <v>20799.979359000001</v>
      </c>
      <c r="V6" s="12">
        <v>15039.980384</v>
      </c>
      <c r="W6" s="12">
        <f t="shared" si="0"/>
        <v>22239.967943944444</v>
      </c>
      <c r="X6" s="47">
        <f t="shared" si="1"/>
        <v>359836247.51086521</v>
      </c>
    </row>
    <row r="7" spans="1:24" ht="13" thickBot="1" x14ac:dyDescent="0.45">
      <c r="A7" s="114"/>
      <c r="B7" s="8" t="s">
        <v>15</v>
      </c>
      <c r="C7" s="15">
        <f>C6/C38</f>
        <v>19.936539854283357</v>
      </c>
      <c r="D7" s="15">
        <f t="shared" ref="D7:G7" si="4">D6/D38</f>
        <v>20.979304723667997</v>
      </c>
      <c r="E7" s="15">
        <f t="shared" si="4"/>
        <v>22.577495238010378</v>
      </c>
      <c r="F7" s="15">
        <f t="shared" si="4"/>
        <v>21.72094984919471</v>
      </c>
      <c r="G7" s="15">
        <f t="shared" si="4"/>
        <v>23.218537441104274</v>
      </c>
      <c r="H7" s="117"/>
      <c r="I7" s="15">
        <f>I6/I38</f>
        <v>18.035624141963019</v>
      </c>
      <c r="J7" s="15">
        <f t="shared" ref="J7:V7" si="5">J6/J38</f>
        <v>19.234769061246784</v>
      </c>
      <c r="K7" s="15">
        <f t="shared" si="5"/>
        <v>21.594612643633596</v>
      </c>
      <c r="L7" s="15">
        <f t="shared" si="5"/>
        <v>21.924781869948539</v>
      </c>
      <c r="M7" s="15">
        <f t="shared" si="5"/>
        <v>23.093998336004177</v>
      </c>
      <c r="N7" s="15">
        <f t="shared" si="5"/>
        <v>20.735198265434065</v>
      </c>
      <c r="O7" s="15">
        <f t="shared" si="5"/>
        <v>13.958965995023991</v>
      </c>
      <c r="P7" s="15">
        <f t="shared" si="5"/>
        <v>20.893283974506392</v>
      </c>
      <c r="Q7" s="15">
        <f t="shared" si="5"/>
        <v>20.398964765225422</v>
      </c>
      <c r="R7" s="15">
        <f t="shared" si="5"/>
        <v>22.505425412356772</v>
      </c>
      <c r="S7" s="15">
        <f t="shared" si="5"/>
        <v>22.541103605196547</v>
      </c>
      <c r="T7" s="15">
        <f t="shared" si="5"/>
        <v>17.762893438259486</v>
      </c>
      <c r="U7" s="15">
        <f t="shared" si="5"/>
        <v>21.39357417525121</v>
      </c>
      <c r="V7" s="16">
        <f t="shared" si="5"/>
        <v>19.813330184063627</v>
      </c>
      <c r="W7" s="16">
        <f t="shared" si="0"/>
        <v>20.808692196450824</v>
      </c>
      <c r="X7" s="48">
        <f t="shared" si="1"/>
        <v>4.5624028049984462</v>
      </c>
    </row>
    <row r="8" spans="1:24" x14ac:dyDescent="0.4">
      <c r="A8" s="112" t="s">
        <v>7</v>
      </c>
      <c r="B8" s="6" t="s">
        <v>3</v>
      </c>
      <c r="C8" s="23">
        <v>1</v>
      </c>
      <c r="D8" s="24">
        <v>0.96455310999999999</v>
      </c>
      <c r="E8" s="23">
        <v>0.96526803999999999</v>
      </c>
      <c r="F8" s="23">
        <v>0.95892215999999997</v>
      </c>
      <c r="G8" s="23">
        <v>0.96197878999999997</v>
      </c>
      <c r="H8" s="31">
        <v>0.89844478000000005</v>
      </c>
      <c r="I8" s="23">
        <v>0.99095991000000005</v>
      </c>
      <c r="J8" s="23">
        <v>0.94539196999999997</v>
      </c>
      <c r="K8" s="23">
        <v>0.97492113999999996</v>
      </c>
      <c r="L8" s="23">
        <v>0.95738498999999999</v>
      </c>
      <c r="M8" s="25">
        <v>0.94486157999999998</v>
      </c>
      <c r="N8" s="23">
        <v>0.94666870999999997</v>
      </c>
      <c r="O8" s="23">
        <v>0.99475243999999996</v>
      </c>
      <c r="P8" s="23">
        <v>0.99229129999999999</v>
      </c>
      <c r="Q8" s="23">
        <v>0.94083826999999998</v>
      </c>
      <c r="R8" s="23">
        <v>0.95489186999999998</v>
      </c>
      <c r="S8" s="23">
        <v>0.94408422000000003</v>
      </c>
      <c r="T8" s="26">
        <v>0.89956477000000001</v>
      </c>
      <c r="U8" s="23">
        <v>0.93610143000000001</v>
      </c>
      <c r="V8" s="24">
        <v>0.93848416000000001</v>
      </c>
      <c r="W8" s="24">
        <f t="shared" si="0"/>
        <v>0.96179744944444445</v>
      </c>
      <c r="X8" s="46">
        <f t="shared" si="1"/>
        <v>4.0748888796049421E-4</v>
      </c>
    </row>
    <row r="9" spans="1:24" x14ac:dyDescent="0.4">
      <c r="A9" s="113"/>
      <c r="B9" s="7" t="s">
        <v>5</v>
      </c>
      <c r="C9" s="27">
        <v>0.51032513999999995</v>
      </c>
      <c r="D9" s="28">
        <v>0.51827756999999997</v>
      </c>
      <c r="E9" s="27">
        <v>0.53307652999999999</v>
      </c>
      <c r="F9" s="27">
        <v>0.52641616999999996</v>
      </c>
      <c r="G9" s="27">
        <v>0.48734437000000003</v>
      </c>
      <c r="H9" s="30">
        <v>0.48722518999999997</v>
      </c>
      <c r="I9" s="27">
        <v>0.52221116000000001</v>
      </c>
      <c r="J9" s="27">
        <v>0.48713107999999999</v>
      </c>
      <c r="K9" s="27">
        <v>0.52566471000000003</v>
      </c>
      <c r="L9" s="27">
        <v>0.53579147000000005</v>
      </c>
      <c r="M9" s="29">
        <v>0.49718589000000002</v>
      </c>
      <c r="N9" s="27">
        <v>0.54459970999999996</v>
      </c>
      <c r="O9" s="27">
        <v>0.52596317000000004</v>
      </c>
      <c r="P9" s="27">
        <v>0.53231485999999995</v>
      </c>
      <c r="Q9" s="27">
        <v>0.56470940999999997</v>
      </c>
      <c r="R9" s="27">
        <v>0.50476365999999995</v>
      </c>
      <c r="S9" s="27">
        <v>0.51107058999999999</v>
      </c>
      <c r="T9" s="30">
        <v>0.56525398999999998</v>
      </c>
      <c r="U9" s="27">
        <v>0.50919168000000004</v>
      </c>
      <c r="V9" s="28">
        <v>0.51612599000000003</v>
      </c>
      <c r="W9" s="28">
        <f t="shared" si="0"/>
        <v>0.51956462000000003</v>
      </c>
      <c r="X9" s="47">
        <f t="shared" si="1"/>
        <v>3.6077274081266635E-4</v>
      </c>
    </row>
    <row r="10" spans="1:24" s="37" customFormat="1" x14ac:dyDescent="0.4">
      <c r="A10" s="113"/>
      <c r="B10" s="32" t="s">
        <v>6</v>
      </c>
      <c r="C10" s="33">
        <v>30</v>
      </c>
      <c r="D10" s="34">
        <v>34</v>
      </c>
      <c r="E10" s="33">
        <v>63</v>
      </c>
      <c r="F10" s="33">
        <v>52</v>
      </c>
      <c r="G10" s="33">
        <v>104</v>
      </c>
      <c r="H10" s="36">
        <v>8</v>
      </c>
      <c r="I10" s="33">
        <v>42</v>
      </c>
      <c r="J10" s="33">
        <v>40</v>
      </c>
      <c r="K10" s="33">
        <v>71</v>
      </c>
      <c r="L10" s="33">
        <v>64</v>
      </c>
      <c r="M10" s="35">
        <v>145</v>
      </c>
      <c r="N10" s="33">
        <v>67</v>
      </c>
      <c r="O10" s="33">
        <v>46</v>
      </c>
      <c r="P10" s="33">
        <v>66</v>
      </c>
      <c r="Q10" s="33">
        <v>82</v>
      </c>
      <c r="R10" s="33">
        <v>164</v>
      </c>
      <c r="S10" s="33">
        <v>228</v>
      </c>
      <c r="T10" s="36">
        <v>22</v>
      </c>
      <c r="U10" s="33">
        <v>90</v>
      </c>
      <c r="V10" s="34">
        <v>85</v>
      </c>
      <c r="W10" s="12">
        <f t="shared" si="0"/>
        <v>81.833333333333329</v>
      </c>
      <c r="X10" s="47">
        <f t="shared" si="1"/>
        <v>2467.8055555555557</v>
      </c>
    </row>
    <row r="11" spans="1:24" x14ac:dyDescent="0.4">
      <c r="A11" s="113"/>
      <c r="B11" s="7" t="s">
        <v>17</v>
      </c>
      <c r="C11" s="11">
        <f>C10/C$38</f>
        <v>6.9224467443730758E-2</v>
      </c>
      <c r="D11" s="11">
        <f>D10/D$38</f>
        <v>7.190496356495131E-2</v>
      </c>
      <c r="E11" s="11">
        <f t="shared" ref="E11:V11" si="6">E10/E$38</f>
        <v>9.1648411236604374E-2</v>
      </c>
      <c r="F11" s="11">
        <f t="shared" si="6"/>
        <v>8.6089214935529165E-2</v>
      </c>
      <c r="G11" s="11">
        <f t="shared" si="6"/>
        <v>4.2156569512139336E-2</v>
      </c>
      <c r="H11" s="11">
        <f t="shared" si="6"/>
        <v>0.21441828988012676</v>
      </c>
      <c r="I11" s="11">
        <f t="shared" si="6"/>
        <v>0.10520799778975029</v>
      </c>
      <c r="J11" s="11">
        <f t="shared" si="6"/>
        <v>8.9050008850903001E-2</v>
      </c>
      <c r="K11" s="11">
        <f t="shared" si="6"/>
        <v>8.4802289034983644E-2</v>
      </c>
      <c r="L11" s="11">
        <f t="shared" si="6"/>
        <v>0.11101165411272586</v>
      </c>
      <c r="M11" s="11">
        <f t="shared" si="6"/>
        <v>6.4795500736633468E-2</v>
      </c>
      <c r="N11" s="11">
        <f t="shared" si="6"/>
        <v>0.12229402877355082</v>
      </c>
      <c r="O11" s="11">
        <f t="shared" si="6"/>
        <v>0.1254131169415427</v>
      </c>
      <c r="P11" s="11">
        <f t="shared" si="6"/>
        <v>8.5331920029872388E-2</v>
      </c>
      <c r="Q11" s="11">
        <f t="shared" si="6"/>
        <v>0.14935020303859581</v>
      </c>
      <c r="R11" s="11">
        <f t="shared" si="6"/>
        <v>6.9903292724444746E-2</v>
      </c>
      <c r="S11" s="11">
        <f t="shared" si="6"/>
        <v>7.8921624586093156E-2</v>
      </c>
      <c r="T11" s="11">
        <f t="shared" si="6"/>
        <v>0.20353387164896861</v>
      </c>
      <c r="U11" s="11">
        <f t="shared" si="6"/>
        <v>9.2568441657587167E-2</v>
      </c>
      <c r="V11" s="12">
        <f t="shared" si="6"/>
        <v>0.11197707860291105</v>
      </c>
      <c r="W11" s="12">
        <f t="shared" si="0"/>
        <v>9.17583768651416E-2</v>
      </c>
      <c r="X11" s="47">
        <f t="shared" si="1"/>
        <v>6.2243279672384664E-4</v>
      </c>
    </row>
    <row r="12" spans="1:24" x14ac:dyDescent="0.4">
      <c r="A12" s="113"/>
      <c r="B12" s="7" t="s">
        <v>13</v>
      </c>
      <c r="C12" s="11">
        <v>11199.939608999999</v>
      </c>
      <c r="D12" s="12">
        <v>11519.953412999999</v>
      </c>
      <c r="E12" s="11">
        <v>16319.92777</v>
      </c>
      <c r="F12" s="11">
        <v>14399.987653</v>
      </c>
      <c r="G12" s="11">
        <v>58559.987015999999</v>
      </c>
      <c r="H12" s="14">
        <v>799.99763499999995</v>
      </c>
      <c r="I12" s="11">
        <v>10239.947157000001</v>
      </c>
      <c r="J12" s="11">
        <v>10239.957630000001</v>
      </c>
      <c r="K12" s="11">
        <v>20159.898380999999</v>
      </c>
      <c r="L12" s="11">
        <v>13759.987788</v>
      </c>
      <c r="M12" s="13">
        <v>52159.974151000002</v>
      </c>
      <c r="N12" s="11">
        <v>12799.958917</v>
      </c>
      <c r="O12" s="11">
        <v>9439.9544860000005</v>
      </c>
      <c r="P12" s="11">
        <v>19359.900817000002</v>
      </c>
      <c r="Q12" s="11">
        <v>12959.984527000001</v>
      </c>
      <c r="R12" s="11">
        <v>54879.928553999998</v>
      </c>
      <c r="S12" s="11">
        <v>66559.895285999999</v>
      </c>
      <c r="T12" s="14">
        <v>2399.9949000000001</v>
      </c>
      <c r="U12" s="11">
        <v>22239.930854999999</v>
      </c>
      <c r="V12" s="12">
        <v>17279.967777000002</v>
      </c>
      <c r="W12" s="12">
        <f t="shared" si="0"/>
        <v>24115.504543722218</v>
      </c>
      <c r="X12" s="47">
        <f t="shared" si="1"/>
        <v>347231959.32941598</v>
      </c>
    </row>
    <row r="13" spans="1:24" ht="13" thickBot="1" x14ac:dyDescent="0.45">
      <c r="A13" s="114"/>
      <c r="B13" s="8" t="s">
        <v>16</v>
      </c>
      <c r="C13" s="11">
        <f>C12/C$38</f>
        <v>25.843661827832367</v>
      </c>
      <c r="D13" s="11">
        <f t="shared" ref="D13:V13" si="7">D12/D$38</f>
        <v>24.362995012697102</v>
      </c>
      <c r="E13" s="11">
        <f t="shared" si="7"/>
        <v>23.741197644708567</v>
      </c>
      <c r="F13" s="11">
        <f t="shared" si="7"/>
        <v>23.840069848616984</v>
      </c>
      <c r="G13" s="11">
        <f t="shared" si="7"/>
        <v>23.73738618528828</v>
      </c>
      <c r="H13" s="11">
        <f t="shared" si="7"/>
        <v>21.441765600605727</v>
      </c>
      <c r="I13" s="11">
        <f t="shared" si="7"/>
        <v>25.650579472876569</v>
      </c>
      <c r="J13" s="11">
        <f t="shared" si="7"/>
        <v>22.796707939609295</v>
      </c>
      <c r="K13" s="11">
        <f t="shared" si="7"/>
        <v>24.078951118612125</v>
      </c>
      <c r="L13" s="11">
        <f t="shared" si="7"/>
        <v>23.867484451824811</v>
      </c>
      <c r="M13" s="11">
        <f t="shared" si="7"/>
        <v>23.308494093268298</v>
      </c>
      <c r="N13" s="11">
        <f t="shared" si="7"/>
        <v>23.363560359639795</v>
      </c>
      <c r="O13" s="11">
        <f t="shared" si="7"/>
        <v>25.736828605990404</v>
      </c>
      <c r="P13" s="11">
        <f t="shared" si="7"/>
        <v>25.030568307613713</v>
      </c>
      <c r="Q13" s="11">
        <f t="shared" si="7"/>
        <v>23.604589274201345</v>
      </c>
      <c r="R13" s="11">
        <f t="shared" si="7"/>
        <v>23.391998234188264</v>
      </c>
      <c r="S13" s="11">
        <f t="shared" si="7"/>
        <v>23.039539773032295</v>
      </c>
      <c r="T13" s="11">
        <f t="shared" si="7"/>
        <v>22.203647906126331</v>
      </c>
      <c r="U13" s="11">
        <f t="shared" si="7"/>
        <v>22.874619353553779</v>
      </c>
      <c r="V13" s="12">
        <f t="shared" si="7"/>
        <v>22.764238941422345</v>
      </c>
      <c r="W13" s="16">
        <f t="shared" si="0"/>
        <v>23.946303913609793</v>
      </c>
      <c r="X13" s="48">
        <f t="shared" si="1"/>
        <v>0.94669794028242138</v>
      </c>
    </row>
    <row r="14" spans="1:24" x14ac:dyDescent="0.4">
      <c r="A14" s="112" t="s">
        <v>8</v>
      </c>
      <c r="B14" s="6" t="s">
        <v>3</v>
      </c>
      <c r="C14" s="23">
        <v>1</v>
      </c>
      <c r="D14" s="24">
        <v>0.95259084000000005</v>
      </c>
      <c r="E14" s="23">
        <v>0.96118329999999996</v>
      </c>
      <c r="F14" s="23">
        <v>0.96190218000000005</v>
      </c>
      <c r="G14" s="23">
        <v>0.96232576000000003</v>
      </c>
      <c r="H14" s="26">
        <v>0.92536132999999998</v>
      </c>
      <c r="I14" s="23">
        <v>0.97876216000000005</v>
      </c>
      <c r="J14" s="23">
        <v>0.94163848999999999</v>
      </c>
      <c r="K14" s="23">
        <v>0.97228629</v>
      </c>
      <c r="L14" s="23">
        <v>0.95913510999999996</v>
      </c>
      <c r="M14" s="25">
        <v>0.94731913000000001</v>
      </c>
      <c r="N14" s="23">
        <v>0.94066026999999997</v>
      </c>
      <c r="O14" s="23">
        <v>0.99400551000000004</v>
      </c>
      <c r="P14" s="23">
        <v>0.99426429000000005</v>
      </c>
      <c r="Q14" s="23">
        <v>0.95177745000000002</v>
      </c>
      <c r="R14" s="23">
        <v>0.95670253999999999</v>
      </c>
      <c r="S14" s="23">
        <v>0.94191177999999998</v>
      </c>
      <c r="T14" s="26">
        <v>0.89379951999999996</v>
      </c>
      <c r="U14" s="23">
        <v>0.93337939000000003</v>
      </c>
      <c r="V14" s="24">
        <v>0.93434265999999999</v>
      </c>
      <c r="W14" s="24">
        <f t="shared" si="0"/>
        <v>0.96023261944444449</v>
      </c>
      <c r="X14" s="46">
        <f t="shared" si="1"/>
        <v>3.9683794927805014E-4</v>
      </c>
    </row>
    <row r="15" spans="1:24" x14ac:dyDescent="0.4">
      <c r="A15" s="113"/>
      <c r="B15" s="7" t="s">
        <v>5</v>
      </c>
      <c r="C15" s="27">
        <v>0.51704890999999997</v>
      </c>
      <c r="D15" s="28">
        <v>0.51674633000000003</v>
      </c>
      <c r="E15" s="27">
        <v>0.50266787999999996</v>
      </c>
      <c r="F15" s="27">
        <v>0.52293948999999995</v>
      </c>
      <c r="G15" s="27">
        <v>0.48577488000000002</v>
      </c>
      <c r="H15" s="30">
        <v>0.48782825000000002</v>
      </c>
      <c r="I15" s="27">
        <v>0.52792596000000003</v>
      </c>
      <c r="J15" s="27">
        <v>0.49324885000000002</v>
      </c>
      <c r="K15" s="27">
        <v>0.52742646000000004</v>
      </c>
      <c r="L15" s="27">
        <v>0.53510460999999998</v>
      </c>
      <c r="M15" s="29">
        <v>0.49895888999999999</v>
      </c>
      <c r="N15" s="27">
        <v>0.52147853</v>
      </c>
      <c r="O15" s="27">
        <v>0.52558084000000005</v>
      </c>
      <c r="P15" s="27">
        <v>0.52893937000000002</v>
      </c>
      <c r="Q15" s="27">
        <v>0.56968883999999997</v>
      </c>
      <c r="R15" s="27">
        <v>0.50145945000000003</v>
      </c>
      <c r="S15" s="27">
        <v>0.51250088000000005</v>
      </c>
      <c r="T15" s="30">
        <v>0.55800868999999997</v>
      </c>
      <c r="U15" s="27">
        <v>0.51721223000000005</v>
      </c>
      <c r="V15" s="28">
        <v>0.51296494999999998</v>
      </c>
      <c r="W15" s="28">
        <f t="shared" si="0"/>
        <v>0.51764818611111119</v>
      </c>
      <c r="X15" s="47">
        <f t="shared" si="1"/>
        <v>3.3022726155686806E-4</v>
      </c>
    </row>
    <row r="16" spans="1:24" s="37" customFormat="1" x14ac:dyDescent="0.4">
      <c r="A16" s="113"/>
      <c r="B16" s="32" t="s">
        <v>6</v>
      </c>
      <c r="C16" s="33">
        <v>29</v>
      </c>
      <c r="D16" s="34">
        <v>34</v>
      </c>
      <c r="E16" s="33">
        <v>46</v>
      </c>
      <c r="F16" s="33">
        <v>52</v>
      </c>
      <c r="G16" s="33">
        <v>100</v>
      </c>
      <c r="H16" s="36">
        <v>8</v>
      </c>
      <c r="I16" s="33">
        <v>42</v>
      </c>
      <c r="J16" s="33">
        <v>40</v>
      </c>
      <c r="K16" s="33">
        <v>72</v>
      </c>
      <c r="L16" s="33">
        <v>64</v>
      </c>
      <c r="M16" s="35">
        <v>146</v>
      </c>
      <c r="N16" s="33">
        <v>62</v>
      </c>
      <c r="O16" s="33">
        <v>46</v>
      </c>
      <c r="P16" s="33">
        <v>66</v>
      </c>
      <c r="Q16" s="33">
        <v>84</v>
      </c>
      <c r="R16" s="33">
        <v>152</v>
      </c>
      <c r="S16" s="33">
        <v>236</v>
      </c>
      <c r="T16" s="36">
        <v>22</v>
      </c>
      <c r="U16" s="33">
        <v>96</v>
      </c>
      <c r="V16" s="34">
        <v>84</v>
      </c>
      <c r="W16" s="12">
        <f t="shared" si="0"/>
        <v>80.611111111111114</v>
      </c>
      <c r="X16" s="47">
        <f t="shared" si="1"/>
        <v>2569.6820987654319</v>
      </c>
    </row>
    <row r="17" spans="1:24" x14ac:dyDescent="0.4">
      <c r="A17" s="113"/>
      <c r="B17" s="7" t="s">
        <v>17</v>
      </c>
      <c r="C17" s="11">
        <f>C16/C$38</f>
        <v>6.6916985195606404E-2</v>
      </c>
      <c r="D17" s="11">
        <f t="shared" ref="D17:V17" si="8">D16/D$38</f>
        <v>7.190496356495131E-2</v>
      </c>
      <c r="E17" s="11">
        <f t="shared" si="8"/>
        <v>6.6917887569584153E-2</v>
      </c>
      <c r="F17" s="11">
        <f t="shared" si="8"/>
        <v>8.6089214935529165E-2</v>
      </c>
      <c r="G17" s="11">
        <f t="shared" si="8"/>
        <v>4.053516299244167E-2</v>
      </c>
      <c r="H17" s="11">
        <f t="shared" si="8"/>
        <v>0.21441828988012676</v>
      </c>
      <c r="I17" s="11">
        <f t="shared" si="8"/>
        <v>0.10520799778975029</v>
      </c>
      <c r="J17" s="11">
        <f t="shared" si="8"/>
        <v>8.9050008850903001E-2</v>
      </c>
      <c r="K17" s="11">
        <f t="shared" si="8"/>
        <v>8.5996687472096101E-2</v>
      </c>
      <c r="L17" s="11">
        <f t="shared" si="8"/>
        <v>0.11101165411272586</v>
      </c>
      <c r="M17" s="11">
        <f t="shared" si="8"/>
        <v>6.5242366258955076E-2</v>
      </c>
      <c r="N17" s="11">
        <f t="shared" si="8"/>
        <v>0.11316760871582314</v>
      </c>
      <c r="O17" s="11">
        <f t="shared" si="8"/>
        <v>0.1254131169415427</v>
      </c>
      <c r="P17" s="11">
        <f t="shared" si="8"/>
        <v>8.5331920029872388E-2</v>
      </c>
      <c r="Q17" s="11">
        <f t="shared" si="8"/>
        <v>0.15299289091758594</v>
      </c>
      <c r="R17" s="11">
        <f t="shared" si="8"/>
        <v>6.4788417647046348E-2</v>
      </c>
      <c r="S17" s="11">
        <f t="shared" si="8"/>
        <v>8.1690804396131522E-2</v>
      </c>
      <c r="T17" s="11">
        <f t="shared" si="8"/>
        <v>0.20353387164896861</v>
      </c>
      <c r="U17" s="11">
        <f t="shared" si="8"/>
        <v>9.8739671101426313E-2</v>
      </c>
      <c r="V17" s="12">
        <f t="shared" si="8"/>
        <v>0.11065970120758269</v>
      </c>
      <c r="W17" s="12">
        <f t="shared" si="0"/>
        <v>9.0092058872197456E-2</v>
      </c>
      <c r="X17" s="47">
        <f t="shared" si="1"/>
        <v>6.7478821080959564E-4</v>
      </c>
    </row>
    <row r="18" spans="1:24" x14ac:dyDescent="0.4">
      <c r="A18" s="113"/>
      <c r="B18" s="7" t="s">
        <v>13</v>
      </c>
      <c r="C18" s="11">
        <v>11199.939575</v>
      </c>
      <c r="D18" s="12">
        <v>11519.954066</v>
      </c>
      <c r="E18" s="11">
        <v>16159.981116000001</v>
      </c>
      <c r="F18" s="11">
        <v>14399.987462999999</v>
      </c>
      <c r="G18" s="11">
        <v>58719.987214000001</v>
      </c>
      <c r="H18" s="14">
        <v>799.99746500000003</v>
      </c>
      <c r="I18" s="11">
        <v>10239.947139</v>
      </c>
      <c r="J18" s="11">
        <v>10239.954797</v>
      </c>
      <c r="K18" s="11">
        <v>20159.89818</v>
      </c>
      <c r="L18" s="11">
        <v>13759.987897000001</v>
      </c>
      <c r="M18" s="13">
        <v>52319.974198000004</v>
      </c>
      <c r="N18" s="11">
        <v>12639.956076</v>
      </c>
      <c r="O18" s="11">
        <v>9439.9544740000001</v>
      </c>
      <c r="P18" s="11">
        <v>19359.900394</v>
      </c>
      <c r="Q18" s="11">
        <v>13119.983705000001</v>
      </c>
      <c r="R18" s="11">
        <v>55039.929710999997</v>
      </c>
      <c r="S18" s="11">
        <v>66399.926558000006</v>
      </c>
      <c r="T18" s="14">
        <v>2399.9949510000001</v>
      </c>
      <c r="U18" s="11">
        <v>22239.963351999999</v>
      </c>
      <c r="V18" s="12">
        <v>17119.967100000002</v>
      </c>
      <c r="W18" s="12">
        <f t="shared" si="0"/>
        <v>24115.510723055559</v>
      </c>
      <c r="X18" s="47">
        <f t="shared" si="1"/>
        <v>348409668.51798576</v>
      </c>
    </row>
    <row r="19" spans="1:24" ht="13" thickBot="1" x14ac:dyDescent="0.45">
      <c r="A19" s="114"/>
      <c r="B19" s="8" t="s">
        <v>16</v>
      </c>
      <c r="C19" s="11">
        <f>C18/C$38</f>
        <v>25.843661749377976</v>
      </c>
      <c r="D19" s="11">
        <f t="shared" ref="D19:V19" si="9">D18/D$38</f>
        <v>24.362996393695376</v>
      </c>
      <c r="E19" s="11">
        <f t="shared" si="9"/>
        <v>23.508517379284587</v>
      </c>
      <c r="F19" s="11">
        <f t="shared" si="9"/>
        <v>23.840069534060238</v>
      </c>
      <c r="G19" s="11">
        <f t="shared" si="9"/>
        <v>23.80224252633581</v>
      </c>
      <c r="H19" s="11">
        <f t="shared" si="9"/>
        <v>21.441761044217071</v>
      </c>
      <c r="I19" s="11">
        <f t="shared" si="9"/>
        <v>25.650579427787424</v>
      </c>
      <c r="J19" s="11">
        <f t="shared" si="9"/>
        <v>22.796701632642417</v>
      </c>
      <c r="K19" s="11">
        <f t="shared" si="9"/>
        <v>24.078950878538041</v>
      </c>
      <c r="L19" s="11">
        <f t="shared" si="9"/>
        <v>23.867484640891533</v>
      </c>
      <c r="M19" s="11">
        <f t="shared" si="9"/>
        <v>23.379992597842435</v>
      </c>
      <c r="N19" s="11">
        <f t="shared" si="9"/>
        <v>23.071509732160635</v>
      </c>
      <c r="O19" s="11">
        <f t="shared" si="9"/>
        <v>25.736828573273939</v>
      </c>
      <c r="P19" s="11">
        <f t="shared" si="9"/>
        <v>25.03056776071368</v>
      </c>
      <c r="Q19" s="11">
        <f t="shared" si="9"/>
        <v>23.896002807375837</v>
      </c>
      <c r="R19" s="11">
        <f t="shared" si="9"/>
        <v>23.46019706171278</v>
      </c>
      <c r="S19" s="11">
        <f t="shared" si="9"/>
        <v>22.984167001555409</v>
      </c>
      <c r="T19" s="11">
        <f t="shared" si="9"/>
        <v>22.203648377954849</v>
      </c>
      <c r="U19" s="11">
        <f t="shared" si="9"/>
        <v>22.874652777960986</v>
      </c>
      <c r="V19" s="12">
        <f t="shared" si="9"/>
        <v>22.553457666305309</v>
      </c>
      <c r="W19" s="16">
        <f t="shared" si="0"/>
        <v>23.929921118973024</v>
      </c>
      <c r="X19" s="48">
        <f t="shared" si="1"/>
        <v>0.99794373363190403</v>
      </c>
    </row>
    <row r="20" spans="1:24" x14ac:dyDescent="0.4">
      <c r="A20" s="112" t="s">
        <v>9</v>
      </c>
      <c r="B20" s="6" t="s">
        <v>3</v>
      </c>
      <c r="C20" s="23">
        <v>1</v>
      </c>
      <c r="D20" s="24">
        <v>0.98017849999999995</v>
      </c>
      <c r="E20" s="23">
        <v>0.96811921000000001</v>
      </c>
      <c r="F20" s="23">
        <v>0.97178920000000002</v>
      </c>
      <c r="G20" s="23">
        <v>0.95695576999999998</v>
      </c>
      <c r="H20" s="26">
        <v>0.94187845999999997</v>
      </c>
      <c r="I20" s="23">
        <v>0.99179561000000005</v>
      </c>
      <c r="J20" s="23">
        <v>0.96634556999999999</v>
      </c>
      <c r="K20" s="23">
        <v>0.97519226999999997</v>
      </c>
      <c r="L20" s="23">
        <v>0.95706411000000002</v>
      </c>
      <c r="M20" s="25">
        <v>0.94929589000000003</v>
      </c>
      <c r="N20" s="23">
        <v>0.93675441999999998</v>
      </c>
      <c r="O20" s="23">
        <v>0.99235764000000004</v>
      </c>
      <c r="P20" s="23">
        <v>0.99317727</v>
      </c>
      <c r="Q20" s="23">
        <v>0.95177745000000002</v>
      </c>
      <c r="R20" s="23">
        <v>0.95393198000000001</v>
      </c>
      <c r="S20" s="23">
        <v>0.93745058999999997</v>
      </c>
      <c r="T20" s="26">
        <v>0.89613522000000001</v>
      </c>
      <c r="U20" s="23">
        <v>0.93325853999999997</v>
      </c>
      <c r="V20" s="24">
        <v>0.93122411000000005</v>
      </c>
      <c r="W20" s="24">
        <f t="shared" si="0"/>
        <v>0.96370378499999987</v>
      </c>
      <c r="X20" s="46">
        <f t="shared" si="1"/>
        <v>4.5687893690681404E-4</v>
      </c>
    </row>
    <row r="21" spans="1:24" x14ac:dyDescent="0.4">
      <c r="A21" s="113"/>
      <c r="B21" s="7" t="s">
        <v>5</v>
      </c>
      <c r="C21" s="27">
        <v>0.50433821000000001</v>
      </c>
      <c r="D21" s="28">
        <v>0.51653483</v>
      </c>
      <c r="E21" s="27">
        <v>0.50334285999999995</v>
      </c>
      <c r="F21" s="27">
        <v>0.52342290999999996</v>
      </c>
      <c r="G21" s="27">
        <v>0.48610402000000003</v>
      </c>
      <c r="H21" s="30">
        <v>0.49681384000000001</v>
      </c>
      <c r="I21" s="27">
        <v>0.52229121999999994</v>
      </c>
      <c r="J21" s="27">
        <v>0.49548179999999997</v>
      </c>
      <c r="K21" s="27">
        <v>0.52690928000000004</v>
      </c>
      <c r="L21" s="27">
        <v>0.53440213000000003</v>
      </c>
      <c r="M21" s="29">
        <v>0.49595622</v>
      </c>
      <c r="N21" s="27">
        <v>0.53062624999999997</v>
      </c>
      <c r="O21" s="27">
        <v>0.52816169000000002</v>
      </c>
      <c r="P21" s="27">
        <v>0.52375477000000004</v>
      </c>
      <c r="Q21" s="27">
        <v>0.56968883999999997</v>
      </c>
      <c r="R21" s="27">
        <v>0.50044158000000005</v>
      </c>
      <c r="S21" s="27">
        <v>0.51510531999999998</v>
      </c>
      <c r="T21" s="30">
        <v>0.56961782000000005</v>
      </c>
      <c r="U21" s="27">
        <v>0.51573294000000003</v>
      </c>
      <c r="V21" s="28">
        <v>0.52114453999999999</v>
      </c>
      <c r="W21" s="28">
        <f t="shared" si="0"/>
        <v>0.51741330055555557</v>
      </c>
      <c r="X21" s="47">
        <f t="shared" si="1"/>
        <v>3.3906925153323847E-4</v>
      </c>
    </row>
    <row r="22" spans="1:24" s="37" customFormat="1" x14ac:dyDescent="0.4">
      <c r="A22" s="113"/>
      <c r="B22" s="32" t="s">
        <v>6</v>
      </c>
      <c r="C22" s="33">
        <v>30</v>
      </c>
      <c r="D22" s="34">
        <v>34</v>
      </c>
      <c r="E22" s="33">
        <v>46</v>
      </c>
      <c r="F22" s="33">
        <v>52</v>
      </c>
      <c r="G22" s="33">
        <v>106</v>
      </c>
      <c r="H22" s="36">
        <v>8</v>
      </c>
      <c r="I22" s="33">
        <v>42</v>
      </c>
      <c r="J22" s="33">
        <v>40</v>
      </c>
      <c r="K22" s="33">
        <v>72</v>
      </c>
      <c r="L22" s="33">
        <v>63</v>
      </c>
      <c r="M22" s="35">
        <v>144</v>
      </c>
      <c r="N22" s="33">
        <v>63</v>
      </c>
      <c r="O22" s="33">
        <v>46</v>
      </c>
      <c r="P22" s="33">
        <v>66</v>
      </c>
      <c r="Q22" s="33">
        <v>84</v>
      </c>
      <c r="R22" s="33">
        <v>155</v>
      </c>
      <c r="S22" s="33">
        <v>250</v>
      </c>
      <c r="T22" s="36">
        <v>22</v>
      </c>
      <c r="U22" s="33">
        <v>96</v>
      </c>
      <c r="V22" s="34">
        <v>88</v>
      </c>
      <c r="W22" s="12">
        <f t="shared" si="0"/>
        <v>82.055555555555557</v>
      </c>
      <c r="X22" s="47">
        <f t="shared" si="1"/>
        <v>2841.7191358024693</v>
      </c>
    </row>
    <row r="23" spans="1:24" x14ac:dyDescent="0.4">
      <c r="A23" s="113"/>
      <c r="B23" s="7" t="s">
        <v>17</v>
      </c>
      <c r="C23" s="11">
        <f>C22/C$38</f>
        <v>6.9224467443730758E-2</v>
      </c>
      <c r="D23" s="11">
        <f t="shared" ref="D23:V23" si="10">D22/D$38</f>
        <v>7.190496356495131E-2</v>
      </c>
      <c r="E23" s="11">
        <f t="shared" si="10"/>
        <v>6.6917887569584153E-2</v>
      </c>
      <c r="F23" s="11">
        <f t="shared" si="10"/>
        <v>8.6089214935529165E-2</v>
      </c>
      <c r="G23" s="11">
        <f t="shared" si="10"/>
        <v>4.2967272771988176E-2</v>
      </c>
      <c r="H23" s="11">
        <f t="shared" si="10"/>
        <v>0.21441828988012676</v>
      </c>
      <c r="I23" s="11">
        <f t="shared" si="10"/>
        <v>0.10520799778975029</v>
      </c>
      <c r="J23" s="11">
        <f t="shared" si="10"/>
        <v>8.9050008850903001E-2</v>
      </c>
      <c r="K23" s="11">
        <f t="shared" si="10"/>
        <v>8.5996687472096101E-2</v>
      </c>
      <c r="L23" s="11">
        <f t="shared" si="10"/>
        <v>0.10927709701721451</v>
      </c>
      <c r="M23" s="11">
        <f t="shared" si="10"/>
        <v>6.4348635214311847E-2</v>
      </c>
      <c r="N23" s="11">
        <f t="shared" si="10"/>
        <v>0.11499289272736868</v>
      </c>
      <c r="O23" s="11">
        <f t="shared" si="10"/>
        <v>0.1254131169415427</v>
      </c>
      <c r="P23" s="11">
        <f t="shared" si="10"/>
        <v>8.5331920029872388E-2</v>
      </c>
      <c r="Q23" s="11">
        <f t="shared" si="10"/>
        <v>0.15299289091758594</v>
      </c>
      <c r="R23" s="11">
        <f t="shared" si="10"/>
        <v>6.6067136416395944E-2</v>
      </c>
      <c r="S23" s="11">
        <f t="shared" si="10"/>
        <v>8.6536869063698646E-2</v>
      </c>
      <c r="T23" s="11">
        <f t="shared" si="10"/>
        <v>0.20353387164896861</v>
      </c>
      <c r="U23" s="11">
        <f t="shared" si="10"/>
        <v>9.8739671101426313E-2</v>
      </c>
      <c r="V23" s="12">
        <f t="shared" si="10"/>
        <v>0.11592921078889615</v>
      </c>
      <c r="W23" s="12">
        <f t="shared" si="0"/>
        <v>9.0943774478713671E-2</v>
      </c>
      <c r="X23" s="47">
        <f t="shared" si="1"/>
        <v>6.6572760809659572E-4</v>
      </c>
    </row>
    <row r="24" spans="1:24" x14ac:dyDescent="0.4">
      <c r="A24" s="113"/>
      <c r="B24" s="7" t="s">
        <v>13</v>
      </c>
      <c r="C24" s="11">
        <v>11199.939601</v>
      </c>
      <c r="D24" s="12">
        <v>11519.954409</v>
      </c>
      <c r="E24" s="11">
        <v>16159.981108</v>
      </c>
      <c r="F24" s="11">
        <v>14399.987585000001</v>
      </c>
      <c r="G24" s="11">
        <v>58239.985827999997</v>
      </c>
      <c r="H24" s="14">
        <v>799.99746500000003</v>
      </c>
      <c r="I24" s="11">
        <v>10239.947136999999</v>
      </c>
      <c r="J24" s="11">
        <v>10239.955064</v>
      </c>
      <c r="K24" s="11">
        <v>20159.897986</v>
      </c>
      <c r="L24" s="11">
        <v>13759.987932</v>
      </c>
      <c r="M24" s="13">
        <v>52319.975135000001</v>
      </c>
      <c r="N24" s="11">
        <v>12639.955857999999</v>
      </c>
      <c r="O24" s="11">
        <v>9439.9544920000008</v>
      </c>
      <c r="P24" s="11">
        <v>19359.900741000001</v>
      </c>
      <c r="Q24" s="11">
        <v>13119.983705000001</v>
      </c>
      <c r="R24" s="11">
        <v>54719.928951000002</v>
      </c>
      <c r="S24" s="11">
        <v>65919.924375999995</v>
      </c>
      <c r="T24" s="17">
        <v>2399.9949240000001</v>
      </c>
      <c r="U24" s="11">
        <v>22239.963768000001</v>
      </c>
      <c r="V24" s="12">
        <v>17119.968347000002</v>
      </c>
      <c r="W24" s="12">
        <f t="shared" si="0"/>
        <v>24044.399556833334</v>
      </c>
      <c r="X24" s="47">
        <f t="shared" si="1"/>
        <v>343235607.75288427</v>
      </c>
    </row>
    <row r="25" spans="1:24" ht="13" thickBot="1" x14ac:dyDescent="0.45">
      <c r="A25" s="114"/>
      <c r="B25" s="8" t="s">
        <v>16</v>
      </c>
      <c r="C25" s="11">
        <f>C24/C$38</f>
        <v>25.843661809372513</v>
      </c>
      <c r="D25" s="11">
        <f t="shared" ref="D25:V25" si="11">D24/D$38</f>
        <v>24.362997119089567</v>
      </c>
      <c r="E25" s="11">
        <f t="shared" si="11"/>
        <v>23.508517367646693</v>
      </c>
      <c r="F25" s="11">
        <f t="shared" si="11"/>
        <v>23.840069736038782</v>
      </c>
      <c r="G25" s="11">
        <f t="shared" si="11"/>
        <v>23.607673182154731</v>
      </c>
      <c r="H25" s="11">
        <f t="shared" si="11"/>
        <v>21.441761044217071</v>
      </c>
      <c r="I25" s="11">
        <f t="shared" si="11"/>
        <v>25.650579422777518</v>
      </c>
      <c r="J25" s="11">
        <f t="shared" si="11"/>
        <v>22.796702227051224</v>
      </c>
      <c r="K25" s="11">
        <f t="shared" si="11"/>
        <v>24.078950646824744</v>
      </c>
      <c r="L25" s="11">
        <f t="shared" si="11"/>
        <v>23.867484701601033</v>
      </c>
      <c r="M25" s="11">
        <f t="shared" si="11"/>
        <v>23.379993016555428</v>
      </c>
      <c r="N25" s="11">
        <f t="shared" si="11"/>
        <v>23.071509334248717</v>
      </c>
      <c r="O25" s="11">
        <f t="shared" si="11"/>
        <v>25.736828622348639</v>
      </c>
      <c r="P25" s="11">
        <f t="shared" si="11"/>
        <v>25.030568209352715</v>
      </c>
      <c r="Q25" s="11">
        <f t="shared" si="11"/>
        <v>23.896002807375837</v>
      </c>
      <c r="R25" s="11">
        <f t="shared" si="11"/>
        <v>23.323800069040072</v>
      </c>
      <c r="S25" s="11">
        <f t="shared" si="11"/>
        <v>22.81801545765931</v>
      </c>
      <c r="T25" s="11">
        <f t="shared" si="11"/>
        <v>22.20364812816328</v>
      </c>
      <c r="U25" s="11">
        <f t="shared" si="11"/>
        <v>22.874653205832896</v>
      </c>
      <c r="V25" s="12">
        <f t="shared" si="11"/>
        <v>22.55345930907492</v>
      </c>
      <c r="W25" s="16">
        <f t="shared" si="0"/>
        <v>23.902303680224744</v>
      </c>
      <c r="X25" s="48">
        <f t="shared" si="1"/>
        <v>1.0291900467352493</v>
      </c>
    </row>
    <row r="26" spans="1:24" x14ac:dyDescent="0.4">
      <c r="A26" s="112" t="s">
        <v>10</v>
      </c>
      <c r="B26" s="6" t="s">
        <v>3</v>
      </c>
      <c r="C26" s="23">
        <v>1</v>
      </c>
      <c r="D26" s="24">
        <v>0.99721669999999996</v>
      </c>
      <c r="E26" s="23">
        <v>1</v>
      </c>
      <c r="F26" s="23">
        <v>1</v>
      </c>
      <c r="G26" s="23">
        <v>0.99887477000000002</v>
      </c>
      <c r="H26" s="26">
        <v>0.98738265000000003</v>
      </c>
      <c r="I26" s="23">
        <v>0.99353336000000003</v>
      </c>
      <c r="J26" s="23">
        <v>0.99978405000000004</v>
      </c>
      <c r="K26" s="23">
        <v>0.99999402999999998</v>
      </c>
      <c r="L26" s="23">
        <v>0.99720397999999999</v>
      </c>
      <c r="M26" s="25">
        <v>0.99982663000000005</v>
      </c>
      <c r="N26" s="23">
        <v>1</v>
      </c>
      <c r="O26" s="23">
        <v>0.99668517999999995</v>
      </c>
      <c r="P26" s="23">
        <v>0.99981964000000001</v>
      </c>
      <c r="Q26" s="23">
        <v>0.99968491999999998</v>
      </c>
      <c r="R26" s="23">
        <v>0.99941860999999999</v>
      </c>
      <c r="S26" s="23">
        <v>0.99986845999999996</v>
      </c>
      <c r="T26" s="115" t="s">
        <v>12</v>
      </c>
      <c r="U26" s="23">
        <v>0.99509360999999996</v>
      </c>
      <c r="V26" s="24">
        <v>0.99780195999999999</v>
      </c>
      <c r="W26" s="24">
        <f t="shared" si="0"/>
        <v>0.99860032777777774</v>
      </c>
      <c r="X26" s="46">
        <f t="shared" si="1"/>
        <v>3.5466946658395239E-6</v>
      </c>
    </row>
    <row r="27" spans="1:24" x14ac:dyDescent="0.4">
      <c r="A27" s="113"/>
      <c r="B27" s="7" t="s">
        <v>5</v>
      </c>
      <c r="C27" s="27">
        <v>0.59482362</v>
      </c>
      <c r="D27" s="28">
        <v>0.57665918999999999</v>
      </c>
      <c r="E27" s="27">
        <v>0.55962736999999996</v>
      </c>
      <c r="F27" s="27">
        <v>0.65596069000000001</v>
      </c>
      <c r="G27" s="27">
        <v>0.58436898999999998</v>
      </c>
      <c r="H27" s="30">
        <v>0.82146087999999995</v>
      </c>
      <c r="I27" s="27">
        <v>0.62738366999999995</v>
      </c>
      <c r="J27" s="27">
        <v>0.63778683000000003</v>
      </c>
      <c r="K27" s="27">
        <v>0.61362764999999997</v>
      </c>
      <c r="L27" s="27">
        <v>0.67148165000000004</v>
      </c>
      <c r="M27" s="29">
        <v>0.64593272000000002</v>
      </c>
      <c r="N27" s="27">
        <v>0.73700847999999997</v>
      </c>
      <c r="O27" s="27">
        <v>0.70639821000000003</v>
      </c>
      <c r="P27" s="27">
        <v>0.65277373000000005</v>
      </c>
      <c r="Q27" s="27">
        <v>0.75406947000000002</v>
      </c>
      <c r="R27" s="27">
        <v>0.72255185</v>
      </c>
      <c r="S27" s="27">
        <v>0.63276606000000002</v>
      </c>
      <c r="T27" s="116"/>
      <c r="U27" s="27">
        <v>0.66005307000000002</v>
      </c>
      <c r="V27" s="28">
        <v>0.63890044999999995</v>
      </c>
      <c r="W27" s="28">
        <f t="shared" si="0"/>
        <v>0.64845409444444446</v>
      </c>
      <c r="X27" s="47">
        <f t="shared" si="1"/>
        <v>2.8181388635475594E-3</v>
      </c>
    </row>
    <row r="28" spans="1:24" s="37" customFormat="1" x14ac:dyDescent="0.4">
      <c r="A28" s="113"/>
      <c r="B28" s="32" t="s">
        <v>6</v>
      </c>
      <c r="C28" s="33">
        <v>35</v>
      </c>
      <c r="D28" s="34">
        <v>43</v>
      </c>
      <c r="E28" s="33">
        <v>43</v>
      </c>
      <c r="F28" s="33">
        <v>119</v>
      </c>
      <c r="G28" s="33">
        <v>229</v>
      </c>
      <c r="H28" s="36">
        <v>27</v>
      </c>
      <c r="I28" s="33">
        <v>90</v>
      </c>
      <c r="J28" s="33">
        <v>56</v>
      </c>
      <c r="K28" s="33">
        <v>142</v>
      </c>
      <c r="L28" s="33">
        <v>151</v>
      </c>
      <c r="M28" s="35">
        <v>483</v>
      </c>
      <c r="N28" s="33">
        <v>82</v>
      </c>
      <c r="O28" s="33">
        <v>168</v>
      </c>
      <c r="P28" s="33">
        <v>163</v>
      </c>
      <c r="Q28" s="33">
        <v>266</v>
      </c>
      <c r="R28" s="33">
        <v>903</v>
      </c>
      <c r="S28" s="33">
        <v>464</v>
      </c>
      <c r="T28" s="116"/>
      <c r="U28" s="33">
        <v>208</v>
      </c>
      <c r="V28" s="34">
        <v>142</v>
      </c>
      <c r="W28" s="12">
        <f t="shared" si="0"/>
        <v>210.38888888888889</v>
      </c>
      <c r="X28" s="47">
        <f t="shared" si="1"/>
        <v>43815.459876543209</v>
      </c>
    </row>
    <row r="29" spans="1:24" x14ac:dyDescent="0.4">
      <c r="A29" s="113"/>
      <c r="B29" s="7" t="s">
        <v>17</v>
      </c>
      <c r="C29" s="11">
        <f>C28/C$38</f>
        <v>8.0761878684352556E-2</v>
      </c>
      <c r="D29" s="11">
        <f t="shared" ref="D29:V31" si="12">D28/D$38</f>
        <v>9.0938630390967834E-2</v>
      </c>
      <c r="E29" s="11">
        <f t="shared" si="12"/>
        <v>6.2553677510698222E-2</v>
      </c>
      <c r="F29" s="11">
        <f t="shared" si="12"/>
        <v>0.19701185725630713</v>
      </c>
      <c r="G29" s="11">
        <f t="shared" si="12"/>
        <v>9.282552325269143E-2</v>
      </c>
      <c r="H29" s="11">
        <f t="shared" si="12"/>
        <v>0.72366172834542775</v>
      </c>
      <c r="I29" s="11">
        <f t="shared" si="12"/>
        <v>0.22544570954946491</v>
      </c>
      <c r="J29" s="11">
        <f t="shared" si="12"/>
        <v>0.1246700123912642</v>
      </c>
      <c r="K29" s="11">
        <f t="shared" si="12"/>
        <v>0.16960457806996729</v>
      </c>
      <c r="L29" s="11">
        <f t="shared" si="12"/>
        <v>0.26191812142221255</v>
      </c>
      <c r="M29" s="11">
        <f t="shared" si="12"/>
        <v>0.21583604728133768</v>
      </c>
      <c r="N29" s="11">
        <f t="shared" si="12"/>
        <v>0.14967328894673385</v>
      </c>
      <c r="O29" s="11">
        <f t="shared" si="12"/>
        <v>0.45803051404737333</v>
      </c>
      <c r="P29" s="11">
        <f t="shared" si="12"/>
        <v>0.21074398431619998</v>
      </c>
      <c r="Q29" s="11">
        <f t="shared" si="12"/>
        <v>0.48447748790568884</v>
      </c>
      <c r="R29" s="11">
        <f>R28/R$38</f>
        <v>0.3848943495742293</v>
      </c>
      <c r="S29" s="11">
        <f t="shared" si="12"/>
        <v>0.16061242898222466</v>
      </c>
      <c r="T29" s="116"/>
      <c r="U29" s="11">
        <f t="shared" si="12"/>
        <v>0.21393595405309035</v>
      </c>
      <c r="V29" s="12">
        <f t="shared" si="12"/>
        <v>0.18706759013662785</v>
      </c>
      <c r="W29" s="12">
        <f t="shared" si="0"/>
        <v>0.20950009076507958</v>
      </c>
      <c r="X29" s="47">
        <f t="shared" si="1"/>
        <v>1.4025507474633461E-2</v>
      </c>
    </row>
    <row r="30" spans="1:24" x14ac:dyDescent="0.4">
      <c r="A30" s="113"/>
      <c r="B30" s="7" t="s">
        <v>13</v>
      </c>
      <c r="C30" s="11">
        <v>13054.778516</v>
      </c>
      <c r="D30" s="12">
        <v>13689.489221</v>
      </c>
      <c r="E30" s="11">
        <v>19448.258167</v>
      </c>
      <c r="F30" s="11">
        <v>20036.440725</v>
      </c>
      <c r="G30" s="11">
        <v>72946.523572999999</v>
      </c>
      <c r="H30" s="14">
        <v>1916.81908</v>
      </c>
      <c r="I30" s="11">
        <v>13341.979963</v>
      </c>
      <c r="J30" s="11">
        <v>15180.043863999999</v>
      </c>
      <c r="K30" s="11">
        <v>26032.624833000002</v>
      </c>
      <c r="L30" s="11">
        <v>19954.155465</v>
      </c>
      <c r="M30" s="13">
        <v>77088.190151000003</v>
      </c>
      <c r="N30" s="11">
        <v>24324.496717999999</v>
      </c>
      <c r="O30" s="11">
        <v>14611.452386000001</v>
      </c>
      <c r="P30" s="11">
        <v>25933.006835</v>
      </c>
      <c r="Q30" s="11">
        <v>21681.773160000001</v>
      </c>
      <c r="R30" s="11">
        <v>86638.415173000001</v>
      </c>
      <c r="S30" s="11">
        <v>91092.552613000007</v>
      </c>
      <c r="T30" s="116"/>
      <c r="U30" s="11">
        <v>31673.341561000001</v>
      </c>
      <c r="V30" s="12">
        <v>24367.339346000001</v>
      </c>
      <c r="W30" s="12">
        <f t="shared" si="0"/>
        <v>33949.714570555559</v>
      </c>
      <c r="X30" s="47">
        <f t="shared" si="1"/>
        <v>693775057.74774826</v>
      </c>
    </row>
    <row r="31" spans="1:24" ht="13" thickBot="1" x14ac:dyDescent="0.45">
      <c r="A31" s="114"/>
      <c r="B31" s="8" t="s">
        <v>16</v>
      </c>
      <c r="C31" s="11">
        <f>C30/C$38</f>
        <v>30.123669678865259</v>
      </c>
      <c r="D31" s="11">
        <f t="shared" ref="D31:S31" si="13">D30/D$38</f>
        <v>28.95124187231761</v>
      </c>
      <c r="E31" s="11">
        <f t="shared" si="13"/>
        <v>28.292094640077231</v>
      </c>
      <c r="F31" s="11">
        <f t="shared" si="13"/>
        <v>33.171566386875284</v>
      </c>
      <c r="G31" s="11">
        <f t="shared" si="13"/>
        <v>29.568992227635437</v>
      </c>
      <c r="H31" s="11">
        <f t="shared" si="13"/>
        <v>51.375133642899733</v>
      </c>
      <c r="I31" s="11">
        <f t="shared" si="13"/>
        <v>33.421023772814209</v>
      </c>
      <c r="J31" s="11">
        <f t="shared" si="13"/>
        <v>33.794576011157396</v>
      </c>
      <c r="K31" s="11">
        <f t="shared" si="13"/>
        <v>31.093326414469846</v>
      </c>
      <c r="L31" s="11">
        <f t="shared" si="13"/>
        <v>34.611621946752166</v>
      </c>
      <c r="M31" s="11">
        <f t="shared" si="13"/>
        <v>34.448054356654211</v>
      </c>
      <c r="N31" s="11">
        <f t="shared" si="13"/>
        <v>44.399114948257228</v>
      </c>
      <c r="O31" s="11">
        <f t="shared" si="13"/>
        <v>39.836256234156544</v>
      </c>
      <c r="P31" s="11">
        <f t="shared" si="13"/>
        <v>33.528988869369002</v>
      </c>
      <c r="Q31" s="11">
        <f t="shared" si="13"/>
        <v>39.489966142472895</v>
      </c>
      <c r="R31" s="11">
        <f t="shared" si="13"/>
        <v>36.928722542806064</v>
      </c>
      <c r="S31" s="11">
        <f t="shared" si="13"/>
        <v>31.531457192597045</v>
      </c>
      <c r="T31" s="117"/>
      <c r="U31" s="11">
        <f t="shared" si="12"/>
        <v>32.577243004336218</v>
      </c>
      <c r="V31" s="12">
        <f t="shared" si="12"/>
        <v>32.10098203871587</v>
      </c>
      <c r="W31" s="16">
        <f t="shared" si="0"/>
        <v>33.770494348907192</v>
      </c>
      <c r="X31" s="48">
        <f t="shared" si="1"/>
        <v>16.374210118863338</v>
      </c>
    </row>
    <row r="32" spans="1:24" x14ac:dyDescent="0.4">
      <c r="A32" s="112" t="s">
        <v>11</v>
      </c>
      <c r="B32" s="6" t="s">
        <v>3</v>
      </c>
      <c r="C32" s="23">
        <v>1</v>
      </c>
      <c r="D32" s="24">
        <v>1</v>
      </c>
      <c r="E32" s="23">
        <v>1</v>
      </c>
      <c r="F32" s="23">
        <v>0.99927816999999997</v>
      </c>
      <c r="G32" s="23">
        <v>0.99988487999999998</v>
      </c>
      <c r="H32" s="26">
        <v>1</v>
      </c>
      <c r="I32" s="23">
        <v>0.99965470999999995</v>
      </c>
      <c r="J32" s="23">
        <v>0.99515341999999996</v>
      </c>
      <c r="K32" s="23">
        <v>0.99933472000000001</v>
      </c>
      <c r="L32" s="23">
        <v>1</v>
      </c>
      <c r="M32" s="25">
        <v>0.99986774</v>
      </c>
      <c r="N32" s="23">
        <v>1</v>
      </c>
      <c r="O32" s="23">
        <v>1</v>
      </c>
      <c r="P32" s="23">
        <v>1</v>
      </c>
      <c r="Q32" s="23">
        <v>0.99048051999999998</v>
      </c>
      <c r="R32" s="23">
        <v>0.99992327999999997</v>
      </c>
      <c r="S32" s="23">
        <v>0.99999722999999996</v>
      </c>
      <c r="T32" s="118" t="s">
        <v>12</v>
      </c>
      <c r="U32" s="23">
        <v>0.99997119999999995</v>
      </c>
      <c r="V32" s="24">
        <v>0.99968712000000004</v>
      </c>
      <c r="W32" s="24">
        <f t="shared" si="0"/>
        <v>0.99906849944444431</v>
      </c>
      <c r="X32" s="46">
        <f t="shared" si="1"/>
        <v>5.5394211964386081E-6</v>
      </c>
    </row>
    <row r="33" spans="1:24" x14ac:dyDescent="0.4">
      <c r="A33" s="113"/>
      <c r="B33" s="7" t="s">
        <v>5</v>
      </c>
      <c r="C33" s="27">
        <v>0.59599336999999997</v>
      </c>
      <c r="D33" s="28">
        <v>0.61342582999999995</v>
      </c>
      <c r="E33" s="27">
        <v>0.57230636999999995</v>
      </c>
      <c r="F33" s="27">
        <v>0.69621074999999999</v>
      </c>
      <c r="G33" s="27">
        <v>0.68824876999999995</v>
      </c>
      <c r="H33" s="30">
        <v>0.88368992000000002</v>
      </c>
      <c r="I33" s="27">
        <v>0.75323021000000001</v>
      </c>
      <c r="J33" s="27">
        <v>0.65280075000000004</v>
      </c>
      <c r="K33" s="27">
        <v>0.64378749999999996</v>
      </c>
      <c r="L33" s="27">
        <v>0.84075527000000005</v>
      </c>
      <c r="M33" s="29">
        <v>0.73095133000000001</v>
      </c>
      <c r="N33" s="27">
        <v>0.73466496999999997</v>
      </c>
      <c r="O33" s="27">
        <v>0.80894648000000002</v>
      </c>
      <c r="P33" s="27">
        <v>0.73473695000000006</v>
      </c>
      <c r="Q33" s="27">
        <v>0.81149959000000005</v>
      </c>
      <c r="R33" s="27">
        <v>0.84698154000000003</v>
      </c>
      <c r="S33" s="27">
        <v>0.72045292999999999</v>
      </c>
      <c r="T33" s="119"/>
      <c r="U33" s="27">
        <v>0.73760550999999996</v>
      </c>
      <c r="V33" s="28">
        <v>0.68482153000000001</v>
      </c>
      <c r="W33" s="28">
        <f t="shared" si="0"/>
        <v>0.7148566472222222</v>
      </c>
      <c r="X33" s="47">
        <f t="shared" si="1"/>
        <v>6.1202769849820716E-3</v>
      </c>
    </row>
    <row r="34" spans="1:24" s="37" customFormat="1" x14ac:dyDescent="0.4">
      <c r="A34" s="113"/>
      <c r="B34" s="32" t="s">
        <v>6</v>
      </c>
      <c r="C34" s="33">
        <v>35</v>
      </c>
      <c r="D34" s="34">
        <v>37</v>
      </c>
      <c r="E34" s="33">
        <v>43</v>
      </c>
      <c r="F34" s="33">
        <v>70</v>
      </c>
      <c r="G34" s="33">
        <v>109</v>
      </c>
      <c r="H34" s="36">
        <v>25</v>
      </c>
      <c r="I34" s="33">
        <v>52</v>
      </c>
      <c r="J34" s="37">
        <v>55</v>
      </c>
      <c r="K34" s="33">
        <v>74</v>
      </c>
      <c r="L34" s="33">
        <v>87</v>
      </c>
      <c r="M34" s="35">
        <v>161</v>
      </c>
      <c r="N34" s="33">
        <v>82</v>
      </c>
      <c r="O34" s="33">
        <v>80</v>
      </c>
      <c r="P34" s="33">
        <v>95</v>
      </c>
      <c r="Q34" s="33">
        <v>109</v>
      </c>
      <c r="R34" s="33">
        <v>215</v>
      </c>
      <c r="S34" s="33">
        <v>223</v>
      </c>
      <c r="T34" s="119"/>
      <c r="U34" s="33">
        <v>99</v>
      </c>
      <c r="V34" s="34">
        <v>97</v>
      </c>
      <c r="W34" s="12">
        <f t="shared" si="0"/>
        <v>95.722222222222229</v>
      </c>
      <c r="X34" s="47">
        <f t="shared" si="1"/>
        <v>2787.9783950617284</v>
      </c>
    </row>
    <row r="35" spans="1:24" x14ac:dyDescent="0.4">
      <c r="A35" s="113"/>
      <c r="B35" s="7" t="s">
        <v>17</v>
      </c>
      <c r="C35" s="11">
        <f>C34/C$38</f>
        <v>8.0761878684352556E-2</v>
      </c>
      <c r="D35" s="11">
        <f t="shared" ref="D35:S35" si="14">D34/D$38</f>
        <v>7.8249519173623494E-2</v>
      </c>
      <c r="E35" s="11">
        <f t="shared" si="14"/>
        <v>6.2553677510698222E-2</v>
      </c>
      <c r="F35" s="11">
        <f t="shared" si="14"/>
        <v>0.11588932779782772</v>
      </c>
      <c r="G35" s="11">
        <f t="shared" si="14"/>
        <v>4.4183327661761425E-2</v>
      </c>
      <c r="H35" s="11">
        <f t="shared" si="14"/>
        <v>0.67005715587539616</v>
      </c>
      <c r="I35" s="11">
        <f t="shared" si="14"/>
        <v>0.13025752107302419</v>
      </c>
      <c r="J35" s="11">
        <f>J34/J$38</f>
        <v>0.12244376216999163</v>
      </c>
      <c r="K35" s="11">
        <f t="shared" si="14"/>
        <v>8.8385484346320986E-2</v>
      </c>
      <c r="L35" s="11">
        <f t="shared" si="14"/>
        <v>0.1509064673094867</v>
      </c>
      <c r="M35" s="11">
        <f t="shared" si="14"/>
        <v>7.1945349093779226E-2</v>
      </c>
      <c r="N35" s="11">
        <f t="shared" si="14"/>
        <v>0.14967328894673385</v>
      </c>
      <c r="O35" s="11">
        <f t="shared" si="14"/>
        <v>0.21810976859398729</v>
      </c>
      <c r="P35" s="11">
        <f t="shared" si="14"/>
        <v>0.12282624852784661</v>
      </c>
      <c r="Q35" s="11">
        <f t="shared" si="14"/>
        <v>0.19852648940496273</v>
      </c>
      <c r="R35" s="11">
        <f t="shared" si="14"/>
        <v>9.1641511803387921E-2</v>
      </c>
      <c r="S35" s="11">
        <f t="shared" si="14"/>
        <v>7.7190887204819189E-2</v>
      </c>
      <c r="T35" s="119"/>
      <c r="U35" s="11">
        <f t="shared" ref="U35:V35" si="15">U34/U$38</f>
        <v>0.10182528582334588</v>
      </c>
      <c r="V35" s="12">
        <f t="shared" si="15"/>
        <v>0.12778560734685143</v>
      </c>
      <c r="W35" s="12">
        <f t="shared" si="0"/>
        <v>0.11295307791515562</v>
      </c>
      <c r="X35" s="47">
        <f t="shared" si="1"/>
        <v>1.9742959789475563E-3</v>
      </c>
    </row>
    <row r="36" spans="1:24" x14ac:dyDescent="0.4">
      <c r="A36" s="113"/>
      <c r="B36" s="7" t="s">
        <v>13</v>
      </c>
      <c r="C36" s="11">
        <v>13123.994327</v>
      </c>
      <c r="D36" s="12">
        <v>14364.497253</v>
      </c>
      <c r="E36" s="11">
        <v>19704.275599000001</v>
      </c>
      <c r="F36" s="11">
        <v>23571.356011</v>
      </c>
      <c r="G36" s="11">
        <v>88959.674616000004</v>
      </c>
      <c r="H36" s="14">
        <v>2504.7647900000002</v>
      </c>
      <c r="I36" s="11">
        <v>16008.87314</v>
      </c>
      <c r="J36" s="11">
        <v>16445.694806</v>
      </c>
      <c r="K36" s="11">
        <v>27895.419543</v>
      </c>
      <c r="L36" s="11">
        <v>28524.212287999999</v>
      </c>
      <c r="M36" s="13">
        <v>98637.269778999995</v>
      </c>
      <c r="N36" s="11">
        <v>24314.520962999999</v>
      </c>
      <c r="O36" s="11">
        <v>18583.896575999999</v>
      </c>
      <c r="P36" s="11">
        <v>31585.394499999999</v>
      </c>
      <c r="Q36" s="11">
        <v>28986.688191000001</v>
      </c>
      <c r="R36" s="11">
        <v>146640.82724799999</v>
      </c>
      <c r="S36" s="11">
        <v>110029.063072</v>
      </c>
      <c r="T36" s="119"/>
      <c r="U36" s="11">
        <v>40667.752173000001</v>
      </c>
      <c r="V36" s="12">
        <v>28708.283026000001</v>
      </c>
      <c r="W36" s="12">
        <f t="shared" si="0"/>
        <v>43152.871839500003</v>
      </c>
      <c r="X36" s="47">
        <f t="shared" si="1"/>
        <v>1468190258.6112735</v>
      </c>
    </row>
    <row r="37" spans="1:24" ht="13" thickBot="1" x14ac:dyDescent="0.45">
      <c r="A37" s="114"/>
      <c r="B37" s="8" t="s">
        <v>16</v>
      </c>
      <c r="C37" s="11">
        <f>C36/C$38</f>
        <v>30.283383934037289</v>
      </c>
      <c r="D37" s="11">
        <f t="shared" ref="D37:S37" si="16">D36/D$38</f>
        <v>30.378783870759065</v>
      </c>
      <c r="E37" s="11">
        <f t="shared" si="16"/>
        <v>28.664532590738748</v>
      </c>
      <c r="F37" s="11">
        <f t="shared" si="16"/>
        <v>39.023837191401086</v>
      </c>
      <c r="G37" s="11">
        <f t="shared" si="16"/>
        <v>36.059949103141363</v>
      </c>
      <c r="H37" s="11">
        <f t="shared" si="16"/>
        <v>67.13342285296936</v>
      </c>
      <c r="I37" s="11">
        <f t="shared" si="16"/>
        <v>40.10146404594078</v>
      </c>
      <c r="J37" s="11">
        <f t="shared" si="16"/>
        <v>36.612231700838734</v>
      </c>
      <c r="K37" s="11">
        <f t="shared" si="16"/>
        <v>33.318245504755176</v>
      </c>
      <c r="L37" s="11">
        <f t="shared" si="16"/>
        <v>49.476874818022196</v>
      </c>
      <c r="M37" s="11">
        <f t="shared" si="16"/>
        <v>44.077595080170397</v>
      </c>
      <c r="N37" s="11">
        <f t="shared" si="16"/>
        <v>44.380906362152629</v>
      </c>
      <c r="O37" s="11">
        <f t="shared" si="16"/>
        <v>50.666617272074404</v>
      </c>
      <c r="P37" s="11">
        <f t="shared" si="16"/>
        <v>40.837005417969259</v>
      </c>
      <c r="Q37" s="11">
        <f t="shared" si="16"/>
        <v>52.794728862711189</v>
      </c>
      <c r="R37" s="11">
        <f t="shared" si="16"/>
        <v>62.504126051656563</v>
      </c>
      <c r="S37" s="11">
        <f t="shared" si="16"/>
        <v>38.086282497052416</v>
      </c>
      <c r="T37" s="120"/>
      <c r="U37" s="11">
        <f t="shared" ref="U37:V37" si="17">U36/U$38</f>
        <v>41.828338270795157</v>
      </c>
      <c r="V37" s="12">
        <f t="shared" si="17"/>
        <v>37.819643117141403</v>
      </c>
      <c r="W37" s="16">
        <f t="shared" si="0"/>
        <v>40.939696982853214</v>
      </c>
      <c r="X37" s="48">
        <f t="shared" si="1"/>
        <v>71.899786484659856</v>
      </c>
    </row>
    <row r="38" spans="1:24" ht="13" thickBot="1" x14ac:dyDescent="0.45">
      <c r="A38" s="108" t="s">
        <v>14</v>
      </c>
      <c r="B38" s="109"/>
      <c r="C38" s="18">
        <v>433.37278144300001</v>
      </c>
      <c r="D38" s="19">
        <v>472.84635600000001</v>
      </c>
      <c r="E38" s="18">
        <v>687.40962500000001</v>
      </c>
      <c r="F38" s="18">
        <v>604.02455799999996</v>
      </c>
      <c r="G38" s="18">
        <v>2466.9939039999999</v>
      </c>
      <c r="H38" s="20">
        <v>37.310250000000003</v>
      </c>
      <c r="I38" s="18">
        <v>399.20919400000002</v>
      </c>
      <c r="J38" s="18">
        <v>449.18580600000001</v>
      </c>
      <c r="K38" s="18">
        <v>837.24155099999996</v>
      </c>
      <c r="L38" s="18">
        <v>576.51604699999996</v>
      </c>
      <c r="M38" s="21">
        <v>2237.8096989999999</v>
      </c>
      <c r="N38" s="18">
        <v>547.85994600000004</v>
      </c>
      <c r="O38" s="18">
        <v>366.78778999999997</v>
      </c>
      <c r="P38" s="18">
        <v>773.45030999999994</v>
      </c>
      <c r="Q38" s="18">
        <v>549.045119</v>
      </c>
      <c r="R38" s="18">
        <v>2346.0983540000002</v>
      </c>
      <c r="S38" s="18">
        <v>2888.942051</v>
      </c>
      <c r="T38" s="22">
        <v>108.09011700000001</v>
      </c>
      <c r="U38" s="18">
        <v>972.25359300000002</v>
      </c>
      <c r="V38" s="18">
        <v>759.08392200000003</v>
      </c>
      <c r="W38" s="38">
        <f t="shared" si="0"/>
        <v>1020.4517003579448</v>
      </c>
      <c r="X38" s="49">
        <f t="shared" si="1"/>
        <v>649962.40218845778</v>
      </c>
    </row>
    <row r="39" spans="1:24" x14ac:dyDescent="0.4">
      <c r="A39" s="2"/>
      <c r="H39" s="3"/>
      <c r="T39" s="4"/>
    </row>
    <row r="40" spans="1:24" x14ac:dyDescent="0.4">
      <c r="A40" s="2"/>
      <c r="H40" s="3"/>
      <c r="T40" s="4"/>
    </row>
    <row r="41" spans="1:24" x14ac:dyDescent="0.4">
      <c r="A41" s="2"/>
      <c r="H41" s="3"/>
      <c r="T41" s="4"/>
    </row>
    <row r="42" spans="1:24" x14ac:dyDescent="0.4">
      <c r="A42" s="2"/>
      <c r="H42" s="3"/>
      <c r="T42" s="4"/>
    </row>
    <row r="43" spans="1:24" x14ac:dyDescent="0.4">
      <c r="A43" s="2"/>
      <c r="H43" s="3"/>
      <c r="T43" s="4"/>
    </row>
  </sheetData>
  <mergeCells count="11">
    <mergeCell ref="T32:T37"/>
    <mergeCell ref="T26:T31"/>
    <mergeCell ref="A38:B38"/>
    <mergeCell ref="A1:B1"/>
    <mergeCell ref="A2:A7"/>
    <mergeCell ref="A8:A13"/>
    <mergeCell ref="H2:H7"/>
    <mergeCell ref="A14:A19"/>
    <mergeCell ref="A20:A25"/>
    <mergeCell ref="A26:A31"/>
    <mergeCell ref="A32:A37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Results (overall)</vt:lpstr>
      <vt:lpstr>Results (all)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Σάββας Αποστολίδης</cp:lastModifiedBy>
  <cp:revision>3</cp:revision>
  <dcterms:created xsi:type="dcterms:W3CDTF">2020-05-20T21:54:30Z</dcterms:created>
  <dcterms:modified xsi:type="dcterms:W3CDTF">2020-05-26T08:21:52Z</dcterms:modified>
  <dc:language>en-US</dc:language>
</cp:coreProperties>
</file>