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828ed6cf647770/ドキュメント/"/>
    </mc:Choice>
  </mc:AlternateContent>
  <xr:revisionPtr revIDLastSave="151" documentId="8_{0E9DBCD3-4BB8-4BCA-B40D-60802FA73ECA}" xr6:coauthVersionLast="47" xr6:coauthVersionMax="47" xr10:uidLastSave="{63B0B56A-EE00-4FDE-9F1E-EEAC4716D9CB}"/>
  <bookViews>
    <workbookView xWindow="-120" yWindow="-120" windowWidth="29040" windowHeight="15720" xr2:uid="{FBC79C5C-07A1-4C38-8B98-C9B7B38F734E}"/>
  </bookViews>
  <sheets>
    <sheet name="課題リスト" sheetId="1" r:id="rId1"/>
    <sheet name="setting" sheetId="2" r:id="rId2"/>
  </sheets>
  <definedNames>
    <definedName name="ID_prefix">setting!$B$3</definedName>
    <definedName name="起票者">OFFSET(setting!$F$3,0,0,COUNTA(setting!$F:$F)-1,1)</definedName>
    <definedName name="判断">OFFSET(setting!$H$3,0,0,COUNTA(setting!$H:$H)-1,1)</definedName>
    <definedName name="優先度">OFFSET(setting!$D$3,0,0,COUNTA(setting!$D:$D)-1,1)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  <c r="C7" i="1"/>
  <c r="C8" i="1"/>
  <c r="C9" i="1"/>
  <c r="C10" i="1"/>
  <c r="C11" i="1"/>
  <c r="C12" i="1"/>
  <c r="B5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<sst xmlns="http://schemas.openxmlformats.org/spreadsheetml/2006/main" count="27" uniqueCount="23">
  <si>
    <t>Item</t>
    <phoneticPr fontId="2"/>
  </si>
  <si>
    <t>open</t>
    <phoneticPr fontId="2"/>
  </si>
  <si>
    <t>close</t>
    <phoneticPr fontId="2"/>
  </si>
  <si>
    <t>ID</t>
    <phoneticPr fontId="2"/>
  </si>
  <si>
    <t>Status</t>
    <phoneticPr fontId="2"/>
  </si>
  <si>
    <t>起票日</t>
    <rPh sb="0" eb="2">
      <t>キヒョウ</t>
    </rPh>
    <rPh sb="2" eb="3">
      <t>ビ</t>
    </rPh>
    <phoneticPr fontId="2"/>
  </si>
  <si>
    <t>起票者</t>
    <rPh sb="0" eb="2">
      <t>キヒョウ</t>
    </rPh>
    <rPh sb="2" eb="3">
      <t>シャ</t>
    </rPh>
    <phoneticPr fontId="2"/>
  </si>
  <si>
    <t>内容</t>
    <rPh sb="0" eb="2">
      <t>ナイヨウ</t>
    </rPh>
    <phoneticPr fontId="2"/>
  </si>
  <si>
    <t>案</t>
    <rPh sb="0" eb="1">
      <t>アン</t>
    </rPh>
    <phoneticPr fontId="2"/>
  </si>
  <si>
    <t>方針</t>
    <rPh sb="0" eb="2">
      <t>ホウシン</t>
    </rPh>
    <phoneticPr fontId="2"/>
  </si>
  <si>
    <t>担当者</t>
    <rPh sb="0" eb="3">
      <t>タントウシャ</t>
    </rPh>
    <phoneticPr fontId="2"/>
  </si>
  <si>
    <t>優先度</t>
    <rPh sb="0" eb="3">
      <t>ユウセンド</t>
    </rPh>
    <phoneticPr fontId="2"/>
  </si>
  <si>
    <t>経過/結果</t>
    <rPh sb="0" eb="2">
      <t>ケイカ</t>
    </rPh>
    <rPh sb="3" eb="5">
      <t>ケッカ</t>
    </rPh>
    <phoneticPr fontId="2"/>
  </si>
  <si>
    <t>判断</t>
    <rPh sb="0" eb="2">
      <t>ハンダン</t>
    </rPh>
    <phoneticPr fontId="2"/>
  </si>
  <si>
    <t>ID_prefix</t>
    <phoneticPr fontId="2"/>
  </si>
  <si>
    <t>IS</t>
    <phoneticPr fontId="2"/>
  </si>
  <si>
    <t>must</t>
    <phoneticPr fontId="2"/>
  </si>
  <si>
    <t>want</t>
    <phoneticPr fontId="2"/>
  </si>
  <si>
    <t>pending</t>
    <phoneticPr fontId="2"/>
  </si>
  <si>
    <t>問題なし</t>
    <rPh sb="0" eb="2">
      <t>モンダイ</t>
    </rPh>
    <phoneticPr fontId="2"/>
  </si>
  <si>
    <t>問題あり</t>
    <rPh sb="0" eb="2">
      <t>モンダイ</t>
    </rPh>
    <phoneticPr fontId="2"/>
  </si>
  <si>
    <t>案件名</t>
    <rPh sb="0" eb="3">
      <t>アンケンメイ</t>
    </rPh>
    <phoneticPr fontId="2"/>
  </si>
  <si>
    <t>管理者</t>
    <rPh sb="0" eb="3">
      <t>カンリシャ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</si>
</sst>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4" fillId="0" borderId="0" xfId="1" applyAlignment="1">
      <alignment horizontal="left" vertical="center"/>
    </xf>
    <xf numFmtId="0" fontId="3" fillId="11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1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2168ED-2AD7-48C6-8F03-E2C8675975B9}" name="課題リスト" displayName="課題リスト" ref="B6:L12" totalsRowShown="0" headerRowDxfId="10">
  <autoFilter ref="B6:L12" xr:uid="{872168ED-2AD7-48C6-8F03-E2C8675975B9}"/>
  <tableColumns count="11">
    <tableColumn id="1" xr3:uid="{93D84B7E-1D51-409B-AEFB-736CC115D1F1}" name="ID" dataDxfId="9">
      <calculatedColumnFormula>IF(F7="","",(ID_prefix&amp;(TEXT(ROW()-6,"000"))))</calculatedColumnFormula>
    </tableColumn>
    <tableColumn id="2" xr3:uid="{779D8069-1359-451C-ABBA-EE8A1F796794}" name="Status" dataDxfId="7">
      <calculatedColumnFormula>IF(L7="問題なし","close",IF(F7&lt;&gt;"","open",""))</calculatedColumnFormula>
    </tableColumn>
    <tableColumn id="3" xr3:uid="{C6948BCF-D108-4B29-B545-336424B33B15}" name="起票日" dataDxfId="8"/>
    <tableColumn id="4" xr3:uid="{82C794D6-8068-42B9-A128-CC6B82459706}" name="起票者" dataDxfId="13"/>
    <tableColumn id="5" xr3:uid="{B52BD5A7-DF36-4C69-B5AD-46711DFDA220}" name="内容"/>
    <tableColumn id="6" xr3:uid="{5B9BD979-AE53-47BA-913F-585FA2C2D0C5}" name="案"/>
    <tableColumn id="7" xr3:uid="{63BEF7B7-0DFB-4239-819E-54EA997F90F5}" name="方針"/>
    <tableColumn id="8" xr3:uid="{C72BC64E-8FAF-445C-A4DD-CB0EC9FAF511}" name="担当者"/>
    <tableColumn id="9" xr3:uid="{A300B2A9-7CB1-46DC-97F4-7F8DD5116224}" name="優先度" dataDxfId="12"/>
    <tableColumn id="10" xr3:uid="{5AC1F18B-CBD5-4866-A5C3-6C7B44566E40}" name="経過/結果"/>
    <tableColumn id="11" xr3:uid="{774075FF-8019-4288-B3AC-66ED2589A7D4}" name="判断" dataDxfId="1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AEFB-074F-486E-91A5-19B84B7517B1}">
  <dimension ref="B1:L12"/>
  <sheetViews>
    <sheetView tabSelected="1" workbookViewId="0">
      <pane ySplit="6" topLeftCell="A7" activePane="bottomLeft" state="frozen"/>
      <selection pane="bottomLeft" activeCell="D17" sqref="D17"/>
    </sheetView>
  </sheetViews>
  <sheetFormatPr defaultRowHeight="18.75" x14ac:dyDescent="0.4"/>
  <cols>
    <col min="1" max="1" width="2.625" customWidth="1"/>
    <col min="2" max="2" width="10.5" style="1" customWidth="1"/>
    <col min="3" max="3" width="11.75" style="1" bestFit="1" customWidth="1"/>
    <col min="4" max="5" width="11.375" style="1" bestFit="1" customWidth="1"/>
    <col min="6" max="8" width="36.875" customWidth="1"/>
    <col min="9" max="9" width="11.375" bestFit="1" customWidth="1"/>
    <col min="10" max="10" width="11.375" style="1" bestFit="1" customWidth="1"/>
    <col min="11" max="11" width="36.625" customWidth="1"/>
    <col min="12" max="12" width="9.5" style="1" bestFit="1" customWidth="1"/>
  </cols>
  <sheetData>
    <row r="1" spans="2:12" ht="14.25" customHeight="1" x14ac:dyDescent="0.4"/>
    <row r="2" spans="2:12" x14ac:dyDescent="0.4">
      <c r="B2" s="5" t="s">
        <v>0</v>
      </c>
      <c r="C2" s="13">
        <f>COUNT(課題リスト[ID])+COUNTIF(課題リスト[ID],"?*")</f>
        <v>0</v>
      </c>
      <c r="E2" s="12" t="s">
        <v>21</v>
      </c>
      <c r="F2" s="2"/>
    </row>
    <row r="3" spans="2:12" x14ac:dyDescent="0.4">
      <c r="B3" s="3" t="s">
        <v>1</v>
      </c>
      <c r="C3" s="14">
        <f>COUNTIF(課題リスト[Status],"open")</f>
        <v>0</v>
      </c>
      <c r="E3" s="12" t="s">
        <v>22</v>
      </c>
      <c r="F3" s="2"/>
    </row>
    <row r="4" spans="2:12" x14ac:dyDescent="0.4">
      <c r="B4" s="4" t="s">
        <v>2</v>
      </c>
      <c r="C4" s="15">
        <f>COUNTIF(課題リスト[Status],"close")</f>
        <v>0</v>
      </c>
    </row>
    <row r="5" spans="2:12" x14ac:dyDescent="0.4">
      <c r="B5" s="11" t="str">
        <f>HYPERLINK("#setting!A1","&lt;&lt;&lt;setting")</f>
        <v>&lt;&lt;&lt;setting</v>
      </c>
    </row>
    <row r="6" spans="2:12" x14ac:dyDescent="0.4"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12</v>
      </c>
      <c r="L6" s="1" t="s">
        <v>13</v>
      </c>
    </row>
    <row r="7" spans="2:12" x14ac:dyDescent="0.4">
      <c r="B7" s="10" t="str">
        <f>IF(F7="","",(ID_prefix&amp;(TEXT(ROW()-6,"000"))))</f>
        <v/>
      </c>
      <c r="C7" s="10" t="str">
        <f t="shared" ref="C7:C12" si="0">IF(L7="問題なし","close",IF(F7&lt;&gt;"","open",""))</f>
        <v/>
      </c>
    </row>
    <row r="8" spans="2:12" x14ac:dyDescent="0.4">
      <c r="B8" s="10" t="str">
        <f>IF(F8="","",(ID_prefix&amp;(TEXT(ROW()-6,"000"))))</f>
        <v/>
      </c>
      <c r="C8" s="10" t="str">
        <f t="shared" si="0"/>
        <v/>
      </c>
    </row>
    <row r="9" spans="2:12" x14ac:dyDescent="0.4">
      <c r="B9" s="10" t="str">
        <f>IF(F9="","",(ID_prefix&amp;(TEXT(ROW()-6,"000"))))</f>
        <v/>
      </c>
      <c r="C9" s="10" t="str">
        <f t="shared" si="0"/>
        <v/>
      </c>
    </row>
    <row r="10" spans="2:12" x14ac:dyDescent="0.4">
      <c r="B10" s="10" t="str">
        <f>IF(F10="","",(ID_prefix&amp;(TEXT(ROW()-6,"000"))))</f>
        <v/>
      </c>
      <c r="C10" s="10" t="str">
        <f t="shared" si="0"/>
        <v/>
      </c>
    </row>
    <row r="11" spans="2:12" x14ac:dyDescent="0.4">
      <c r="B11" s="10" t="str">
        <f>IF(F11="","",(ID_prefix&amp;(TEXT(ROW()-6,"000"))))</f>
        <v/>
      </c>
      <c r="C11" s="10" t="str">
        <f t="shared" si="0"/>
        <v/>
      </c>
    </row>
    <row r="12" spans="2:12" x14ac:dyDescent="0.4">
      <c r="B12" s="10" t="str">
        <f>IF(F12="","",(ID_prefix&amp;(TEXT(ROW()-6,"000"))))</f>
        <v/>
      </c>
      <c r="C12" s="10" t="str">
        <f t="shared" si="0"/>
        <v/>
      </c>
    </row>
  </sheetData>
  <dataConsolidate/>
  <phoneticPr fontId="2"/>
  <conditionalFormatting sqref="B7:L12">
    <cfRule type="expression" dxfId="0" priority="1">
      <formula>$C7="close"</formula>
    </cfRule>
  </conditionalFormatting>
  <dataValidations count="4">
    <dataValidation type="list" allowBlank="1" showInputMessage="1" showErrorMessage="1" sqref="J7:J12" xr:uid="{C0A5B1BD-3450-472F-860D-5766D2420645}">
      <formula1>優先度</formula1>
    </dataValidation>
    <dataValidation type="list" allowBlank="1" showInputMessage="1" sqref="E7:E12" xr:uid="{8D79434E-FC33-45B5-80D5-1D4692EA2E45}">
      <formula1>起票者</formula1>
    </dataValidation>
    <dataValidation type="list" allowBlank="1" showInputMessage="1" sqref="I7:I12" xr:uid="{B90CC3F2-4F69-468B-8634-8BF77D9340F2}">
      <formula1>起票者</formula1>
    </dataValidation>
    <dataValidation type="list" allowBlank="1" showInputMessage="1" sqref="L7:L12" xr:uid="{547E9992-22A4-462E-AA22-E5764D4319A8}">
      <formula1>判断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00A6-6C4D-420D-99C6-BC0B1001E796}">
  <dimension ref="B2:H5"/>
  <sheetViews>
    <sheetView workbookViewId="0"/>
  </sheetViews>
  <sheetFormatPr defaultRowHeight="18.75" x14ac:dyDescent="0.4"/>
  <cols>
    <col min="1" max="1" width="1.625" customWidth="1"/>
    <col min="2" max="2" width="9" style="1"/>
    <col min="3" max="3" width="1.625" style="1" customWidth="1"/>
    <col min="4" max="4" width="11.375" style="1" bestFit="1" customWidth="1"/>
    <col min="5" max="5" width="1.625" style="1" customWidth="1"/>
    <col min="6" max="6" width="11.375" style="1" bestFit="1" customWidth="1"/>
    <col min="7" max="7" width="1.625" style="1" customWidth="1"/>
    <col min="8" max="8" width="9" style="1"/>
    <col min="9" max="9" width="1.625" customWidth="1"/>
  </cols>
  <sheetData>
    <row r="2" spans="2:8" x14ac:dyDescent="0.4">
      <c r="B2" s="1" t="s">
        <v>14</v>
      </c>
      <c r="D2" s="6" t="s">
        <v>11</v>
      </c>
      <c r="F2" s="6" t="s">
        <v>6</v>
      </c>
      <c r="H2" s="6" t="s">
        <v>13</v>
      </c>
    </row>
    <row r="3" spans="2:8" x14ac:dyDescent="0.4">
      <c r="B3" s="1" t="s">
        <v>15</v>
      </c>
      <c r="D3" s="7" t="s">
        <v>16</v>
      </c>
      <c r="F3" s="9"/>
      <c r="H3" s="7" t="s">
        <v>19</v>
      </c>
    </row>
    <row r="4" spans="2:8" x14ac:dyDescent="0.4">
      <c r="D4" s="8" t="s">
        <v>17</v>
      </c>
      <c r="H4" s="8" t="s">
        <v>20</v>
      </c>
    </row>
    <row r="5" spans="2:8" x14ac:dyDescent="0.4">
      <c r="D5" s="9" t="s">
        <v>18</v>
      </c>
      <c r="H5" s="9" t="s">
        <v>18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課題リスト</vt:lpstr>
      <vt:lpstr>setting</vt:lpstr>
      <vt:lpstr>ID_prefix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tukasa sawada</dc:creator>
  <cp:lastModifiedBy>sawada tukasa</cp:lastModifiedBy>
  <dcterms:created xsi:type="dcterms:W3CDTF">2022-01-14T14:00:56Z</dcterms:created>
  <dcterms:modified xsi:type="dcterms:W3CDTF">2022-01-15T15:37:51Z</dcterms:modified>
</cp:coreProperties>
</file>