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CDF5D69E-6F41-407C-8D51-DC334E223587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Q3" i="7"/>
  <c r="W12" i="8"/>
  <c r="V3" i="1"/>
  <c r="Z2" i="7" s="1"/>
  <c r="R18" i="7"/>
  <c r="T15" i="7" s="1"/>
  <c r="S18" i="7" l="1"/>
  <c r="T16" i="7" s="1"/>
  <c r="S7" i="7"/>
  <c r="T5" i="7" s="1"/>
  <c r="R7" i="7"/>
  <c r="T4" i="7" l="1"/>
  <c r="T2" i="7" s="1"/>
  <c r="AA2" i="7" s="1"/>
  <c r="R2" i="7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<sst xmlns="http://schemas.openxmlformats.org/spreadsheetml/2006/main" count="1067" uniqueCount="606">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</sst>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7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4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4" fillId="0" borderId="4" xfId="0" applyFont="1" applyBorder="1" applyAlignment="1">
      <alignment horizontal="center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0" fillId="0" borderId="4" xfId="0" applyFont="1" applyBorder="1" applyAlignment="1">
      <alignment horizontal="center"/>
    </xf>
    <xf numFmtId="0" fontId="4" fillId="0" borderId="61" xfId="0" applyFont="1" applyBorder="1"/>
    <xf numFmtId="0" fontId="9" fillId="0" borderId="53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8"/>
  <sheetViews>
    <sheetView topLeftCell="A9" workbookViewId="0">
      <selection activeCell="U19" sqref="U19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4.42578125" bestFit="1" customWidth="1"/>
  </cols>
  <sheetData>
    <row r="1" spans="2:22" ht="15.75" thickBot="1" x14ac:dyDescent="0.3"/>
    <row r="2" spans="2:22" ht="15.75" customHeight="1" thickBot="1" x14ac:dyDescent="0.3">
      <c r="B2" s="1" t="s">
        <v>375</v>
      </c>
      <c r="C2" s="509" t="s">
        <v>0</v>
      </c>
      <c r="D2" s="409" t="s">
        <v>1</v>
      </c>
      <c r="E2" s="409" t="s">
        <v>2</v>
      </c>
      <c r="F2" s="106" t="s">
        <v>3</v>
      </c>
      <c r="G2" s="126" t="s">
        <v>4</v>
      </c>
      <c r="H2" s="126" t="s">
        <v>5</v>
      </c>
      <c r="I2" s="416" t="s">
        <v>6</v>
      </c>
      <c r="J2" s="557" t="s">
        <v>7</v>
      </c>
      <c r="K2" s="558"/>
      <c r="L2" s="1" t="s">
        <v>8</v>
      </c>
      <c r="M2" s="331" t="s">
        <v>9</v>
      </c>
      <c r="N2" s="361" t="s">
        <v>10</v>
      </c>
      <c r="O2" s="559" t="s">
        <v>385</v>
      </c>
      <c r="P2" s="560"/>
      <c r="Q2" s="561"/>
      <c r="R2" s="561"/>
      <c r="S2" s="561"/>
      <c r="T2" s="562" t="s">
        <v>386</v>
      </c>
      <c r="V2" s="2" t="s">
        <v>413</v>
      </c>
    </row>
    <row r="3" spans="2:22" ht="15.75" thickBot="1" x14ac:dyDescent="0.3">
      <c r="B3" s="2" t="s">
        <v>376</v>
      </c>
      <c r="C3" s="168" t="s">
        <v>11</v>
      </c>
      <c r="D3" s="554"/>
      <c r="E3" s="349"/>
      <c r="F3" s="271" t="s">
        <v>69</v>
      </c>
      <c r="G3" s="2" t="s">
        <v>402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320">
        <v>1</v>
      </c>
      <c r="Q3" s="19" t="s">
        <v>208</v>
      </c>
      <c r="R3" s="100" t="s">
        <v>42</v>
      </c>
      <c r="S3" s="176">
        <v>0</v>
      </c>
      <c r="T3" s="563"/>
      <c r="U3" s="19" t="s">
        <v>591</v>
      </c>
      <c r="V3" s="19">
        <f>SUM(P3:P28)</f>
        <v>1</v>
      </c>
    </row>
    <row r="4" spans="2:22" ht="15.75" thickBot="1" x14ac:dyDescent="0.3">
      <c r="B4" s="2" t="s">
        <v>449</v>
      </c>
      <c r="C4" s="168" t="s">
        <v>361</v>
      </c>
      <c r="D4" s="555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S4" s="6"/>
      <c r="T4" s="563"/>
    </row>
    <row r="5" spans="2:22" ht="15.75" thickBot="1" x14ac:dyDescent="0.3">
      <c r="B5" s="2" t="s">
        <v>414</v>
      </c>
      <c r="C5" s="168" t="s">
        <v>16</v>
      </c>
      <c r="D5" s="556"/>
      <c r="F5" s="375" t="s">
        <v>42</v>
      </c>
      <c r="G5" s="2" t="s">
        <v>402</v>
      </c>
      <c r="H5" s="2"/>
      <c r="I5" s="61"/>
      <c r="J5" s="182"/>
      <c r="K5" s="148"/>
      <c r="L5" s="279"/>
      <c r="M5" s="332">
        <v>45275</v>
      </c>
      <c r="N5" s="377" t="s">
        <v>522</v>
      </c>
      <c r="P5" s="506"/>
      <c r="T5" s="563"/>
      <c r="U5" s="209" t="s">
        <v>228</v>
      </c>
      <c r="V5" s="19">
        <v>5640</v>
      </c>
    </row>
    <row r="6" spans="2:22" ht="15.75" thickBot="1" x14ac:dyDescent="0.3">
      <c r="B6" s="2" t="s">
        <v>420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423</v>
      </c>
      <c r="M6" s="332">
        <v>45275</v>
      </c>
      <c r="N6" s="381" t="s">
        <v>522</v>
      </c>
      <c r="P6" s="506"/>
      <c r="Q6" s="16"/>
      <c r="R6" s="6"/>
      <c r="T6" s="563"/>
    </row>
    <row r="7" spans="2:22" ht="15.75" thickBot="1" x14ac:dyDescent="0.3">
      <c r="B7" s="214" t="s">
        <v>373</v>
      </c>
      <c r="C7" s="168" t="s">
        <v>17</v>
      </c>
      <c r="D7" s="61"/>
      <c r="E7" s="61"/>
      <c r="F7" s="271" t="s">
        <v>433</v>
      </c>
      <c r="G7" s="2" t="s">
        <v>21</v>
      </c>
      <c r="H7" s="2" t="s">
        <v>571</v>
      </c>
      <c r="I7" s="61"/>
      <c r="J7" s="287"/>
      <c r="K7" s="288"/>
      <c r="L7" s="280"/>
      <c r="M7" s="380"/>
      <c r="N7" s="61" t="s">
        <v>18</v>
      </c>
      <c r="P7" s="506"/>
      <c r="Q7" s="16"/>
      <c r="R7" s="6"/>
      <c r="T7" s="563"/>
    </row>
    <row r="8" spans="2:22" ht="15.75" thickBot="1" x14ac:dyDescent="0.3">
      <c r="B8" s="2" t="s">
        <v>450</v>
      </c>
      <c r="C8" s="446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506"/>
      <c r="Q8" s="16"/>
      <c r="R8" s="6"/>
      <c r="T8" s="563"/>
    </row>
    <row r="9" spans="2:22" ht="15.75" thickBot="1" x14ac:dyDescent="0.3">
      <c r="B9" s="3" t="s">
        <v>425</v>
      </c>
      <c r="C9" s="446" t="s">
        <v>14</v>
      </c>
      <c r="D9" s="61"/>
      <c r="E9" s="61"/>
      <c r="F9" s="293" t="s">
        <v>229</v>
      </c>
      <c r="G9" s="2" t="s">
        <v>21</v>
      </c>
      <c r="H9" s="2" t="s">
        <v>571</v>
      </c>
      <c r="I9" s="61"/>
      <c r="J9" s="285"/>
      <c r="K9" s="286"/>
      <c r="L9" s="208" t="s">
        <v>15</v>
      </c>
      <c r="M9" s="370">
        <v>45275</v>
      </c>
      <c r="N9" s="349"/>
      <c r="O9" s="504" t="s">
        <v>44</v>
      </c>
      <c r="P9" s="506"/>
      <c r="T9" s="563"/>
    </row>
    <row r="10" spans="2:22" ht="15.75" thickBot="1" x14ac:dyDescent="0.3">
      <c r="B10" s="2" t="s">
        <v>374</v>
      </c>
      <c r="C10" s="168" t="s">
        <v>17</v>
      </c>
      <c r="D10" s="61"/>
      <c r="F10" s="371"/>
      <c r="G10" s="2" t="s">
        <v>21</v>
      </c>
      <c r="H10" s="2" t="s">
        <v>571</v>
      </c>
      <c r="I10" s="61"/>
      <c r="J10" s="285"/>
      <c r="K10" s="286"/>
      <c r="L10" s="16" t="s">
        <v>15</v>
      </c>
      <c r="M10" s="370">
        <v>45275</v>
      </c>
      <c r="N10" s="377" t="s">
        <v>522</v>
      </c>
      <c r="P10" s="506"/>
      <c r="T10" s="563"/>
    </row>
    <row r="11" spans="2:22" ht="15.75" thickBot="1" x14ac:dyDescent="0.3">
      <c r="B11" s="2" t="s">
        <v>372</v>
      </c>
      <c r="C11" s="446" t="s">
        <v>17</v>
      </c>
      <c r="D11" s="61"/>
      <c r="E11" s="61"/>
      <c r="F11" s="34" t="s">
        <v>404</v>
      </c>
      <c r="G11" s="2" t="s">
        <v>21</v>
      </c>
      <c r="H11" s="2" t="s">
        <v>571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506"/>
      <c r="Q11" s="16"/>
      <c r="R11" s="142"/>
      <c r="T11" s="563"/>
      <c r="U11" s="209" t="s">
        <v>227</v>
      </c>
      <c r="V11" s="64">
        <v>94</v>
      </c>
    </row>
    <row r="12" spans="2:22" ht="15.75" thickBot="1" x14ac:dyDescent="0.3">
      <c r="B12" s="261" t="s">
        <v>451</v>
      </c>
      <c r="C12" s="446" t="s">
        <v>361</v>
      </c>
      <c r="D12" s="61"/>
      <c r="E12" s="489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506"/>
      <c r="Q12" s="16"/>
      <c r="R12" s="142"/>
      <c r="T12" s="563"/>
    </row>
    <row r="13" spans="2:22" ht="15.75" thickBot="1" x14ac:dyDescent="0.3">
      <c r="B13" s="261" t="s">
        <v>360</v>
      </c>
      <c r="C13" s="168" t="s">
        <v>361</v>
      </c>
      <c r="D13" s="61"/>
      <c r="E13" s="61" t="s">
        <v>570</v>
      </c>
      <c r="F13" s="271" t="s">
        <v>370</v>
      </c>
      <c r="G13" s="2" t="s">
        <v>402</v>
      </c>
      <c r="H13" s="2" t="s">
        <v>571</v>
      </c>
      <c r="I13" s="61"/>
      <c r="J13" s="183"/>
      <c r="K13" s="149"/>
      <c r="L13" s="351" t="s">
        <v>15</v>
      </c>
      <c r="M13" s="370">
        <v>45275</v>
      </c>
      <c r="N13" s="378" t="s">
        <v>522</v>
      </c>
      <c r="P13" s="506"/>
      <c r="T13" s="563"/>
    </row>
    <row r="14" spans="2:22" ht="15.75" thickBot="1" x14ac:dyDescent="0.3">
      <c r="P14" s="506"/>
      <c r="T14" s="563"/>
    </row>
    <row r="15" spans="2:22" ht="15.75" thickBot="1" x14ac:dyDescent="0.3">
      <c r="B15" s="2" t="s">
        <v>19</v>
      </c>
      <c r="C15" s="510" t="s">
        <v>20</v>
      </c>
      <c r="D15" s="61"/>
      <c r="E15" s="66"/>
      <c r="F15" s="34" t="s">
        <v>569</v>
      </c>
      <c r="G15" s="136" t="s">
        <v>21</v>
      </c>
      <c r="H15" s="2" t="s">
        <v>571</v>
      </c>
      <c r="I15" s="61"/>
      <c r="J15" s="136"/>
      <c r="K15" s="135"/>
      <c r="L15" s="137" t="s">
        <v>15</v>
      </c>
      <c r="M15" s="551">
        <v>45275</v>
      </c>
      <c r="N15" s="554" t="s">
        <v>22</v>
      </c>
      <c r="O15" s="504" t="s">
        <v>44</v>
      </c>
      <c r="P15" s="506"/>
      <c r="S15" s="6"/>
      <c r="T15" s="563"/>
    </row>
    <row r="16" spans="2:22" ht="15.75" thickBot="1" x14ac:dyDescent="0.3">
      <c r="B16" s="487" t="s">
        <v>377</v>
      </c>
      <c r="C16" s="511" t="s">
        <v>11</v>
      </c>
      <c r="D16" s="384"/>
      <c r="E16" s="262"/>
      <c r="F16" s="272" t="s">
        <v>396</v>
      </c>
      <c r="G16" s="136" t="s">
        <v>21</v>
      </c>
      <c r="H16" s="2" t="s">
        <v>571</v>
      </c>
      <c r="I16" s="61"/>
      <c r="J16" s="198"/>
      <c r="K16" s="138"/>
      <c r="L16" s="199" t="s">
        <v>15</v>
      </c>
      <c r="M16" s="552"/>
      <c r="N16" s="555"/>
      <c r="P16" s="506"/>
      <c r="T16" s="563"/>
    </row>
    <row r="17" spans="2:22" ht="15.75" thickBot="1" x14ac:dyDescent="0.3">
      <c r="B17" s="2" t="s">
        <v>224</v>
      </c>
      <c r="C17" s="510" t="s">
        <v>23</v>
      </c>
      <c r="D17" s="61"/>
      <c r="E17" s="489"/>
      <c r="F17" s="21" t="s">
        <v>225</v>
      </c>
      <c r="G17" s="208" t="s">
        <v>397</v>
      </c>
      <c r="H17" s="2" t="s">
        <v>371</v>
      </c>
      <c r="I17" s="410" t="s">
        <v>20</v>
      </c>
      <c r="J17" s="139"/>
      <c r="K17" s="140"/>
      <c r="L17" s="135" t="s">
        <v>15</v>
      </c>
      <c r="M17" s="553"/>
      <c r="N17" s="556"/>
      <c r="O17" s="504" t="s">
        <v>44</v>
      </c>
      <c r="P17" s="321"/>
      <c r="Q17" s="19" t="s">
        <v>208</v>
      </c>
      <c r="R17" s="100" t="s">
        <v>42</v>
      </c>
      <c r="S17" s="176">
        <v>1</v>
      </c>
      <c r="T17" s="563"/>
    </row>
    <row r="18" spans="2:22" ht="15.75" thickBot="1" x14ac:dyDescent="0.3">
      <c r="P18" s="506"/>
      <c r="T18" s="563"/>
    </row>
    <row r="19" spans="2:22" ht="15.75" thickBot="1" x14ac:dyDescent="0.3">
      <c r="B19" s="2" t="s">
        <v>405</v>
      </c>
      <c r="C19" s="168" t="s">
        <v>368</v>
      </c>
      <c r="D19" s="410" t="s">
        <v>20</v>
      </c>
      <c r="E19" s="488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51">
        <v>45275</v>
      </c>
      <c r="N19" s="415" t="s">
        <v>522</v>
      </c>
      <c r="P19" s="506"/>
      <c r="T19" s="563"/>
    </row>
    <row r="20" spans="2:22" ht="15.75" thickBot="1" x14ac:dyDescent="0.3">
      <c r="B20" s="246" t="s">
        <v>533</v>
      </c>
      <c r="C20" s="168" t="s">
        <v>368</v>
      </c>
      <c r="D20" s="61"/>
      <c r="E20" s="66"/>
      <c r="F20" s="34" t="s">
        <v>430</v>
      </c>
      <c r="G20" s="2" t="s">
        <v>391</v>
      </c>
      <c r="H20" s="2" t="s">
        <v>571</v>
      </c>
      <c r="I20" s="61"/>
      <c r="J20" s="166"/>
      <c r="K20" s="8"/>
      <c r="L20" s="7" t="s">
        <v>25</v>
      </c>
      <c r="M20" s="552"/>
      <c r="N20" s="404" t="s">
        <v>26</v>
      </c>
      <c r="P20" s="506"/>
      <c r="T20" s="563"/>
    </row>
    <row r="21" spans="2:22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571</v>
      </c>
      <c r="I21" s="61"/>
      <c r="J21" s="8"/>
      <c r="K21" s="8"/>
      <c r="L21" s="7" t="s">
        <v>29</v>
      </c>
      <c r="M21" s="552"/>
      <c r="N21" s="404" t="s">
        <v>18</v>
      </c>
      <c r="P21" s="506"/>
      <c r="T21" s="563"/>
      <c r="U21" s="549" t="s">
        <v>226</v>
      </c>
      <c r="V21" s="550"/>
    </row>
    <row r="22" spans="2:22" ht="15.75" thickBot="1" x14ac:dyDescent="0.3">
      <c r="B22" s="276" t="s">
        <v>401</v>
      </c>
      <c r="C22" s="168" t="s">
        <v>30</v>
      </c>
      <c r="D22" s="61"/>
      <c r="E22" s="61"/>
      <c r="F22" s="265" t="s">
        <v>399</v>
      </c>
      <c r="G22" s="2" t="s">
        <v>31</v>
      </c>
      <c r="H22" s="273" t="s">
        <v>400</v>
      </c>
      <c r="I22" s="61"/>
      <c r="J22" s="166"/>
      <c r="K22" s="8"/>
      <c r="L22" s="7" t="s">
        <v>32</v>
      </c>
      <c r="M22" s="552"/>
      <c r="N22" s="384" t="s">
        <v>26</v>
      </c>
      <c r="P22" s="506"/>
      <c r="T22" s="563"/>
    </row>
    <row r="23" spans="2:22" ht="15.75" thickBot="1" x14ac:dyDescent="0.3">
      <c r="B23" s="2" t="s">
        <v>434</v>
      </c>
      <c r="C23" s="168" t="s">
        <v>16</v>
      </c>
      <c r="D23" s="385"/>
      <c r="E23" s="61"/>
      <c r="F23" s="100" t="s">
        <v>426</v>
      </c>
      <c r="G23" s="2" t="s">
        <v>422</v>
      </c>
      <c r="H23" s="2" t="s">
        <v>421</v>
      </c>
      <c r="I23" s="61"/>
      <c r="J23" s="245"/>
      <c r="K23" s="141"/>
      <c r="L23" s="9" t="s">
        <v>32</v>
      </c>
      <c r="M23" s="552"/>
      <c r="N23" s="61" t="s">
        <v>523</v>
      </c>
      <c r="P23" s="506"/>
      <c r="T23" s="563"/>
    </row>
    <row r="24" spans="2:22" ht="15.75" thickBot="1" x14ac:dyDescent="0.3">
      <c r="B24" s="3" t="s">
        <v>534</v>
      </c>
      <c r="C24" s="168" t="s">
        <v>16</v>
      </c>
      <c r="D24" s="385"/>
      <c r="E24" s="489"/>
      <c r="F24" s="411" t="s">
        <v>428</v>
      </c>
      <c r="G24" s="244" t="s">
        <v>330</v>
      </c>
      <c r="H24" s="215" t="s">
        <v>403</v>
      </c>
      <c r="I24" s="61"/>
      <c r="J24" s="139"/>
      <c r="K24" s="140"/>
      <c r="L24" s="135" t="s">
        <v>32</v>
      </c>
      <c r="M24" s="552"/>
      <c r="N24" s="61" t="s">
        <v>26</v>
      </c>
      <c r="O24" s="505" t="s">
        <v>44</v>
      </c>
      <c r="P24" s="507"/>
      <c r="S24" s="16"/>
      <c r="T24" s="563"/>
    </row>
    <row r="25" spans="2:22" ht="15.75" thickBot="1" x14ac:dyDescent="0.3">
      <c r="B25" s="3" t="s">
        <v>34</v>
      </c>
      <c r="C25" s="168" t="s">
        <v>16</v>
      </c>
      <c r="D25" s="61" t="s">
        <v>595</v>
      </c>
      <c r="E25" s="262"/>
      <c r="F25" s="260" t="s">
        <v>370</v>
      </c>
      <c r="G25" s="2" t="s">
        <v>21</v>
      </c>
      <c r="H25" s="2" t="s">
        <v>597</v>
      </c>
      <c r="I25" s="61"/>
      <c r="J25" s="139"/>
      <c r="K25" s="140"/>
      <c r="L25" s="135" t="s">
        <v>35</v>
      </c>
      <c r="M25" s="552"/>
      <c r="N25" s="61" t="s">
        <v>26</v>
      </c>
      <c r="P25" s="506"/>
      <c r="Q25" s="2" t="s">
        <v>594</v>
      </c>
      <c r="R25" s="100" t="s">
        <v>42</v>
      </c>
      <c r="S25" s="21">
        <v>1</v>
      </c>
      <c r="T25" s="563"/>
    </row>
    <row r="26" spans="2:22" ht="15.75" thickBot="1" x14ac:dyDescent="0.3">
      <c r="B26" s="2" t="s">
        <v>429</v>
      </c>
      <c r="C26" s="168" t="s">
        <v>17</v>
      </c>
      <c r="D26" s="410" t="s">
        <v>20</v>
      </c>
      <c r="E26" s="417"/>
      <c r="F26" s="371"/>
      <c r="G26" s="2" t="s">
        <v>422</v>
      </c>
      <c r="H26" s="2" t="s">
        <v>535</v>
      </c>
      <c r="I26" s="61"/>
      <c r="J26" s="247"/>
      <c r="K26" s="155"/>
      <c r="L26" s="4" t="s">
        <v>36</v>
      </c>
      <c r="M26" s="552"/>
      <c r="N26" s="61" t="s">
        <v>524</v>
      </c>
      <c r="P26" s="506"/>
      <c r="T26" s="563"/>
    </row>
    <row r="27" spans="2:22" ht="15.75" thickBot="1" x14ac:dyDescent="0.3">
      <c r="B27" s="261" t="s">
        <v>406</v>
      </c>
      <c r="C27" s="168" t="s">
        <v>14</v>
      </c>
      <c r="D27" s="61"/>
      <c r="E27" s="417"/>
      <c r="F27" s="401"/>
      <c r="G27" s="2" t="s">
        <v>530</v>
      </c>
      <c r="H27" s="215" t="s">
        <v>536</v>
      </c>
      <c r="I27" s="61"/>
      <c r="J27" s="412"/>
      <c r="K27" s="413"/>
      <c r="L27" s="414"/>
      <c r="M27" s="552"/>
      <c r="N27" s="61"/>
      <c r="P27" s="321"/>
      <c r="Q27" s="2" t="s">
        <v>592</v>
      </c>
      <c r="R27" s="100" t="s">
        <v>42</v>
      </c>
      <c r="S27" s="176">
        <v>1</v>
      </c>
      <c r="T27" s="563"/>
    </row>
    <row r="28" spans="2:22" ht="15.75" thickBot="1" x14ac:dyDescent="0.3">
      <c r="B28" s="261" t="s">
        <v>406</v>
      </c>
      <c r="C28" s="503" t="s">
        <v>16</v>
      </c>
      <c r="D28" s="61" t="s">
        <v>596</v>
      </c>
      <c r="E28" s="417"/>
      <c r="F28" s="408" t="s">
        <v>532</v>
      </c>
      <c r="G28" s="2" t="s">
        <v>436</v>
      </c>
      <c r="H28" s="215" t="s">
        <v>604</v>
      </c>
      <c r="I28" s="61"/>
      <c r="J28" s="18"/>
      <c r="K28" s="18"/>
      <c r="L28" s="11" t="s">
        <v>37</v>
      </c>
      <c r="M28" s="553"/>
      <c r="N28" s="61" t="s">
        <v>524</v>
      </c>
      <c r="P28" s="508"/>
      <c r="Q28" s="2" t="s">
        <v>208</v>
      </c>
      <c r="R28" s="100" t="s">
        <v>42</v>
      </c>
      <c r="S28" s="21">
        <v>1</v>
      </c>
      <c r="T28" s="564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2"/>
  <sheetViews>
    <sheetView topLeftCell="H1" workbookViewId="0">
      <selection activeCell="O13" sqref="O13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3" t="s">
        <v>408</v>
      </c>
      <c r="Q1" s="565" t="s">
        <v>181</v>
      </c>
      <c r="R1" s="100" t="s">
        <v>76</v>
      </c>
      <c r="S1" s="100" t="s">
        <v>81</v>
      </c>
      <c r="T1" s="21" t="s">
        <v>590</v>
      </c>
      <c r="Z1" s="24" t="s">
        <v>591</v>
      </c>
      <c r="AA1" s="24" t="s">
        <v>570</v>
      </c>
    </row>
    <row r="2" spans="1:27" ht="15.75" customHeight="1" thickBot="1" x14ac:dyDescent="0.3">
      <c r="A2" s="578">
        <f ca="1">TODAY()</f>
        <v>45278</v>
      </c>
      <c r="B2" s="580" t="s">
        <v>389</v>
      </c>
      <c r="C2" s="592" t="s">
        <v>365</v>
      </c>
      <c r="D2" s="582" t="s">
        <v>103</v>
      </c>
      <c r="E2" s="584" t="s">
        <v>65</v>
      </c>
      <c r="F2" s="196" t="s">
        <v>220</v>
      </c>
      <c r="G2" s="590" t="s">
        <v>381</v>
      </c>
      <c r="H2" s="211" t="s">
        <v>220</v>
      </c>
      <c r="I2" s="572" t="s">
        <v>103</v>
      </c>
      <c r="J2" s="421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4">
        <v>40</v>
      </c>
      <c r="Q2" s="566"/>
      <c r="R2" s="21">
        <f>R7+R18</f>
        <v>5</v>
      </c>
      <c r="S2" s="21">
        <f>S7+S18</f>
        <v>4</v>
      </c>
      <c r="T2" s="176">
        <f>SUM(T4:T16)</f>
        <v>0</v>
      </c>
      <c r="U2" s="6"/>
      <c r="V2" s="496"/>
      <c r="X2" s="496"/>
      <c r="Z2" s="24">
        <f>BoardRW!V3</f>
        <v>1</v>
      </c>
      <c r="AA2" s="68">
        <f>Z2+T2</f>
        <v>1</v>
      </c>
    </row>
    <row r="3" spans="1:27" ht="15.75" customHeight="1" thickBot="1" x14ac:dyDescent="0.3">
      <c r="A3" s="579"/>
      <c r="B3" s="581"/>
      <c r="C3" s="593"/>
      <c r="D3" s="583"/>
      <c r="E3" s="585"/>
      <c r="G3" s="591"/>
      <c r="H3" s="6"/>
      <c r="I3" s="573"/>
      <c r="K3" s="24">
        <v>2</v>
      </c>
      <c r="N3" s="80" t="s">
        <v>282</v>
      </c>
      <c r="Q3" s="499">
        <f>SUM(X24:X32)</f>
        <v>5</v>
      </c>
      <c r="U3" s="6"/>
      <c r="V3" s="497"/>
      <c r="X3" s="497"/>
    </row>
    <row r="4" spans="1:27" ht="15.75" customHeight="1" thickBot="1" x14ac:dyDescent="0.3">
      <c r="A4" s="241" t="s">
        <v>390</v>
      </c>
      <c r="B4" s="248"/>
      <c r="C4" s="586" t="s">
        <v>178</v>
      </c>
      <c r="I4" s="573"/>
      <c r="R4" s="499" t="s">
        <v>580</v>
      </c>
      <c r="T4" s="24">
        <f>IF((R7-SUM(V2:V10)&lt;0),R7-SUM(V2:V10),0)</f>
        <v>0</v>
      </c>
      <c r="U4" s="6"/>
      <c r="V4" s="497"/>
      <c r="W4" s="6" t="s">
        <v>252</v>
      </c>
      <c r="X4" s="497">
        <v>1</v>
      </c>
    </row>
    <row r="5" spans="1:27" ht="15.75" thickBot="1" x14ac:dyDescent="0.3">
      <c r="A5" s="226" t="s">
        <v>194</v>
      </c>
      <c r="B5" s="100" t="s">
        <v>365</v>
      </c>
      <c r="C5" s="587"/>
      <c r="D5" s="227" t="s">
        <v>103</v>
      </c>
      <c r="E5" s="99" t="s">
        <v>44</v>
      </c>
      <c r="F5" s="211" t="s">
        <v>220</v>
      </c>
      <c r="G5" s="554" t="s">
        <v>276</v>
      </c>
      <c r="H5" s="211" t="s">
        <v>220</v>
      </c>
      <c r="I5" s="573"/>
      <c r="J5" s="422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9" t="s">
        <v>580</v>
      </c>
      <c r="T5" s="24">
        <f>IF((S7-SUM(X2:X10))&lt;0,S7-SUM(X2:X10),0)</f>
        <v>0</v>
      </c>
      <c r="U5" s="6" t="s">
        <v>313</v>
      </c>
      <c r="V5" s="495"/>
      <c r="W5" s="6"/>
      <c r="X5" s="495"/>
    </row>
    <row r="6" spans="1:27" ht="23.25" customHeight="1" thickBot="1" x14ac:dyDescent="0.3">
      <c r="A6" s="575" t="s">
        <v>290</v>
      </c>
      <c r="B6" s="105" t="s">
        <v>199</v>
      </c>
      <c r="C6" s="588"/>
      <c r="D6" s="589"/>
      <c r="E6" s="96">
        <v>1</v>
      </c>
      <c r="G6" s="555"/>
      <c r="I6" s="573"/>
    </row>
    <row r="7" spans="1:27" ht="15.75" customHeight="1" thickBot="1" x14ac:dyDescent="0.3">
      <c r="A7" s="576"/>
      <c r="B7" s="100" t="s">
        <v>155</v>
      </c>
      <c r="C7" s="173" t="s">
        <v>142</v>
      </c>
      <c r="D7" s="30" t="s">
        <v>136</v>
      </c>
      <c r="G7" s="555"/>
      <c r="I7" s="573"/>
      <c r="M7" s="16" t="s">
        <v>354</v>
      </c>
      <c r="N7" s="30" t="s">
        <v>409</v>
      </c>
      <c r="O7" s="2" t="s">
        <v>103</v>
      </c>
      <c r="P7" s="99" t="s">
        <v>576</v>
      </c>
      <c r="Q7" s="127" t="s">
        <v>44</v>
      </c>
      <c r="R7" s="24">
        <f>3-R11</f>
        <v>2</v>
      </c>
      <c r="S7" s="24">
        <f>3-S11</f>
        <v>2</v>
      </c>
      <c r="U7" s="6" t="s">
        <v>528</v>
      </c>
      <c r="V7" s="496">
        <v>1</v>
      </c>
      <c r="W7" s="6" t="s">
        <v>528</v>
      </c>
      <c r="X7" s="496">
        <v>1</v>
      </c>
    </row>
    <row r="8" spans="1:27" ht="15.75" thickBot="1" x14ac:dyDescent="0.3">
      <c r="A8" s="577"/>
      <c r="B8" s="217" t="s">
        <v>28</v>
      </c>
      <c r="C8" s="6"/>
      <c r="E8" s="30">
        <v>3</v>
      </c>
      <c r="G8" s="555"/>
      <c r="I8" s="573"/>
      <c r="N8" s="80"/>
      <c r="U8" s="6" t="s">
        <v>466</v>
      </c>
      <c r="V8" s="24"/>
      <c r="W8" s="6"/>
      <c r="X8" s="493"/>
    </row>
    <row r="9" spans="1:27" ht="15.75" thickBot="1" x14ac:dyDescent="0.3">
      <c r="A9" s="236" t="s">
        <v>438</v>
      </c>
      <c r="B9" s="96" t="s">
        <v>291</v>
      </c>
      <c r="C9" s="227" t="s">
        <v>387</v>
      </c>
      <c r="D9" s="2" t="s">
        <v>142</v>
      </c>
      <c r="G9" s="555"/>
      <c r="H9" s="6"/>
      <c r="I9" s="573"/>
      <c r="M9" s="19" t="s">
        <v>547</v>
      </c>
      <c r="N9" s="80"/>
      <c r="U9" s="6" t="s">
        <v>247</v>
      </c>
      <c r="V9" s="24">
        <v>0</v>
      </c>
      <c r="X9" s="493"/>
    </row>
    <row r="10" spans="1:27" ht="15.75" thickBot="1" x14ac:dyDescent="0.3">
      <c r="A10" s="237" t="s">
        <v>549</v>
      </c>
      <c r="B10" s="21" t="s">
        <v>391</v>
      </c>
      <c r="C10" s="81"/>
      <c r="D10" s="108"/>
      <c r="E10" s="68">
        <f>Boat!U8</f>
        <v>42</v>
      </c>
      <c r="G10" s="555"/>
      <c r="I10" s="573"/>
      <c r="J10" s="24" t="s">
        <v>381</v>
      </c>
      <c r="K10" s="100" t="s">
        <v>44</v>
      </c>
      <c r="L10" s="30" t="s">
        <v>546</v>
      </c>
      <c r="N10" s="80"/>
      <c r="U10" s="6" t="s">
        <v>303</v>
      </c>
      <c r="V10" s="497">
        <v>1</v>
      </c>
      <c r="W10" s="6"/>
      <c r="X10" s="493"/>
    </row>
    <row r="11" spans="1:27" ht="15.75" thickBot="1" x14ac:dyDescent="0.3">
      <c r="A11" s="99" t="s">
        <v>184</v>
      </c>
      <c r="B11" s="554" t="s">
        <v>392</v>
      </c>
      <c r="C11" s="175" t="s">
        <v>178</v>
      </c>
      <c r="D11" s="222" t="s">
        <v>270</v>
      </c>
      <c r="G11" s="555"/>
      <c r="I11" s="573"/>
      <c r="J11" s="24" t="s">
        <v>195</v>
      </c>
      <c r="K11" s="30">
        <v>0</v>
      </c>
      <c r="L11" s="19" t="s">
        <v>541</v>
      </c>
      <c r="M11" s="16"/>
      <c r="N11" s="16" t="s">
        <v>424</v>
      </c>
      <c r="P11" s="99" t="s">
        <v>576</v>
      </c>
      <c r="Q11" s="127" t="s">
        <v>44</v>
      </c>
      <c r="R11" s="24">
        <v>1</v>
      </c>
      <c r="S11" s="24">
        <v>1</v>
      </c>
      <c r="U11" s="567" t="s">
        <v>583</v>
      </c>
      <c r="V11" s="568"/>
      <c r="W11" s="568"/>
      <c r="X11" s="569"/>
    </row>
    <row r="12" spans="1:27" ht="15.75" thickBot="1" x14ac:dyDescent="0.3">
      <c r="A12" s="232" t="s">
        <v>393</v>
      </c>
      <c r="B12" s="556"/>
      <c r="E12" s="234">
        <v>3</v>
      </c>
      <c r="G12" s="555"/>
      <c r="I12" s="573"/>
      <c r="J12" s="24" t="s">
        <v>538</v>
      </c>
      <c r="K12" s="30">
        <v>0</v>
      </c>
      <c r="L12" s="19" t="s">
        <v>542</v>
      </c>
      <c r="M12" s="16"/>
      <c r="N12" s="16" t="s">
        <v>410</v>
      </c>
      <c r="O12" s="68" t="s">
        <v>44</v>
      </c>
      <c r="U12" s="6"/>
      <c r="V12" s="112"/>
      <c r="W12" s="6"/>
    </row>
    <row r="13" spans="1:27" ht="15.75" thickBot="1" x14ac:dyDescent="0.3">
      <c r="A13" s="465" t="s">
        <v>446</v>
      </c>
      <c r="B13" s="221" t="s">
        <v>330</v>
      </c>
      <c r="C13" s="554" t="s">
        <v>195</v>
      </c>
      <c r="D13" s="20"/>
      <c r="G13" s="555"/>
      <c r="I13" s="573"/>
      <c r="J13" s="108" t="s">
        <v>572</v>
      </c>
      <c r="K13" s="100" t="s">
        <v>44</v>
      </c>
      <c r="L13" s="2" t="s">
        <v>545</v>
      </c>
      <c r="M13" s="30" t="s">
        <v>365</v>
      </c>
      <c r="N13" s="426" t="s">
        <v>544</v>
      </c>
      <c r="U13" s="6"/>
      <c r="V13" s="112"/>
      <c r="W13" s="6"/>
    </row>
    <row r="14" spans="1:27" ht="15.75" thickBot="1" x14ac:dyDescent="0.3">
      <c r="A14" s="236" t="s">
        <v>573</v>
      </c>
      <c r="B14" s="177" t="s">
        <v>150</v>
      </c>
      <c r="C14" s="556"/>
      <c r="D14" s="209" t="s">
        <v>154</v>
      </c>
      <c r="E14" s="100">
        <v>2</v>
      </c>
      <c r="F14" s="211" t="s">
        <v>220</v>
      </c>
      <c r="G14" s="556"/>
      <c r="H14" s="211" t="s">
        <v>220</v>
      </c>
      <c r="I14" s="573"/>
      <c r="U14" s="6"/>
      <c r="V14" s="112"/>
      <c r="W14" s="6"/>
    </row>
    <row r="15" spans="1:27" ht="15.75" thickBot="1" x14ac:dyDescent="0.3">
      <c r="A15" s="240" t="s">
        <v>542</v>
      </c>
      <c r="B15" s="239" t="s">
        <v>286</v>
      </c>
      <c r="E15" s="34">
        <v>0</v>
      </c>
      <c r="H15" s="277">
        <v>0</v>
      </c>
      <c r="I15" s="573"/>
      <c r="J15" s="108" t="s">
        <v>154</v>
      </c>
      <c r="K15" s="30">
        <v>0</v>
      </c>
      <c r="L15" s="21" t="s">
        <v>543</v>
      </c>
      <c r="M15" s="2" t="s">
        <v>417</v>
      </c>
      <c r="R15" s="499" t="s">
        <v>580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439</v>
      </c>
      <c r="D16" s="2" t="s">
        <v>510</v>
      </c>
      <c r="I16" s="573"/>
      <c r="K16" s="100" t="s">
        <v>44</v>
      </c>
      <c r="L16" s="6"/>
      <c r="S16" s="499" t="s">
        <v>580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36" t="s">
        <v>525</v>
      </c>
      <c r="B17" s="221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73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73"/>
      <c r="L18" s="16"/>
      <c r="M18" s="21"/>
      <c r="O18" s="570" t="s">
        <v>539</v>
      </c>
      <c r="P18" s="571"/>
      <c r="Q18" s="127" t="s">
        <v>44</v>
      </c>
      <c r="R18" s="24">
        <f>5-R26</f>
        <v>3</v>
      </c>
      <c r="S18" s="24">
        <f>5-S26</f>
        <v>2</v>
      </c>
      <c r="U18" s="6" t="s">
        <v>479</v>
      </c>
      <c r="V18" s="496">
        <v>1</v>
      </c>
      <c r="W18" s="6" t="s">
        <v>479</v>
      </c>
      <c r="X18" s="496">
        <v>1</v>
      </c>
    </row>
    <row r="19" spans="1:26" ht="15.75" thickBot="1" x14ac:dyDescent="0.3">
      <c r="I19" s="573"/>
      <c r="M19" s="21" t="s">
        <v>443</v>
      </c>
      <c r="U19" s="6"/>
      <c r="V19" s="24"/>
      <c r="W19" s="6"/>
      <c r="X19" s="497"/>
    </row>
    <row r="20" spans="1:26" ht="15.75" thickBot="1" x14ac:dyDescent="0.3">
      <c r="A20" s="236" t="s">
        <v>561</v>
      </c>
      <c r="B20" s="221" t="s">
        <v>530</v>
      </c>
      <c r="C20" s="2" t="s">
        <v>445</v>
      </c>
      <c r="D20" s="2" t="s">
        <v>562</v>
      </c>
      <c r="E20" s="401">
        <v>-1</v>
      </c>
      <c r="G20" s="2" t="s">
        <v>441</v>
      </c>
      <c r="I20" s="573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/>
      <c r="X20" s="497"/>
      <c r="Z20" s="112"/>
    </row>
    <row r="21" spans="1:26" ht="15.75" thickBot="1" x14ac:dyDescent="0.3">
      <c r="I21" s="573"/>
      <c r="M21" s="221" t="s">
        <v>422</v>
      </c>
      <c r="U21" s="6" t="s">
        <v>235</v>
      </c>
      <c r="V21" s="24">
        <v>1</v>
      </c>
      <c r="W21" s="6"/>
      <c r="X21" s="497"/>
    </row>
    <row r="22" spans="1:26" ht="15.75" thickBot="1" x14ac:dyDescent="0.3">
      <c r="A22" s="236" t="s">
        <v>503</v>
      </c>
      <c r="B22" s="221" t="s">
        <v>422</v>
      </c>
      <c r="C22" s="2" t="s">
        <v>445</v>
      </c>
      <c r="D22" s="2" t="s">
        <v>563</v>
      </c>
      <c r="E22" s="357">
        <v>1</v>
      </c>
      <c r="G22" s="2" t="s">
        <v>441</v>
      </c>
      <c r="I22" s="573"/>
      <c r="U22" s="6"/>
      <c r="V22" s="495"/>
      <c r="W22" s="6" t="s">
        <v>235</v>
      </c>
      <c r="X22" s="495">
        <v>1</v>
      </c>
    </row>
    <row r="23" spans="1:26" ht="15.75" thickBot="1" x14ac:dyDescent="0.3">
      <c r="C23" s="2" t="s">
        <v>574</v>
      </c>
      <c r="D23" s="21" t="s">
        <v>417</v>
      </c>
      <c r="E23" s="289" t="s">
        <v>44</v>
      </c>
      <c r="I23" s="573"/>
      <c r="U23" s="6"/>
      <c r="V23" s="24"/>
      <c r="W23" s="6"/>
    </row>
    <row r="24" spans="1:26" ht="15.75" thickBot="1" x14ac:dyDescent="0.3">
      <c r="I24" s="573"/>
      <c r="U24" s="354"/>
      <c r="V24" s="498">
        <v>-1</v>
      </c>
      <c r="W24" s="19" t="s">
        <v>513</v>
      </c>
      <c r="X24" s="24">
        <v>0</v>
      </c>
    </row>
    <row r="25" spans="1:26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73"/>
      <c r="J25" s="422" t="s">
        <v>274</v>
      </c>
      <c r="K25" s="100" t="s">
        <v>44</v>
      </c>
      <c r="L25" s="96" t="s">
        <v>103</v>
      </c>
      <c r="P25" s="416">
        <v>1</v>
      </c>
      <c r="U25" s="35"/>
      <c r="V25" s="112">
        <v>0</v>
      </c>
      <c r="W25" s="19" t="s">
        <v>74</v>
      </c>
      <c r="X25" s="24">
        <v>2</v>
      </c>
    </row>
    <row r="26" spans="1:26" ht="15.75" thickBot="1" x14ac:dyDescent="0.3">
      <c r="A26" s="236" t="s">
        <v>577</v>
      </c>
      <c r="B26" s="21" t="s">
        <v>559</v>
      </c>
      <c r="C26" s="464" t="s">
        <v>155</v>
      </c>
      <c r="D26" s="408" t="s">
        <v>537</v>
      </c>
      <c r="E26" s="463" t="s">
        <v>44</v>
      </c>
      <c r="F26" s="16"/>
      <c r="G26" s="16"/>
      <c r="H26" s="19" t="s">
        <v>220</v>
      </c>
      <c r="I26" s="573"/>
      <c r="K26" s="24">
        <v>15</v>
      </c>
      <c r="L26" s="80" t="s">
        <v>99</v>
      </c>
      <c r="M26" s="408" t="s">
        <v>537</v>
      </c>
      <c r="P26" s="491"/>
      <c r="Q26" s="127" t="s">
        <v>44</v>
      </c>
      <c r="R26" s="24">
        <v>2</v>
      </c>
      <c r="S26" s="24">
        <v>3</v>
      </c>
      <c r="T26" s="61" t="s">
        <v>581</v>
      </c>
      <c r="U26" s="35"/>
      <c r="V26" s="112">
        <v>-1</v>
      </c>
      <c r="W26" s="19" t="s">
        <v>540</v>
      </c>
      <c r="X26" s="24">
        <v>0</v>
      </c>
    </row>
    <row r="27" spans="1:26" ht="15.75" thickBot="1" x14ac:dyDescent="0.3">
      <c r="I27" s="573"/>
      <c r="O27" s="2" t="s">
        <v>99</v>
      </c>
      <c r="P27" s="425" t="s">
        <v>44</v>
      </c>
      <c r="R27" s="112"/>
      <c r="S27" s="112"/>
      <c r="U27" s="440"/>
      <c r="V27" s="112">
        <v>-1</v>
      </c>
      <c r="W27" s="19" t="s">
        <v>95</v>
      </c>
      <c r="X27" s="24">
        <v>0</v>
      </c>
    </row>
    <row r="28" spans="1:26" ht="15.75" thickBot="1" x14ac:dyDescent="0.3">
      <c r="D28" s="175" t="s">
        <v>178</v>
      </c>
      <c r="E28" s="220">
        <v>2</v>
      </c>
      <c r="I28" s="573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3" t="s">
        <v>136</v>
      </c>
      <c r="H29" s="196" t="s">
        <v>272</v>
      </c>
      <c r="I29" s="574"/>
      <c r="J29" s="333"/>
      <c r="L29" s="96" t="s">
        <v>278</v>
      </c>
      <c r="M29" s="16" t="s">
        <v>283</v>
      </c>
      <c r="R29" s="492"/>
      <c r="S29" s="112"/>
      <c r="T29" s="80"/>
      <c r="U29" s="35"/>
      <c r="V29" s="112">
        <v>-2</v>
      </c>
      <c r="W29" s="19" t="s">
        <v>88</v>
      </c>
      <c r="X29" s="24">
        <v>0</v>
      </c>
    </row>
    <row r="30" spans="1:26" ht="15.75" thickBot="1" x14ac:dyDescent="0.3">
      <c r="A30" s="238" t="s">
        <v>388</v>
      </c>
      <c r="B30" s="2" t="s">
        <v>415</v>
      </c>
      <c r="U30" s="500" t="s">
        <v>582</v>
      </c>
      <c r="V30" s="501">
        <v>0</v>
      </c>
      <c r="W30" s="19" t="s">
        <v>516</v>
      </c>
      <c r="X30" s="502">
        <v>1</v>
      </c>
    </row>
    <row r="31" spans="1:26" ht="15.75" thickBot="1" x14ac:dyDescent="0.3">
      <c r="U31" s="354"/>
      <c r="V31" s="335">
        <v>0</v>
      </c>
      <c r="W31" s="19" t="s">
        <v>584</v>
      </c>
      <c r="X31" s="24">
        <v>1</v>
      </c>
    </row>
    <row r="32" spans="1:26" ht="15.75" thickBot="1" x14ac:dyDescent="0.3">
      <c r="U32" s="516"/>
      <c r="V32" s="502">
        <v>-1</v>
      </c>
      <c r="W32" s="19" t="s">
        <v>486</v>
      </c>
      <c r="X32" s="24">
        <v>0</v>
      </c>
    </row>
  </sheetData>
  <mergeCells count="16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Q1:Q2"/>
    <mergeCell ref="U11:X11"/>
    <mergeCell ref="O18:P18"/>
    <mergeCell ref="I2:I29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K7" sqref="K7:K9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8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480" t="s">
        <v>142</v>
      </c>
      <c r="G1" s="417" t="s">
        <v>137</v>
      </c>
      <c r="H1" s="97" t="s">
        <v>350</v>
      </c>
      <c r="I1" s="590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5" t="s">
        <v>156</v>
      </c>
      <c r="Y1" s="636" t="s">
        <v>551</v>
      </c>
      <c r="Z1" s="431">
        <v>1</v>
      </c>
      <c r="AA1" s="356"/>
      <c r="AB1" s="354"/>
      <c r="AC1" s="100" t="s">
        <v>500</v>
      </c>
      <c r="AD1" s="355"/>
      <c r="AE1" s="383"/>
      <c r="AF1" s="383"/>
      <c r="AG1" s="383"/>
      <c r="AH1" s="383"/>
      <c r="AI1" s="383"/>
      <c r="AJ1" s="383"/>
      <c r="AK1" s="468" t="s">
        <v>470</v>
      </c>
      <c r="AL1" s="383" t="s">
        <v>517</v>
      </c>
      <c r="AM1" s="427"/>
      <c r="AN1" s="621"/>
      <c r="AO1" s="350" t="s">
        <v>487</v>
      </c>
      <c r="AQ1" s="68" t="s">
        <v>352</v>
      </c>
    </row>
    <row r="2" spans="1:43" ht="15.75" customHeight="1" thickBot="1" x14ac:dyDescent="0.3">
      <c r="A2" s="645">
        <f ca="1">TODAY()</f>
        <v>45278</v>
      </c>
      <c r="B2" s="647" t="s">
        <v>379</v>
      </c>
      <c r="C2" s="592" t="s">
        <v>365</v>
      </c>
      <c r="D2" s="649" t="s">
        <v>362</v>
      </c>
      <c r="E2" s="594" t="s">
        <v>65</v>
      </c>
      <c r="F2" s="602" t="s">
        <v>103</v>
      </c>
      <c r="G2" s="418" t="s">
        <v>180</v>
      </c>
      <c r="H2" s="80" t="s">
        <v>33</v>
      </c>
      <c r="I2" s="591"/>
      <c r="J2" s="81" t="s">
        <v>77</v>
      </c>
      <c r="K2" s="596" t="s">
        <v>349</v>
      </c>
      <c r="L2" s="597"/>
      <c r="M2" s="602" t="s">
        <v>103</v>
      </c>
      <c r="N2" s="69" t="s">
        <v>28</v>
      </c>
      <c r="O2" s="628" t="s">
        <v>103</v>
      </c>
      <c r="P2" s="85" t="s">
        <v>148</v>
      </c>
      <c r="Q2" s="592" t="s">
        <v>144</v>
      </c>
      <c r="R2" s="554"/>
      <c r="S2" s="615" t="s">
        <v>149</v>
      </c>
      <c r="T2" s="89"/>
      <c r="U2" s="124"/>
      <c r="V2" s="91"/>
      <c r="W2" s="146"/>
      <c r="X2" s="456" t="s">
        <v>157</v>
      </c>
      <c r="Y2" s="637"/>
      <c r="Z2" s="432">
        <v>1</v>
      </c>
      <c r="AA2" s="313"/>
      <c r="AB2" s="214"/>
      <c r="AC2" s="16"/>
      <c r="AD2" s="16"/>
      <c r="AE2" s="243" t="s">
        <v>480</v>
      </c>
      <c r="AF2" s="80"/>
      <c r="AG2" s="80"/>
      <c r="AH2" s="80"/>
      <c r="AI2" s="80"/>
      <c r="AJ2" s="80"/>
      <c r="AK2" s="466" t="s">
        <v>482</v>
      </c>
      <c r="AL2" s="243" t="s">
        <v>481</v>
      </c>
      <c r="AM2" s="453"/>
      <c r="AN2" s="622"/>
    </row>
    <row r="3" spans="1:43" ht="15.75" thickBot="1" x14ac:dyDescent="0.3">
      <c r="A3" s="646"/>
      <c r="B3" s="648"/>
      <c r="C3" s="593"/>
      <c r="D3" s="650"/>
      <c r="E3" s="595"/>
      <c r="F3" s="603"/>
      <c r="G3" s="419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03"/>
      <c r="N3" s="69" t="s">
        <v>147</v>
      </c>
      <c r="O3" s="629"/>
      <c r="P3" s="2" t="s">
        <v>155</v>
      </c>
      <c r="Q3" s="593"/>
      <c r="R3" s="556"/>
      <c r="S3" s="617"/>
      <c r="T3" s="89"/>
      <c r="U3" s="124"/>
      <c r="V3" s="120"/>
      <c r="W3" s="145"/>
      <c r="X3" s="456" t="s">
        <v>158</v>
      </c>
      <c r="Y3" s="637"/>
      <c r="Z3" s="433">
        <v>1</v>
      </c>
      <c r="AA3" s="313"/>
      <c r="AB3" s="214"/>
      <c r="AC3" s="100" t="s">
        <v>498</v>
      </c>
      <c r="AD3" s="612" t="s">
        <v>473</v>
      </c>
      <c r="AE3" s="262"/>
      <c r="AF3" s="262"/>
      <c r="AG3" s="16"/>
      <c r="AH3" s="16"/>
      <c r="AI3" s="16"/>
      <c r="AJ3" s="16"/>
      <c r="AK3" s="262"/>
      <c r="AL3" s="16"/>
      <c r="AM3" s="453"/>
      <c r="AN3" s="622"/>
    </row>
    <row r="4" spans="1:43" ht="15.75" thickBot="1" x14ac:dyDescent="0.3">
      <c r="A4" s="243" t="s">
        <v>184</v>
      </c>
      <c r="B4" s="661" t="s">
        <v>382</v>
      </c>
      <c r="C4" s="592" t="s">
        <v>155</v>
      </c>
      <c r="D4" s="359" t="s">
        <v>136</v>
      </c>
      <c r="E4" s="396">
        <v>2</v>
      </c>
      <c r="F4" s="603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03"/>
      <c r="N4" s="178" t="s">
        <v>70</v>
      </c>
      <c r="O4" s="629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6" t="s">
        <v>159</v>
      </c>
      <c r="Y4" s="637"/>
      <c r="Z4" s="434"/>
      <c r="AA4" s="313"/>
      <c r="AB4" s="214"/>
      <c r="AC4" s="16"/>
      <c r="AD4" s="612"/>
      <c r="AE4" s="262"/>
      <c r="AF4" s="262"/>
      <c r="AG4" s="16"/>
      <c r="AH4" s="16"/>
      <c r="AI4" s="16"/>
      <c r="AJ4" s="16"/>
      <c r="AK4" s="262"/>
      <c r="AL4" s="16"/>
      <c r="AM4" s="453"/>
      <c r="AN4" s="622"/>
      <c r="AO4" s="350" t="s">
        <v>91</v>
      </c>
    </row>
    <row r="5" spans="1:43" ht="15.75" thickBot="1" x14ac:dyDescent="0.3">
      <c r="A5" s="590" t="s">
        <v>435</v>
      </c>
      <c r="B5" s="662"/>
      <c r="C5" s="593"/>
      <c r="D5" s="61" t="s">
        <v>154</v>
      </c>
      <c r="E5" s="397">
        <v>1</v>
      </c>
      <c r="F5" s="603"/>
      <c r="G5" s="653" t="s">
        <v>193</v>
      </c>
      <c r="H5" s="653"/>
      <c r="I5" s="653"/>
      <c r="J5" s="653"/>
      <c r="K5" s="653"/>
      <c r="L5" s="654"/>
      <c r="M5" s="603"/>
      <c r="N5" s="21">
        <v>8</v>
      </c>
      <c r="O5" s="629"/>
      <c r="T5" s="89"/>
      <c r="U5" s="124"/>
      <c r="V5" s="120"/>
      <c r="W5" s="146"/>
      <c r="X5" s="456" t="s">
        <v>160</v>
      </c>
      <c r="Y5" s="637"/>
      <c r="Z5" s="434">
        <v>1</v>
      </c>
      <c r="AA5" s="313"/>
      <c r="AB5" s="100" t="s">
        <v>501</v>
      </c>
      <c r="AC5" s="99" t="s">
        <v>484</v>
      </c>
      <c r="AD5" s="16"/>
      <c r="AE5" s="16"/>
      <c r="AF5" s="243" t="s">
        <v>495</v>
      </c>
      <c r="AG5" s="16"/>
      <c r="AH5" s="16"/>
      <c r="AI5" s="16"/>
      <c r="AJ5" s="16"/>
      <c r="AK5" s="262"/>
      <c r="AL5" s="80"/>
      <c r="AM5" s="453"/>
      <c r="AN5" s="622"/>
    </row>
    <row r="6" spans="1:43" ht="15.75" thickBot="1" x14ac:dyDescent="0.3">
      <c r="A6" s="591"/>
      <c r="B6" s="659" t="s">
        <v>178</v>
      </c>
      <c r="C6" s="588"/>
      <c r="D6" s="589"/>
      <c r="F6" s="603"/>
      <c r="G6" s="655"/>
      <c r="H6" s="655"/>
      <c r="I6" s="655"/>
      <c r="J6" s="655"/>
      <c r="K6" s="655"/>
      <c r="L6" s="656"/>
      <c r="M6" s="603"/>
      <c r="O6" s="629"/>
      <c r="T6" s="89"/>
      <c r="U6" s="124"/>
      <c r="V6" s="98" t="s">
        <v>176</v>
      </c>
      <c r="W6" s="146"/>
      <c r="X6" s="456" t="s">
        <v>161</v>
      </c>
      <c r="Y6" s="637"/>
      <c r="Z6" s="432">
        <v>1</v>
      </c>
      <c r="AA6" s="313"/>
      <c r="AB6" s="214"/>
      <c r="AC6" s="16"/>
      <c r="AD6" s="438" t="s">
        <v>245</v>
      </c>
      <c r="AE6" s="262"/>
      <c r="AF6" s="262"/>
      <c r="AG6" s="262"/>
      <c r="AH6" s="262"/>
      <c r="AI6" s="611"/>
      <c r="AJ6" s="466" t="s">
        <v>476</v>
      </c>
      <c r="AK6" s="611" t="s">
        <v>256</v>
      </c>
      <c r="AL6" s="262"/>
      <c r="AM6" s="453"/>
      <c r="AN6" s="622"/>
      <c r="AO6" s="350" t="s">
        <v>488</v>
      </c>
    </row>
    <row r="7" spans="1:43" ht="15.75" thickBot="1" x14ac:dyDescent="0.3">
      <c r="A7" s="237" t="s">
        <v>598</v>
      </c>
      <c r="B7" s="660"/>
      <c r="C7" s="207" t="s">
        <v>383</v>
      </c>
      <c r="D7" s="360" t="s">
        <v>395</v>
      </c>
      <c r="E7" s="271">
        <v>3</v>
      </c>
      <c r="F7" s="603"/>
      <c r="G7" s="420">
        <v>0</v>
      </c>
      <c r="H7" s="150">
        <v>0</v>
      </c>
      <c r="I7" s="210">
        <v>0</v>
      </c>
      <c r="J7" s="30">
        <v>0</v>
      </c>
      <c r="K7" s="554">
        <v>1</v>
      </c>
      <c r="L7" s="217">
        <v>0</v>
      </c>
      <c r="M7" s="603"/>
      <c r="O7" s="629"/>
      <c r="R7" s="99" t="s">
        <v>44</v>
      </c>
      <c r="S7" s="168" t="s">
        <v>184</v>
      </c>
      <c r="T7" s="89"/>
      <c r="U7" s="124"/>
      <c r="V7" s="92"/>
      <c r="W7" s="146"/>
      <c r="X7" s="456" t="s">
        <v>162</v>
      </c>
      <c r="Y7" s="637"/>
      <c r="Z7" s="432">
        <v>1</v>
      </c>
      <c r="AA7" s="313"/>
      <c r="AB7" s="214"/>
      <c r="AC7" s="16"/>
      <c r="AD7" s="16"/>
      <c r="AE7" s="262"/>
      <c r="AF7" s="262"/>
      <c r="AG7" s="612" t="s">
        <v>472</v>
      </c>
      <c r="AH7" s="262"/>
      <c r="AI7" s="611"/>
      <c r="AJ7" s="262"/>
      <c r="AK7" s="611"/>
      <c r="AL7" s="80" t="s">
        <v>515</v>
      </c>
      <c r="AM7" s="453"/>
      <c r="AN7" s="622"/>
      <c r="AP7" s="76" t="s">
        <v>489</v>
      </c>
    </row>
    <row r="8" spans="1:43" ht="15.75" thickBot="1" x14ac:dyDescent="0.3">
      <c r="A8" s="2" t="s">
        <v>380</v>
      </c>
      <c r="B8" s="358" t="s">
        <v>291</v>
      </c>
      <c r="D8" s="349"/>
      <c r="E8" s="249">
        <f>SUM(G7:N9)</f>
        <v>16</v>
      </c>
      <c r="F8" s="603"/>
      <c r="G8" s="654">
        <v>0</v>
      </c>
      <c r="H8" s="651" t="s">
        <v>105</v>
      </c>
      <c r="I8" s="554">
        <v>0</v>
      </c>
      <c r="J8" s="651" t="s">
        <v>105</v>
      </c>
      <c r="K8" s="657"/>
      <c r="L8" s="613"/>
      <c r="M8" s="626"/>
      <c r="N8" s="618">
        <f>N5+N11</f>
        <v>15</v>
      </c>
      <c r="O8" s="629"/>
      <c r="T8" s="103" t="s">
        <v>44</v>
      </c>
      <c r="U8" s="124"/>
      <c r="V8" s="92"/>
      <c r="W8" s="146"/>
      <c r="X8" s="456" t="s">
        <v>163</v>
      </c>
      <c r="Y8" s="637"/>
      <c r="Z8" s="434"/>
      <c r="AA8" s="313"/>
      <c r="AB8" s="214"/>
      <c r="AC8" s="16"/>
      <c r="AD8" s="16"/>
      <c r="AE8" s="262"/>
      <c r="AF8" s="262"/>
      <c r="AG8" s="612"/>
      <c r="AH8" s="262"/>
      <c r="AI8" s="611"/>
      <c r="AJ8" s="262"/>
      <c r="AK8" s="262"/>
      <c r="AL8" s="262"/>
      <c r="AM8" s="453"/>
      <c r="AN8" s="622"/>
    </row>
    <row r="9" spans="1:43" ht="15.75" thickBot="1" x14ac:dyDescent="0.3">
      <c r="A9" s="237" t="s">
        <v>599</v>
      </c>
      <c r="B9" s="106" t="s">
        <v>197</v>
      </c>
      <c r="C9" s="207" t="s">
        <v>508</v>
      </c>
      <c r="D9" s="360" t="s">
        <v>286</v>
      </c>
      <c r="F9" s="603"/>
      <c r="G9" s="656"/>
      <c r="H9" s="652"/>
      <c r="I9" s="556"/>
      <c r="J9" s="652"/>
      <c r="K9" s="658"/>
      <c r="L9" s="614"/>
      <c r="M9" s="627"/>
      <c r="N9" s="619"/>
      <c r="O9" s="630"/>
      <c r="S9" s="615" t="s">
        <v>62</v>
      </c>
      <c r="T9" s="89"/>
      <c r="U9" s="124"/>
      <c r="V9" s="98" t="s">
        <v>176</v>
      </c>
      <c r="W9" s="48"/>
      <c r="X9" s="456" t="s">
        <v>164</v>
      </c>
      <c r="Y9" s="637"/>
      <c r="Z9" s="435"/>
      <c r="AA9" s="313"/>
      <c r="AB9" s="214"/>
      <c r="AC9" s="16"/>
      <c r="AD9" s="438" t="s">
        <v>245</v>
      </c>
      <c r="AE9" s="262"/>
      <c r="AF9" s="262"/>
      <c r="AG9" s="612"/>
      <c r="AH9" s="262"/>
      <c r="AI9" s="611"/>
      <c r="AJ9" s="80"/>
      <c r="AK9" s="611" t="s">
        <v>256</v>
      </c>
      <c r="AL9" s="262"/>
      <c r="AM9" s="453"/>
      <c r="AN9" s="622"/>
      <c r="AP9" s="2" t="s">
        <v>527</v>
      </c>
    </row>
    <row r="10" spans="1:43" ht="15.75" customHeight="1" thickBot="1" x14ac:dyDescent="0.3">
      <c r="A10" s="237" t="s">
        <v>600</v>
      </c>
      <c r="B10" s="105" t="s">
        <v>199</v>
      </c>
      <c r="D10" s="142"/>
      <c r="E10" s="242">
        <f>Boat!U8</f>
        <v>42</v>
      </c>
      <c r="F10" s="603"/>
      <c r="N10" s="443" t="s">
        <v>407</v>
      </c>
      <c r="O10" s="605" t="s">
        <v>103</v>
      </c>
      <c r="P10" s="631" t="s">
        <v>411</v>
      </c>
      <c r="R10" s="74" t="s">
        <v>44</v>
      </c>
      <c r="S10" s="616"/>
      <c r="T10" s="89"/>
      <c r="U10" s="123" t="s">
        <v>177</v>
      </c>
      <c r="V10" s="119" t="s">
        <v>222</v>
      </c>
      <c r="W10" s="146"/>
      <c r="X10" s="456" t="s">
        <v>165</v>
      </c>
      <c r="Y10" s="637"/>
      <c r="Z10" s="434">
        <v>0</v>
      </c>
      <c r="AA10" s="313">
        <v>1</v>
      </c>
      <c r="AB10" s="214"/>
      <c r="AC10" s="100" t="s">
        <v>498</v>
      </c>
      <c r="AD10" s="16"/>
      <c r="AE10" s="243" t="s">
        <v>491</v>
      </c>
      <c r="AF10" s="243" t="s">
        <v>318</v>
      </c>
      <c r="AG10" s="612"/>
      <c r="AH10" s="80"/>
      <c r="AI10" s="611"/>
      <c r="AJ10" s="262"/>
      <c r="AK10" s="611"/>
      <c r="AL10" s="262"/>
      <c r="AM10" s="467" t="s">
        <v>325</v>
      </c>
      <c r="AN10" s="622"/>
      <c r="AO10" s="209" t="s">
        <v>95</v>
      </c>
    </row>
    <row r="11" spans="1:43" ht="24" customHeight="1" thickBot="1" x14ac:dyDescent="0.3">
      <c r="A11" s="228" t="s">
        <v>290</v>
      </c>
      <c r="B11" s="554" t="s">
        <v>288</v>
      </c>
      <c r="C11" s="482" t="s">
        <v>178</v>
      </c>
      <c r="D11" s="174" t="s">
        <v>362</v>
      </c>
      <c r="F11" s="603"/>
      <c r="M11" s="6"/>
      <c r="N11" s="117">
        <v>7</v>
      </c>
      <c r="O11" s="606"/>
      <c r="P11" s="632"/>
      <c r="Q11" s="65"/>
      <c r="R11" s="120" t="s">
        <v>222</v>
      </c>
      <c r="S11" s="616"/>
      <c r="T11" s="102" t="s">
        <v>44</v>
      </c>
      <c r="U11" s="124"/>
      <c r="V11" s="121"/>
      <c r="W11" s="146"/>
      <c r="X11" s="456" t="s">
        <v>166</v>
      </c>
      <c r="Y11" s="637"/>
      <c r="Z11" s="434"/>
      <c r="AA11" s="313">
        <v>1</v>
      </c>
      <c r="AB11" s="99" t="s">
        <v>485</v>
      </c>
      <c r="AC11" s="262"/>
      <c r="AD11" s="16"/>
      <c r="AE11" s="262"/>
      <c r="AF11" s="262" t="s">
        <v>494</v>
      </c>
      <c r="AG11" s="612"/>
      <c r="AH11" s="262"/>
      <c r="AI11" s="70"/>
      <c r="AJ11" s="262"/>
      <c r="AK11" s="262"/>
      <c r="AL11" s="262"/>
      <c r="AM11" s="453"/>
      <c r="AN11" s="622"/>
      <c r="AP11" s="76" t="s">
        <v>502</v>
      </c>
    </row>
    <row r="12" spans="1:43" ht="15.75" thickBot="1" x14ac:dyDescent="0.3">
      <c r="A12" s="232" t="s">
        <v>393</v>
      </c>
      <c r="B12" s="556"/>
      <c r="C12" s="483" t="s">
        <v>394</v>
      </c>
      <c r="D12" s="61" t="s">
        <v>154</v>
      </c>
      <c r="E12" s="229">
        <v>3</v>
      </c>
      <c r="F12" s="603"/>
      <c r="G12" s="349" t="s">
        <v>411</v>
      </c>
      <c r="H12" s="559" t="s">
        <v>447</v>
      </c>
      <c r="I12" s="561"/>
      <c r="J12" s="561"/>
      <c r="K12" s="610"/>
      <c r="L12" s="208"/>
      <c r="M12" s="208"/>
      <c r="N12" s="208"/>
      <c r="O12" s="606"/>
      <c r="P12" s="632"/>
      <c r="R12" s="122" t="s">
        <v>181</v>
      </c>
      <c r="S12" s="617"/>
      <c r="T12" s="101" t="s">
        <v>44</v>
      </c>
      <c r="U12" s="124"/>
      <c r="V12" s="146"/>
      <c r="W12" s="146"/>
      <c r="X12" s="456" t="s">
        <v>167</v>
      </c>
      <c r="Y12" s="637"/>
      <c r="Z12" s="432">
        <v>1</v>
      </c>
      <c r="AA12" s="313">
        <v>1</v>
      </c>
      <c r="AB12" s="214"/>
      <c r="AC12" s="100" t="s">
        <v>499</v>
      </c>
      <c r="AD12" s="620" t="s">
        <v>245</v>
      </c>
      <c r="AE12" s="466" t="s">
        <v>244</v>
      </c>
      <c r="AF12" s="612" t="s">
        <v>231</v>
      </c>
      <c r="AG12" s="612"/>
      <c r="AH12" s="243" t="s">
        <v>264</v>
      </c>
      <c r="AI12" s="243" t="s">
        <v>241</v>
      </c>
      <c r="AJ12" s="262"/>
      <c r="AK12" s="262"/>
      <c r="AL12" s="262"/>
      <c r="AM12" s="634" t="s">
        <v>254</v>
      </c>
      <c r="AN12" s="622"/>
      <c r="AO12" s="350" t="s">
        <v>97</v>
      </c>
    </row>
    <row r="13" spans="1:43" ht="15.75" thickBot="1" x14ac:dyDescent="0.3">
      <c r="B13" s="472" t="s">
        <v>196</v>
      </c>
      <c r="E13" s="473">
        <v>-3</v>
      </c>
      <c r="F13" s="603"/>
      <c r="G13" s="561" t="s">
        <v>448</v>
      </c>
      <c r="H13" s="561"/>
      <c r="I13" s="561"/>
      <c r="J13" s="610"/>
      <c r="M13" s="6"/>
      <c r="N13" s="6"/>
      <c r="O13" s="606"/>
      <c r="P13" s="633"/>
      <c r="T13" s="105" t="s">
        <v>44</v>
      </c>
      <c r="U13" s="124"/>
      <c r="V13" s="146"/>
      <c r="W13" s="146"/>
      <c r="X13" s="456" t="s">
        <v>168</v>
      </c>
      <c r="Y13" s="637"/>
      <c r="Z13" s="432">
        <v>1</v>
      </c>
      <c r="AA13" s="313">
        <v>1</v>
      </c>
      <c r="AB13" s="100" t="s">
        <v>519</v>
      </c>
      <c r="AC13" s="16"/>
      <c r="AD13" s="620"/>
      <c r="AF13" s="612"/>
      <c r="AG13" s="80"/>
      <c r="AH13" s="243" t="s">
        <v>314</v>
      </c>
      <c r="AI13" s="243" t="s">
        <v>313</v>
      </c>
      <c r="AJ13" s="80"/>
      <c r="AK13" s="262"/>
      <c r="AL13" s="262"/>
      <c r="AM13" s="634"/>
      <c r="AN13" s="622"/>
    </row>
    <row r="14" spans="1:43" ht="15.75" thickBot="1" x14ac:dyDescent="0.3">
      <c r="A14" s="475"/>
      <c r="B14" s="476"/>
      <c r="C14" s="484"/>
      <c r="D14" s="477"/>
      <c r="E14" s="478"/>
      <c r="F14" s="603"/>
      <c r="G14" s="561" t="s">
        <v>447</v>
      </c>
      <c r="H14" s="561"/>
      <c r="I14" s="561"/>
      <c r="J14" s="610"/>
      <c r="K14" s="2">
        <v>12</v>
      </c>
      <c r="N14" s="6"/>
      <c r="O14" s="606"/>
      <c r="Q14" s="61" t="s">
        <v>555</v>
      </c>
      <c r="S14" s="168" t="s">
        <v>28</v>
      </c>
      <c r="T14" s="89"/>
      <c r="U14" s="124"/>
      <c r="V14" s="93"/>
      <c r="W14" s="146"/>
      <c r="X14" s="456" t="s">
        <v>169</v>
      </c>
      <c r="Y14" s="637"/>
      <c r="Z14" s="432">
        <v>1</v>
      </c>
      <c r="AA14" s="313"/>
      <c r="AB14" s="214"/>
      <c r="AC14" s="16"/>
      <c r="AD14" s="620"/>
      <c r="AE14" s="262"/>
      <c r="AF14" s="612"/>
      <c r="AG14" s="262"/>
      <c r="AH14" s="262"/>
      <c r="AI14" s="70"/>
      <c r="AJ14" s="262"/>
      <c r="AK14" s="262"/>
      <c r="AL14" s="262"/>
      <c r="AM14" s="634"/>
      <c r="AN14" s="622"/>
    </row>
    <row r="15" spans="1:43" ht="15.75" thickBot="1" x14ac:dyDescent="0.3">
      <c r="A15" s="474" t="s">
        <v>525</v>
      </c>
      <c r="C15" s="554" t="s">
        <v>382</v>
      </c>
      <c r="F15" s="603"/>
      <c r="O15" s="606"/>
      <c r="R15" s="99" t="s">
        <v>44</v>
      </c>
      <c r="T15" s="89"/>
      <c r="U15" s="90"/>
      <c r="V15" s="120"/>
      <c r="W15" s="147" t="s">
        <v>181</v>
      </c>
      <c r="X15" s="456" t="s">
        <v>170</v>
      </c>
      <c r="Y15" s="637"/>
      <c r="Z15" s="434">
        <v>1</v>
      </c>
      <c r="AA15" s="313"/>
      <c r="AB15" s="214"/>
      <c r="AC15" s="76" t="s">
        <v>497</v>
      </c>
      <c r="AD15" s="620"/>
      <c r="AF15" s="612"/>
      <c r="AG15" s="80"/>
      <c r="AH15" s="243" t="s">
        <v>466</v>
      </c>
      <c r="AI15" s="243" t="s">
        <v>252</v>
      </c>
      <c r="AJ15" s="80" t="s">
        <v>265</v>
      </c>
      <c r="AK15" s="262"/>
      <c r="AL15" s="262"/>
      <c r="AM15" s="634"/>
      <c r="AN15" s="622"/>
      <c r="AP15" s="76" t="s">
        <v>74</v>
      </c>
      <c r="AQ15" s="76" t="s">
        <v>513</v>
      </c>
    </row>
    <row r="16" spans="1:43" ht="15.75" thickBot="1" x14ac:dyDescent="0.3">
      <c r="A16" s="2" t="s">
        <v>560</v>
      </c>
      <c r="B16" s="21" t="s">
        <v>417</v>
      </c>
      <c r="C16" s="556"/>
      <c r="D16" s="61" t="s">
        <v>511</v>
      </c>
      <c r="E16" s="229">
        <v>1</v>
      </c>
      <c r="F16" s="603"/>
      <c r="G16" s="349" t="s">
        <v>506</v>
      </c>
      <c r="I16" s="496"/>
      <c r="J16" s="20"/>
      <c r="O16" s="606"/>
      <c r="R16" s="460" t="s">
        <v>185</v>
      </c>
      <c r="T16" s="89"/>
      <c r="U16" s="124"/>
      <c r="V16" s="94"/>
      <c r="W16" s="146"/>
      <c r="X16" s="456" t="s">
        <v>171</v>
      </c>
      <c r="Y16" s="637"/>
      <c r="Z16" s="432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477</v>
      </c>
      <c r="AK16" s="262"/>
      <c r="AL16" s="80"/>
      <c r="AM16" s="453" t="s">
        <v>324</v>
      </c>
      <c r="AN16" s="622"/>
      <c r="AP16" s="76" t="s">
        <v>235</v>
      </c>
    </row>
    <row r="17" spans="1:43" ht="15.75" thickBot="1" x14ac:dyDescent="0.3">
      <c r="B17" s="80"/>
      <c r="F17" s="603"/>
      <c r="I17" s="497"/>
      <c r="J17" s="20"/>
      <c r="N17" s="6"/>
      <c r="O17" s="606"/>
      <c r="Q17" s="21" t="s">
        <v>553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6" t="s">
        <v>172</v>
      </c>
      <c r="Y17" s="637"/>
      <c r="Z17" s="434"/>
      <c r="AA17" s="313"/>
      <c r="AB17" s="214"/>
      <c r="AC17" s="76" t="s">
        <v>483</v>
      </c>
      <c r="AD17" s="243" t="s">
        <v>247</v>
      </c>
      <c r="AE17" s="262" t="s">
        <v>520</v>
      </c>
      <c r="AF17" s="262"/>
      <c r="AG17" s="80"/>
      <c r="AH17" s="80" t="s">
        <v>521</v>
      </c>
      <c r="AI17" s="262" t="s">
        <v>234</v>
      </c>
      <c r="AJ17" s="80"/>
      <c r="AK17" s="262"/>
      <c r="AL17" s="80"/>
      <c r="AM17" s="453"/>
      <c r="AN17" s="622"/>
      <c r="AO17" s="209" t="s">
        <v>516</v>
      </c>
      <c r="AQ17" s="99" t="s">
        <v>514</v>
      </c>
    </row>
    <row r="18" spans="1:43" ht="15.75" thickBot="1" x14ac:dyDescent="0.3">
      <c r="A18" s="490" t="s">
        <v>602</v>
      </c>
      <c r="B18" s="21" t="s">
        <v>559</v>
      </c>
      <c r="C18" s="479" t="s">
        <v>539</v>
      </c>
      <c r="D18" s="408" t="s">
        <v>537</v>
      </c>
      <c r="E18" s="99" t="s">
        <v>44</v>
      </c>
      <c r="F18" s="603"/>
      <c r="G18" s="349" t="s">
        <v>550</v>
      </c>
      <c r="I18" s="24"/>
      <c r="J18" s="20"/>
      <c r="O18" s="606"/>
      <c r="Q18" s="112"/>
      <c r="R18" s="598" t="s">
        <v>558</v>
      </c>
      <c r="T18" s="100" t="s">
        <v>44</v>
      </c>
      <c r="U18" s="642" t="s">
        <v>44</v>
      </c>
      <c r="V18" s="120"/>
      <c r="W18" s="147" t="s">
        <v>176</v>
      </c>
      <c r="X18" s="456" t="s">
        <v>173</v>
      </c>
      <c r="Y18" s="637"/>
      <c r="Z18" s="434">
        <v>1</v>
      </c>
      <c r="AA18" s="313"/>
      <c r="AB18" s="76" t="s">
        <v>483</v>
      </c>
      <c r="AC18" s="16"/>
      <c r="AD18" s="16"/>
      <c r="AE18" s="262"/>
      <c r="AF18" s="611" t="s">
        <v>493</v>
      </c>
      <c r="AG18" s="262"/>
      <c r="AH18" s="70"/>
      <c r="AI18" s="70"/>
      <c r="AJ18" s="635" t="s">
        <v>322</v>
      </c>
      <c r="AK18" s="262"/>
      <c r="AL18" s="80"/>
      <c r="AM18" s="453"/>
      <c r="AN18" s="622"/>
      <c r="AP18" s="76" t="s">
        <v>88</v>
      </c>
    </row>
    <row r="19" spans="1:43" ht="15.75" thickBot="1" x14ac:dyDescent="0.3">
      <c r="F19" s="603"/>
      <c r="I19" s="224"/>
      <c r="O19" s="606"/>
      <c r="R19" s="599"/>
      <c r="S19" s="30" t="s">
        <v>556</v>
      </c>
      <c r="U19" s="643"/>
      <c r="V19" s="146"/>
      <c r="W19" s="146"/>
      <c r="X19" s="456" t="s">
        <v>174</v>
      </c>
      <c r="Y19" s="637"/>
      <c r="Z19" s="432">
        <v>1</v>
      </c>
      <c r="AA19" s="313"/>
      <c r="AB19" s="214"/>
      <c r="AC19" s="16"/>
      <c r="AD19" s="16"/>
      <c r="AE19" s="262"/>
      <c r="AF19" s="611"/>
      <c r="AG19" s="262"/>
      <c r="AH19" s="262"/>
      <c r="AI19" s="70"/>
      <c r="AJ19" s="635"/>
      <c r="AK19" s="485" t="s">
        <v>256</v>
      </c>
      <c r="AL19" s="80"/>
      <c r="AM19" s="453"/>
      <c r="AN19" s="622"/>
      <c r="AP19" s="76" t="s">
        <v>486</v>
      </c>
    </row>
    <row r="20" spans="1:43" ht="15.75" thickBot="1" x14ac:dyDescent="0.3">
      <c r="A20" s="236" t="s">
        <v>561</v>
      </c>
      <c r="B20" s="221" t="s">
        <v>530</v>
      </c>
      <c r="C20" s="481" t="s">
        <v>504</v>
      </c>
      <c r="D20" s="21" t="s">
        <v>562</v>
      </c>
      <c r="E20" s="462">
        <v>-1</v>
      </c>
      <c r="F20" s="603"/>
      <c r="G20" s="349" t="s">
        <v>509</v>
      </c>
      <c r="I20" s="224"/>
      <c r="O20" s="606"/>
      <c r="Q20" s="608" t="s">
        <v>48</v>
      </c>
      <c r="T20" s="429" t="s">
        <v>44</v>
      </c>
      <c r="U20" s="644"/>
      <c r="W20" s="430"/>
      <c r="X20" s="457" t="s">
        <v>175</v>
      </c>
      <c r="Y20" s="637"/>
      <c r="Z20" s="436">
        <v>1</v>
      </c>
      <c r="AA20" s="437">
        <v>1</v>
      </c>
      <c r="AB20" s="261"/>
      <c r="AC20" s="439"/>
      <c r="AD20" s="439"/>
      <c r="AE20" s="351"/>
      <c r="AF20" s="428"/>
      <c r="AG20" s="351"/>
      <c r="AH20" s="352"/>
      <c r="AI20" s="353" t="s">
        <v>303</v>
      </c>
      <c r="AJ20" s="351"/>
      <c r="AK20" s="486"/>
      <c r="AL20" s="352" t="s">
        <v>518</v>
      </c>
      <c r="AM20" s="400" t="s">
        <v>254</v>
      </c>
      <c r="AN20" s="622"/>
      <c r="AO20" s="350" t="s">
        <v>478</v>
      </c>
      <c r="AQ20" s="100" t="s">
        <v>479</v>
      </c>
    </row>
    <row r="21" spans="1:43" ht="15.75" thickBot="1" x14ac:dyDescent="0.3">
      <c r="A21" s="236" t="s">
        <v>603</v>
      </c>
      <c r="B21" s="21" t="s">
        <v>559</v>
      </c>
      <c r="D21" s="173" t="s">
        <v>142</v>
      </c>
      <c r="E21" s="271">
        <v>0</v>
      </c>
      <c r="F21" s="603"/>
      <c r="I21" s="224"/>
      <c r="O21" s="606"/>
      <c r="Q21" s="609"/>
      <c r="T21" s="447"/>
      <c r="U21" s="14"/>
      <c r="V21" s="639"/>
      <c r="W21" s="451" t="s">
        <v>176</v>
      </c>
      <c r="X21" s="454" t="s">
        <v>187</v>
      </c>
      <c r="Y21" s="637"/>
      <c r="Z21" s="470">
        <v>3</v>
      </c>
      <c r="AA21" s="471">
        <v>3</v>
      </c>
      <c r="AB21" s="440"/>
      <c r="AC21" s="6"/>
      <c r="AD21" s="438" t="s">
        <v>245</v>
      </c>
      <c r="AE21" s="6"/>
      <c r="AF21" s="6" t="s">
        <v>554</v>
      </c>
      <c r="AG21" s="6"/>
      <c r="AH21" s="243" t="s">
        <v>466</v>
      </c>
      <c r="AI21" s="6"/>
      <c r="AJ21" s="80" t="s">
        <v>320</v>
      </c>
      <c r="AK21" s="262" t="s">
        <v>256</v>
      </c>
      <c r="AL21" s="6"/>
      <c r="AM21" s="453" t="s">
        <v>567</v>
      </c>
      <c r="AN21" s="622"/>
    </row>
    <row r="22" spans="1:43" ht="15.75" thickBot="1" x14ac:dyDescent="0.3">
      <c r="F22" s="603"/>
      <c r="G22" s="349" t="s">
        <v>507</v>
      </c>
      <c r="I22" s="224"/>
      <c r="O22" s="606"/>
      <c r="R22" s="459" t="s">
        <v>44</v>
      </c>
      <c r="T22" s="448" t="s">
        <v>44</v>
      </c>
      <c r="U22" s="15"/>
      <c r="V22" s="640"/>
      <c r="W22" s="451" t="s">
        <v>176</v>
      </c>
      <c r="X22" s="454" t="s">
        <v>188</v>
      </c>
      <c r="Y22" s="637"/>
      <c r="Z22" s="440"/>
      <c r="AA22" s="10"/>
      <c r="AB22" s="440"/>
      <c r="AC22" s="6"/>
      <c r="AD22" s="6"/>
      <c r="AE22" s="6"/>
      <c r="AF22" s="6"/>
      <c r="AG22" s="6"/>
      <c r="AH22" s="6"/>
      <c r="AI22" s="6"/>
      <c r="AJ22" s="611" t="s">
        <v>490</v>
      </c>
      <c r="AK22" s="262"/>
      <c r="AL22" s="80" t="s">
        <v>496</v>
      </c>
      <c r="AM22" s="306"/>
      <c r="AN22" s="622"/>
    </row>
    <row r="23" spans="1:43" ht="15.75" thickBot="1" x14ac:dyDescent="0.3">
      <c r="A23" s="236" t="s">
        <v>573</v>
      </c>
      <c r="B23" s="177" t="s">
        <v>367</v>
      </c>
      <c r="C23" s="480" t="s">
        <v>142</v>
      </c>
      <c r="D23" s="359" t="s">
        <v>136</v>
      </c>
      <c r="E23" s="230">
        <v>1</v>
      </c>
      <c r="F23" s="603"/>
      <c r="I23" s="224"/>
      <c r="O23" s="606"/>
      <c r="Q23" s="608" t="s">
        <v>145</v>
      </c>
      <c r="T23" s="17"/>
      <c r="U23" s="445" t="s">
        <v>44</v>
      </c>
      <c r="V23" s="640"/>
      <c r="W23" s="148"/>
      <c r="X23" s="454" t="s">
        <v>189</v>
      </c>
      <c r="Y23" s="637"/>
      <c r="Z23" s="17"/>
      <c r="AA23" s="10"/>
      <c r="AB23" s="440"/>
      <c r="AC23" s="6"/>
      <c r="AD23" s="6"/>
      <c r="AE23" s="6"/>
      <c r="AF23" s="6"/>
      <c r="AG23" s="6"/>
      <c r="AH23" s="6"/>
      <c r="AI23" s="6"/>
      <c r="AJ23" s="611"/>
      <c r="AK23" s="262"/>
      <c r="AL23" s="80" t="s">
        <v>526</v>
      </c>
      <c r="AM23" s="306"/>
      <c r="AN23" s="622"/>
    </row>
    <row r="24" spans="1:43" ht="15.75" thickBot="1" x14ac:dyDescent="0.3">
      <c r="A24" s="465" t="s">
        <v>446</v>
      </c>
      <c r="B24" s="221" t="s">
        <v>330</v>
      </c>
      <c r="C24" s="482" t="s">
        <v>155</v>
      </c>
      <c r="D24" s="174" t="s">
        <v>270</v>
      </c>
      <c r="E24" s="461">
        <v>1</v>
      </c>
      <c r="F24" s="603"/>
      <c r="G24" s="61" t="s">
        <v>508</v>
      </c>
      <c r="I24" s="224"/>
      <c r="O24" s="606"/>
      <c r="Q24" s="609"/>
      <c r="T24" s="17"/>
      <c r="U24" s="232" t="s">
        <v>44</v>
      </c>
      <c r="V24" s="640"/>
      <c r="W24" s="148"/>
      <c r="X24" s="454" t="s">
        <v>186</v>
      </c>
      <c r="Y24" s="637"/>
      <c r="Z24" s="17"/>
      <c r="AA24" s="10"/>
      <c r="AB24" s="440"/>
      <c r="AC24" s="6"/>
      <c r="AD24" s="6"/>
      <c r="AE24" s="6"/>
      <c r="AF24" s="6"/>
      <c r="AG24" s="6"/>
      <c r="AH24" s="6"/>
      <c r="AI24" s="6"/>
      <c r="AJ24" s="6"/>
      <c r="AK24" s="466" t="s">
        <v>482</v>
      </c>
      <c r="AL24" s="243" t="s">
        <v>481</v>
      </c>
      <c r="AM24" s="306"/>
      <c r="AN24" s="622"/>
    </row>
    <row r="25" spans="1:43" ht="15.75" thickBot="1" x14ac:dyDescent="0.3">
      <c r="F25" s="603"/>
      <c r="I25" s="224"/>
      <c r="O25" s="606"/>
      <c r="P25" s="209" t="s">
        <v>285</v>
      </c>
      <c r="Q25" s="104" t="s">
        <v>20</v>
      </c>
      <c r="T25" s="452" t="s">
        <v>44</v>
      </c>
      <c r="U25" s="425" t="s">
        <v>44</v>
      </c>
      <c r="V25" s="641"/>
      <c r="W25" s="148"/>
      <c r="X25" s="454" t="s">
        <v>190</v>
      </c>
      <c r="Y25" s="637"/>
      <c r="Z25" s="17"/>
      <c r="AA25" s="10"/>
      <c r="AB25" s="440"/>
      <c r="AC25" s="6"/>
      <c r="AD25" s="6"/>
      <c r="AE25" s="243" t="s">
        <v>477</v>
      </c>
      <c r="AF25" s="6"/>
      <c r="AG25" s="6"/>
      <c r="AH25" s="6"/>
      <c r="AI25" s="6"/>
      <c r="AJ25" s="6"/>
      <c r="AK25" s="142"/>
      <c r="AL25" s="6"/>
      <c r="AM25" s="306"/>
      <c r="AN25" s="622"/>
    </row>
    <row r="26" spans="1:43" ht="15.75" thickBot="1" x14ac:dyDescent="0.3">
      <c r="A26" s="236" t="s">
        <v>503</v>
      </c>
      <c r="B26" s="221" t="s">
        <v>422</v>
      </c>
      <c r="C26" s="481" t="s">
        <v>504</v>
      </c>
      <c r="D26" s="61" t="s">
        <v>564</v>
      </c>
      <c r="E26" s="398">
        <v>1</v>
      </c>
      <c r="F26" s="603"/>
      <c r="G26" s="349" t="s">
        <v>505</v>
      </c>
      <c r="I26" s="224"/>
      <c r="O26" s="606"/>
      <c r="P26" s="624" t="s">
        <v>548</v>
      </c>
      <c r="Q26" s="625"/>
      <c r="R26" s="600" t="s">
        <v>557</v>
      </c>
      <c r="T26" s="182"/>
      <c r="U26" s="444"/>
      <c r="V26" s="100" t="s">
        <v>44</v>
      </c>
      <c r="W26" s="148"/>
      <c r="X26" s="454" t="s">
        <v>182</v>
      </c>
      <c r="Y26" s="637"/>
      <c r="Z26" s="17"/>
      <c r="AA26" s="10"/>
      <c r="AB26" s="440"/>
      <c r="AC26" s="76" t="s">
        <v>483</v>
      </c>
      <c r="AD26" s="438" t="s">
        <v>475</v>
      </c>
      <c r="AE26" s="6"/>
      <c r="AF26" s="243" t="s">
        <v>492</v>
      </c>
      <c r="AG26" s="6"/>
      <c r="AH26" s="6"/>
      <c r="AI26" s="243" t="s">
        <v>303</v>
      </c>
      <c r="AJ26" s="6"/>
      <c r="AK26" s="142"/>
      <c r="AL26" s="80" t="s">
        <v>518</v>
      </c>
      <c r="AM26" s="467" t="s">
        <v>474</v>
      </c>
      <c r="AN26" s="622"/>
    </row>
    <row r="27" spans="1:43" ht="15.75" thickBot="1" x14ac:dyDescent="0.3">
      <c r="B27" s="21" t="s">
        <v>418</v>
      </c>
      <c r="D27" s="61" t="s">
        <v>565</v>
      </c>
      <c r="E27" s="271" t="s">
        <v>44</v>
      </c>
      <c r="F27" s="604"/>
      <c r="G27" s="61" t="s">
        <v>566</v>
      </c>
      <c r="I27" s="225"/>
      <c r="O27" s="607"/>
      <c r="R27" s="601"/>
      <c r="S27" s="446" t="s">
        <v>54</v>
      </c>
      <c r="T27" s="450" t="s">
        <v>44</v>
      </c>
      <c r="U27" s="12"/>
      <c r="V27" s="449"/>
      <c r="W27" s="149"/>
      <c r="X27" s="454" t="s">
        <v>552</v>
      </c>
      <c r="Y27" s="638"/>
      <c r="Z27" s="163"/>
      <c r="AA27" s="13"/>
      <c r="AB27" s="441"/>
      <c r="AC27" s="442"/>
      <c r="AD27" s="442"/>
      <c r="AE27" s="442"/>
      <c r="AF27" s="442"/>
      <c r="AG27" s="442"/>
      <c r="AH27" s="442"/>
      <c r="AI27" s="442"/>
      <c r="AJ27" s="442"/>
      <c r="AK27" s="469"/>
      <c r="AL27" s="442"/>
      <c r="AM27" s="400" t="s">
        <v>326</v>
      </c>
      <c r="AN27" s="623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M1" workbookViewId="0">
      <selection activeCell="AH30" sqref="AH30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20" customWidth="1"/>
    <col min="9" max="9" width="17.7109375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601</v>
      </c>
      <c r="I1" s="21" t="s">
        <v>605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369</v>
      </c>
      <c r="P1" s="21" t="s">
        <v>416</v>
      </c>
      <c r="R1" s="151">
        <f ca="1">TODAY()</f>
        <v>45278</v>
      </c>
      <c r="S1" s="142"/>
      <c r="T1" s="142"/>
      <c r="U1" s="6"/>
      <c r="V1" s="666" t="s">
        <v>459</v>
      </c>
      <c r="W1" s="667"/>
      <c r="X1" s="312">
        <f>68-(U8+W3+V3+S3)</f>
        <v>0</v>
      </c>
      <c r="Y1" s="102">
        <f>X1+X3</f>
        <v>0</v>
      </c>
      <c r="Z1" s="102" t="s">
        <v>458</v>
      </c>
      <c r="AA1" s="102"/>
      <c r="AB1" s="308" t="s">
        <v>44</v>
      </c>
      <c r="AC1" s="668" t="s">
        <v>191</v>
      </c>
      <c r="AD1" s="669"/>
      <c r="AE1" s="670"/>
      <c r="AF1" s="671" t="s">
        <v>298</v>
      </c>
      <c r="AG1" s="672"/>
      <c r="AH1" s="673"/>
      <c r="AI1" s="663" t="s">
        <v>462</v>
      </c>
      <c r="AJ1" s="664"/>
      <c r="AK1" s="665"/>
      <c r="AN1" s="142"/>
    </row>
    <row r="2" spans="1:40" ht="15.75" thickBot="1" x14ac:dyDescent="0.3">
      <c r="F2" s="22" t="s">
        <v>44</v>
      </c>
      <c r="H2" s="544">
        <f>SUM(H4:H37)</f>
        <v>-3</v>
      </c>
      <c r="J2" s="16" t="s">
        <v>236</v>
      </c>
      <c r="K2" s="327">
        <v>-3</v>
      </c>
      <c r="L2" s="674">
        <f>SUM(L5:L30)</f>
        <v>0</v>
      </c>
      <c r="M2" s="676">
        <f>SUM(M4:M29)</f>
        <v>6</v>
      </c>
      <c r="N2" s="678">
        <f>SUM(N4:N29)</f>
        <v>4</v>
      </c>
      <c r="O2" s="618">
        <f>SUM(M30:M37)* (-1)</f>
        <v>-1</v>
      </c>
      <c r="P2" s="275" t="s">
        <v>243</v>
      </c>
      <c r="Q2" s="21" t="s">
        <v>242</v>
      </c>
      <c r="R2" s="2" t="s">
        <v>205</v>
      </c>
      <c r="S2" s="517" t="s">
        <v>267</v>
      </c>
      <c r="T2" s="518" t="s">
        <v>221</v>
      </c>
      <c r="U2" s="680" t="s">
        <v>239</v>
      </c>
      <c r="V2" s="519" t="s">
        <v>456</v>
      </c>
      <c r="W2" s="517" t="s">
        <v>258</v>
      </c>
      <c r="X2" s="61" t="s">
        <v>259</v>
      </c>
      <c r="Y2" s="294" t="s">
        <v>453</v>
      </c>
      <c r="Z2" s="311" t="s">
        <v>457</v>
      </c>
      <c r="AA2" s="311" t="s">
        <v>586</v>
      </c>
      <c r="AB2" s="72" t="s">
        <v>455</v>
      </c>
      <c r="AC2" s="262" t="s">
        <v>454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1" t="s">
        <v>296</v>
      </c>
      <c r="AM2" s="2" t="s">
        <v>464</v>
      </c>
      <c r="AN2" s="61" t="s">
        <v>364</v>
      </c>
    </row>
    <row r="3" spans="1:40" ht="15.75" thickBot="1" x14ac:dyDescent="0.3">
      <c r="J3" s="16" t="s">
        <v>237</v>
      </c>
      <c r="K3" s="319">
        <f>T3+V3+W3+S3</f>
        <v>68</v>
      </c>
      <c r="L3" s="675"/>
      <c r="M3" s="677"/>
      <c r="N3" s="679"/>
      <c r="O3" s="619"/>
      <c r="P3" s="176">
        <f>(L2+M2)-W3</f>
        <v>0</v>
      </c>
      <c r="R3" s="161" t="s">
        <v>249</v>
      </c>
      <c r="S3" s="520">
        <f>SUM(S4:S29)</f>
        <v>12</v>
      </c>
      <c r="T3" s="521">
        <f>SUM(T4:T29)</f>
        <v>42</v>
      </c>
      <c r="U3" s="681"/>
      <c r="V3" s="522">
        <f t="shared" ref="V3:AA3" si="0">SUM(V4:V29)</f>
        <v>8</v>
      </c>
      <c r="W3" s="522">
        <f t="shared" si="0"/>
        <v>6</v>
      </c>
      <c r="X3" s="59">
        <f t="shared" si="0"/>
        <v>0</v>
      </c>
      <c r="Y3" s="66">
        <f t="shared" si="0"/>
        <v>4</v>
      </c>
      <c r="Z3" s="66">
        <f t="shared" si="0"/>
        <v>10</v>
      </c>
      <c r="AA3" s="66">
        <f t="shared" si="0"/>
        <v>4</v>
      </c>
      <c r="AB3" s="66">
        <f t="shared" ref="AB3:AK3" si="1">SUM(AB4:AB29)</f>
        <v>-1</v>
      </c>
      <c r="AC3" s="66">
        <f t="shared" si="1"/>
        <v>5</v>
      </c>
      <c r="AD3" s="66">
        <f t="shared" si="1"/>
        <v>0</v>
      </c>
      <c r="AE3" s="66">
        <f t="shared" si="1"/>
        <v>7</v>
      </c>
      <c r="AF3" s="66">
        <f>SUM(AF4:AF29)</f>
        <v>4</v>
      </c>
      <c r="AG3" s="386">
        <f t="shared" si="1"/>
        <v>2</v>
      </c>
      <c r="AH3" s="100">
        <f t="shared" si="1"/>
        <v>4</v>
      </c>
      <c r="AI3" s="100">
        <f t="shared" si="1"/>
        <v>5</v>
      </c>
      <c r="AJ3" s="317">
        <f t="shared" si="1"/>
        <v>4</v>
      </c>
      <c r="AK3" s="318">
        <f t="shared" si="1"/>
        <v>4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531</v>
      </c>
      <c r="K4" s="402" t="s">
        <v>309</v>
      </c>
      <c r="L4" s="335"/>
      <c r="M4" s="107">
        <v>0</v>
      </c>
      <c r="N4" s="298">
        <f>AA4</f>
        <v>0</v>
      </c>
      <c r="O4" s="682" t="s">
        <v>200</v>
      </c>
      <c r="P4" s="20"/>
      <c r="Q4" s="2" t="s">
        <v>341</v>
      </c>
      <c r="R4" s="320" t="s">
        <v>204</v>
      </c>
      <c r="S4" s="523"/>
      <c r="T4" s="524">
        <v>2</v>
      </c>
      <c r="U4" s="525">
        <v>-2</v>
      </c>
      <c r="V4" s="526"/>
      <c r="W4" s="527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45" t="s">
        <v>204</v>
      </c>
      <c r="AM4" s="320"/>
      <c r="AN4" s="142" t="s">
        <v>578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83"/>
      <c r="P5" s="20"/>
      <c r="Q5" s="2" t="s">
        <v>347</v>
      </c>
      <c r="R5" s="321" t="s">
        <v>244</v>
      </c>
      <c r="S5" s="528"/>
      <c r="T5" s="529">
        <v>2</v>
      </c>
      <c r="U5" s="530">
        <v>-2</v>
      </c>
      <c r="V5" s="531"/>
      <c r="W5" s="527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403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H6" s="112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83"/>
      <c r="P6" s="19" t="s">
        <v>342</v>
      </c>
      <c r="R6" s="321" t="s">
        <v>231</v>
      </c>
      <c r="S6" s="532">
        <v>2</v>
      </c>
      <c r="T6" s="533">
        <v>2</v>
      </c>
      <c r="U6" s="530">
        <v>-2</v>
      </c>
      <c r="V6" s="534">
        <v>2</v>
      </c>
      <c r="W6" s="527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321" t="s">
        <v>585</v>
      </c>
      <c r="AN6" s="262"/>
    </row>
    <row r="7" spans="1:40" ht="15.75" thickBot="1" x14ac:dyDescent="0.3">
      <c r="G7" s="218">
        <v>0</v>
      </c>
      <c r="H7" s="277"/>
      <c r="I7" s="117"/>
      <c r="J7" s="111" t="s">
        <v>432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83"/>
      <c r="P7" s="20"/>
      <c r="Q7" s="2" t="s">
        <v>342</v>
      </c>
      <c r="R7" s="321" t="s">
        <v>245</v>
      </c>
      <c r="S7" s="535">
        <v>1</v>
      </c>
      <c r="T7" s="536">
        <v>2</v>
      </c>
      <c r="U7" s="537">
        <v>-2</v>
      </c>
      <c r="V7" s="534">
        <v>2</v>
      </c>
      <c r="W7" s="527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/>
      <c r="AM7" s="321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431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83"/>
      <c r="P8" s="21" t="s">
        <v>238</v>
      </c>
      <c r="Q8" s="111" t="s">
        <v>342</v>
      </c>
      <c r="R8" s="322" t="s">
        <v>202</v>
      </c>
      <c r="S8" s="538">
        <v>0</v>
      </c>
      <c r="T8" s="26">
        <v>1</v>
      </c>
      <c r="U8" s="29">
        <f>T3</f>
        <v>42</v>
      </c>
      <c r="V8" s="534">
        <v>0</v>
      </c>
      <c r="W8" s="527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321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83"/>
      <c r="P9" s="21" t="s">
        <v>342</v>
      </c>
      <c r="R9" s="322" t="s">
        <v>264</v>
      </c>
      <c r="S9" s="539"/>
      <c r="T9" s="540">
        <v>2</v>
      </c>
      <c r="U9" s="525">
        <v>-2</v>
      </c>
      <c r="V9" s="541"/>
      <c r="W9" s="527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321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367</v>
      </c>
      <c r="K10" s="403" t="s">
        <v>363</v>
      </c>
      <c r="L10" s="338"/>
      <c r="M10" s="107">
        <v>2</v>
      </c>
      <c r="N10" s="299">
        <f t="shared" si="10"/>
        <v>1</v>
      </c>
      <c r="O10" s="683"/>
      <c r="P10" s="20"/>
      <c r="Q10" s="2" t="s">
        <v>347</v>
      </c>
      <c r="R10" s="321" t="s">
        <v>74</v>
      </c>
      <c r="S10" s="542">
        <v>0</v>
      </c>
      <c r="T10" s="529">
        <v>1</v>
      </c>
      <c r="U10" s="530">
        <v>-2</v>
      </c>
      <c r="V10" s="533"/>
      <c r="W10" s="527">
        <f t="shared" si="2"/>
        <v>2</v>
      </c>
      <c r="X10" s="302"/>
      <c r="Y10" s="117">
        <f t="shared" si="3"/>
        <v>1</v>
      </c>
      <c r="Z10" s="296">
        <f t="shared" si="6"/>
        <v>3</v>
      </c>
      <c r="AA10" s="296">
        <v>1</v>
      </c>
      <c r="AB10" s="296">
        <f t="shared" si="4"/>
        <v>0</v>
      </c>
      <c r="AC10" s="300">
        <v>1</v>
      </c>
      <c r="AD10" s="306"/>
      <c r="AE10" s="302"/>
      <c r="AF10" s="302">
        <f t="shared" si="5"/>
        <v>1</v>
      </c>
      <c r="AG10" s="348"/>
      <c r="AH10" s="158"/>
      <c r="AI10" s="314">
        <f t="shared" si="7"/>
        <v>1</v>
      </c>
      <c r="AJ10" s="315">
        <f t="shared" si="8"/>
        <v>1</v>
      </c>
      <c r="AK10" s="316">
        <f t="shared" si="9"/>
        <v>1</v>
      </c>
      <c r="AL10" s="6" t="s">
        <v>74</v>
      </c>
      <c r="AM10" s="321"/>
      <c r="AN10" s="262" t="s">
        <v>591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83"/>
      <c r="P11" s="21" t="s">
        <v>342</v>
      </c>
      <c r="Q11" s="16"/>
      <c r="R11" s="321" t="s">
        <v>241</v>
      </c>
      <c r="S11" s="542"/>
      <c r="T11" s="529">
        <v>2</v>
      </c>
      <c r="U11" s="530">
        <v>-2</v>
      </c>
      <c r="V11" s="533"/>
      <c r="W11" s="527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321"/>
      <c r="AN11" s="142"/>
    </row>
    <row r="12" spans="1:40" ht="15.75" thickBot="1" x14ac:dyDescent="0.3">
      <c r="A12" s="654" t="s">
        <v>55</v>
      </c>
      <c r="B12" s="30">
        <v>13</v>
      </c>
      <c r="C12" s="2" t="s">
        <v>56</v>
      </c>
      <c r="E12" s="608" t="s">
        <v>57</v>
      </c>
      <c r="G12" s="267"/>
      <c r="H12" s="512"/>
      <c r="I12" s="61" t="s">
        <v>568</v>
      </c>
      <c r="K12" s="403" t="s">
        <v>302</v>
      </c>
      <c r="L12" s="338"/>
      <c r="M12" s="107">
        <v>0</v>
      </c>
      <c r="N12" s="299">
        <f t="shared" si="10"/>
        <v>0</v>
      </c>
      <c r="O12" s="683"/>
      <c r="P12" s="21" t="s">
        <v>342</v>
      </c>
      <c r="Q12" s="16"/>
      <c r="R12" s="321" t="s">
        <v>240</v>
      </c>
      <c r="S12" s="542"/>
      <c r="T12" s="529">
        <v>2</v>
      </c>
      <c r="U12" s="530">
        <v>-2</v>
      </c>
      <c r="V12" s="533"/>
      <c r="W12" s="527">
        <f t="shared" si="2"/>
        <v>0</v>
      </c>
      <c r="X12" s="302"/>
      <c r="Y12" s="117">
        <f t="shared" si="3"/>
        <v>0</v>
      </c>
      <c r="Z12" s="296">
        <f t="shared" si="6"/>
        <v>0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/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/>
      <c r="AM12" s="321" t="s">
        <v>529</v>
      </c>
      <c r="AN12" s="301" t="s">
        <v>589</v>
      </c>
    </row>
    <row r="13" spans="1:40" ht="15.75" thickBot="1" x14ac:dyDescent="0.3">
      <c r="A13" s="656"/>
      <c r="B13" s="153">
        <v>12</v>
      </c>
      <c r="C13" s="2" t="s">
        <v>58</v>
      </c>
      <c r="E13" s="609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83"/>
      <c r="P13" s="21" t="s">
        <v>342</v>
      </c>
      <c r="Q13" s="16"/>
      <c r="R13" s="321" t="s">
        <v>234</v>
      </c>
      <c r="S13" s="542"/>
      <c r="T13" s="529">
        <v>2</v>
      </c>
      <c r="U13" s="530">
        <v>-2</v>
      </c>
      <c r="V13" s="533"/>
      <c r="W13" s="527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321"/>
      <c r="AN13" s="142"/>
    </row>
    <row r="14" spans="1:40" ht="15.75" thickBot="1" x14ac:dyDescent="0.3">
      <c r="A14" s="2" t="s">
        <v>60</v>
      </c>
      <c r="J14" s="268"/>
      <c r="K14" s="403"/>
      <c r="L14" s="338"/>
      <c r="M14" s="297">
        <v>1</v>
      </c>
      <c r="N14" s="299">
        <f t="shared" si="10"/>
        <v>1</v>
      </c>
      <c r="O14" s="683"/>
      <c r="P14" s="20"/>
      <c r="Q14" s="205" t="s">
        <v>346</v>
      </c>
      <c r="R14" s="321" t="s">
        <v>246</v>
      </c>
      <c r="S14" s="542"/>
      <c r="T14" s="529">
        <v>0</v>
      </c>
      <c r="U14" s="530">
        <v>-1</v>
      </c>
      <c r="V14" s="533"/>
      <c r="W14" s="527">
        <f t="shared" si="2"/>
        <v>1</v>
      </c>
      <c r="X14" s="302"/>
      <c r="Y14" s="117">
        <f t="shared" si="3"/>
        <v>1</v>
      </c>
      <c r="Z14" s="296">
        <f t="shared" si="6"/>
        <v>2</v>
      </c>
      <c r="AA14" s="296">
        <v>1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1</v>
      </c>
      <c r="AG14" s="348">
        <v>1</v>
      </c>
      <c r="AH14" s="158"/>
      <c r="AI14" s="314">
        <f t="shared" si="7"/>
        <v>1</v>
      </c>
      <c r="AJ14" s="315">
        <f t="shared" si="8"/>
        <v>1</v>
      </c>
      <c r="AK14" s="316">
        <f t="shared" si="9"/>
        <v>1</v>
      </c>
      <c r="AL14" s="6" t="s">
        <v>584</v>
      </c>
      <c r="AM14" s="546" t="s">
        <v>587</v>
      </c>
      <c r="AN14" s="142" t="s">
        <v>516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14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0</v>
      </c>
      <c r="O15" s="683"/>
      <c r="P15" s="20"/>
      <c r="Q15" s="205" t="s">
        <v>346</v>
      </c>
      <c r="R15" s="321" t="s">
        <v>232</v>
      </c>
      <c r="S15" s="542"/>
      <c r="T15" s="529">
        <v>1</v>
      </c>
      <c r="U15" s="530">
        <v>-2</v>
      </c>
      <c r="V15" s="541"/>
      <c r="W15" s="527">
        <f t="shared" si="2"/>
        <v>1</v>
      </c>
      <c r="X15" s="302"/>
      <c r="Y15" s="117">
        <f t="shared" si="3"/>
        <v>0</v>
      </c>
      <c r="Z15" s="296">
        <f t="shared" si="6"/>
        <v>1</v>
      </c>
      <c r="AA15" s="296">
        <v>0</v>
      </c>
      <c r="AB15" s="296">
        <f t="shared" si="4"/>
        <v>0</v>
      </c>
      <c r="AC15" s="300">
        <v>0</v>
      </c>
      <c r="AD15" s="306"/>
      <c r="AE15" s="302"/>
      <c r="AF15" s="302">
        <f t="shared" si="5"/>
        <v>0</v>
      </c>
      <c r="AG15" s="348"/>
      <c r="AH15" s="158">
        <v>1</v>
      </c>
      <c r="AI15" s="314">
        <f t="shared" si="7"/>
        <v>0</v>
      </c>
      <c r="AJ15" s="315">
        <f t="shared" si="8"/>
        <v>0</v>
      </c>
      <c r="AK15" s="316">
        <f t="shared" si="9"/>
        <v>0</v>
      </c>
      <c r="AL15" s="6" t="s">
        <v>232</v>
      </c>
      <c r="AM15" s="321" t="s">
        <v>469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83"/>
      <c r="P16" s="21" t="s">
        <v>342</v>
      </c>
      <c r="Q16" s="2" t="s">
        <v>347</v>
      </c>
      <c r="R16" s="321" t="s">
        <v>235</v>
      </c>
      <c r="S16" s="542"/>
      <c r="T16" s="529">
        <v>2</v>
      </c>
      <c r="U16" s="530">
        <v>-3</v>
      </c>
      <c r="V16" s="541"/>
      <c r="W16" s="527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47" t="s">
        <v>579</v>
      </c>
      <c r="AN16" s="107" t="s">
        <v>588</v>
      </c>
    </row>
    <row r="17" spans="1:40" ht="15.75" thickBot="1" x14ac:dyDescent="0.3">
      <c r="A17" s="2" t="s">
        <v>64</v>
      </c>
      <c r="E17" s="2" t="s">
        <v>65</v>
      </c>
      <c r="G17" s="143"/>
      <c r="H17" s="112"/>
      <c r="I17" s="6"/>
      <c r="K17" s="405" t="s">
        <v>316</v>
      </c>
      <c r="L17" s="338"/>
      <c r="M17" s="107">
        <v>0</v>
      </c>
      <c r="N17" s="299">
        <f t="shared" si="10"/>
        <v>0</v>
      </c>
      <c r="O17" s="683"/>
      <c r="P17" s="20"/>
      <c r="Q17" s="2" t="s">
        <v>348</v>
      </c>
      <c r="R17" s="321" t="s">
        <v>97</v>
      </c>
      <c r="S17" s="542">
        <v>1</v>
      </c>
      <c r="T17" s="529">
        <v>1</v>
      </c>
      <c r="U17" s="530">
        <v>-1</v>
      </c>
      <c r="V17" s="533"/>
      <c r="W17" s="527">
        <f t="shared" si="2"/>
        <v>0</v>
      </c>
      <c r="X17" s="302"/>
      <c r="Y17" s="117">
        <f t="shared" si="3"/>
        <v>0</v>
      </c>
      <c r="Z17" s="296">
        <f t="shared" si="6"/>
        <v>0</v>
      </c>
      <c r="AA17" s="296"/>
      <c r="AB17" s="296">
        <f t="shared" si="4"/>
        <v>0</v>
      </c>
      <c r="AC17" s="300"/>
      <c r="AD17" s="306"/>
      <c r="AE17" s="302"/>
      <c r="AF17" s="302">
        <f t="shared" si="5"/>
        <v>0</v>
      </c>
      <c r="AG17" s="348"/>
      <c r="AH17" s="158"/>
      <c r="AI17" s="314">
        <f t="shared" si="7"/>
        <v>0</v>
      </c>
      <c r="AJ17" s="315">
        <f t="shared" si="8"/>
        <v>0</v>
      </c>
      <c r="AK17" s="316">
        <f t="shared" si="9"/>
        <v>0</v>
      </c>
      <c r="AM17" s="506"/>
      <c r="AN17" s="14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83"/>
      <c r="P18" s="21" t="s">
        <v>342</v>
      </c>
      <c r="Q18" s="16"/>
      <c r="R18" s="321" t="s">
        <v>248</v>
      </c>
      <c r="S18" s="542"/>
      <c r="T18" s="529">
        <v>3</v>
      </c>
      <c r="U18" s="530">
        <v>-3</v>
      </c>
      <c r="V18" s="531"/>
      <c r="W18" s="527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06"/>
      <c r="AN18" s="142"/>
    </row>
    <row r="19" spans="1:40" ht="15.75" thickBot="1" x14ac:dyDescent="0.3">
      <c r="A19" s="2" t="s">
        <v>67</v>
      </c>
      <c r="H19" s="274"/>
      <c r="K19" s="405" t="s">
        <v>309</v>
      </c>
      <c r="L19" s="118">
        <v>0</v>
      </c>
      <c r="M19" s="107">
        <v>0</v>
      </c>
      <c r="N19" s="299">
        <f t="shared" si="10"/>
        <v>0</v>
      </c>
      <c r="O19" s="683"/>
      <c r="P19" s="20"/>
      <c r="Q19" s="2" t="s">
        <v>341</v>
      </c>
      <c r="R19" s="321" t="s">
        <v>247</v>
      </c>
      <c r="S19" s="542"/>
      <c r="T19" s="529">
        <v>1</v>
      </c>
      <c r="U19" s="530">
        <v>-1</v>
      </c>
      <c r="V19" s="532">
        <v>2</v>
      </c>
      <c r="W19" s="527">
        <f t="shared" si="2"/>
        <v>0</v>
      </c>
      <c r="X19" s="302"/>
      <c r="Y19" s="117">
        <f t="shared" si="3"/>
        <v>0</v>
      </c>
      <c r="Z19" s="296">
        <f t="shared" si="6"/>
        <v>0</v>
      </c>
      <c r="AA19" s="296">
        <v>0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0</v>
      </c>
      <c r="AG19" s="348"/>
      <c r="AH19" s="158"/>
      <c r="AI19" s="314">
        <f t="shared" si="7"/>
        <v>0</v>
      </c>
      <c r="AJ19" s="315">
        <f t="shared" si="8"/>
        <v>0</v>
      </c>
      <c r="AK19" s="316">
        <f t="shared" si="9"/>
        <v>0</v>
      </c>
      <c r="AL19" s="6" t="s">
        <v>575</v>
      </c>
      <c r="AM19" s="321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80"/>
      <c r="I20" s="80"/>
      <c r="J20" s="112" t="s">
        <v>355</v>
      </c>
      <c r="K20" s="405" t="s">
        <v>195</v>
      </c>
      <c r="L20" s="337"/>
      <c r="M20" s="107">
        <v>0</v>
      </c>
      <c r="N20" s="299">
        <f t="shared" si="10"/>
        <v>0</v>
      </c>
      <c r="O20" s="684"/>
      <c r="P20" s="559" t="s">
        <v>342</v>
      </c>
      <c r="Q20" s="610"/>
      <c r="R20" s="321" t="s">
        <v>86</v>
      </c>
      <c r="S20" s="542"/>
      <c r="T20" s="529">
        <v>3</v>
      </c>
      <c r="U20" s="530">
        <v>-3</v>
      </c>
      <c r="V20" s="543"/>
      <c r="W20" s="527">
        <f t="shared" si="2"/>
        <v>0</v>
      </c>
      <c r="X20" s="302"/>
      <c r="Y20" s="117">
        <f t="shared" si="3"/>
        <v>0</v>
      </c>
      <c r="Z20" s="296">
        <f t="shared" si="6"/>
        <v>0</v>
      </c>
      <c r="AA20" s="296">
        <v>0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0</v>
      </c>
      <c r="AG20" s="348"/>
      <c r="AH20" s="158"/>
      <c r="AI20" s="314">
        <f t="shared" si="7"/>
        <v>0</v>
      </c>
      <c r="AJ20" s="315">
        <f t="shared" si="8"/>
        <v>0</v>
      </c>
      <c r="AK20" s="316">
        <f t="shared" si="9"/>
        <v>0</v>
      </c>
      <c r="AL20" s="6" t="s">
        <v>88</v>
      </c>
      <c r="AM20" s="321" t="s">
        <v>465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H21" s="112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42">
        <v>1</v>
      </c>
      <c r="T21" s="529">
        <v>1</v>
      </c>
      <c r="U21" s="530">
        <v>-1</v>
      </c>
      <c r="V21" s="531"/>
      <c r="W21" s="527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321" t="s">
        <v>465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42"/>
      <c r="T22" s="529">
        <v>2</v>
      </c>
      <c r="U22" s="530">
        <v>-2</v>
      </c>
      <c r="V22" s="543"/>
      <c r="W22" s="527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/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06"/>
      <c r="AN22" s="142"/>
    </row>
    <row r="23" spans="1:40" ht="15.75" thickBot="1" x14ac:dyDescent="0.3">
      <c r="E23" s="661" t="s">
        <v>294</v>
      </c>
      <c r="F23" s="184">
        <v>2</v>
      </c>
      <c r="K23" s="403" t="s">
        <v>263</v>
      </c>
      <c r="L23" s="336">
        <v>0</v>
      </c>
      <c r="M23" s="107">
        <v>1</v>
      </c>
      <c r="N23" s="299">
        <f t="shared" si="10"/>
        <v>0</v>
      </c>
      <c r="P23" s="20"/>
      <c r="R23" s="321" t="s">
        <v>252</v>
      </c>
      <c r="S23" s="542"/>
      <c r="T23" s="529">
        <v>0</v>
      </c>
      <c r="U23" s="530">
        <v>-1</v>
      </c>
      <c r="V23" s="534">
        <v>1</v>
      </c>
      <c r="W23" s="527">
        <f t="shared" si="2"/>
        <v>1</v>
      </c>
      <c r="X23" s="302"/>
      <c r="Y23" s="117">
        <f t="shared" si="3"/>
        <v>0</v>
      </c>
      <c r="Z23" s="296">
        <f t="shared" si="6"/>
        <v>1</v>
      </c>
      <c r="AA23" s="296">
        <v>0</v>
      </c>
      <c r="AB23" s="296">
        <f t="shared" si="4"/>
        <v>0</v>
      </c>
      <c r="AC23" s="300"/>
      <c r="AD23" s="306"/>
      <c r="AE23" s="302"/>
      <c r="AF23" s="302">
        <f t="shared" si="5"/>
        <v>0</v>
      </c>
      <c r="AG23" s="348">
        <v>0</v>
      </c>
      <c r="AH23" s="158">
        <v>1</v>
      </c>
      <c r="AI23" s="314">
        <f t="shared" si="7"/>
        <v>0</v>
      </c>
      <c r="AJ23" s="315">
        <f t="shared" si="8"/>
        <v>0</v>
      </c>
      <c r="AK23" s="316">
        <f t="shared" si="9"/>
        <v>0</v>
      </c>
      <c r="AL23" s="6" t="s">
        <v>593</v>
      </c>
      <c r="AM23" s="321" t="s">
        <v>590</v>
      </c>
      <c r="AN23" s="142" t="s">
        <v>591</v>
      </c>
    </row>
    <row r="24" spans="1:40" ht="15.75" thickBot="1" x14ac:dyDescent="0.3">
      <c r="C24" s="2" t="s">
        <v>260</v>
      </c>
      <c r="E24" s="662"/>
      <c r="F24" s="176"/>
      <c r="K24" s="403" t="s">
        <v>301</v>
      </c>
      <c r="L24" s="336">
        <v>0</v>
      </c>
      <c r="M24" s="107">
        <v>0</v>
      </c>
      <c r="N24" s="299">
        <f t="shared" si="10"/>
        <v>1</v>
      </c>
      <c r="P24" s="559" t="s">
        <v>342</v>
      </c>
      <c r="Q24" s="610"/>
      <c r="R24" s="321" t="s">
        <v>254</v>
      </c>
      <c r="S24" s="542">
        <v>2</v>
      </c>
      <c r="T24" s="529">
        <v>2</v>
      </c>
      <c r="U24" s="530">
        <v>-2</v>
      </c>
      <c r="V24" s="541"/>
      <c r="W24" s="527">
        <f t="shared" si="2"/>
        <v>0</v>
      </c>
      <c r="X24" s="302"/>
      <c r="Y24" s="117">
        <f t="shared" si="3"/>
        <v>1</v>
      </c>
      <c r="Z24" s="296">
        <f t="shared" si="6"/>
        <v>1</v>
      </c>
      <c r="AA24" s="296">
        <v>1</v>
      </c>
      <c r="AB24" s="296">
        <f t="shared" si="4"/>
        <v>0</v>
      </c>
      <c r="AC24" s="300">
        <v>1</v>
      </c>
      <c r="AD24" s="107">
        <v>0</v>
      </c>
      <c r="AE24" s="64">
        <v>2</v>
      </c>
      <c r="AF24" s="302">
        <f t="shared" si="5"/>
        <v>1</v>
      </c>
      <c r="AG24" s="348"/>
      <c r="AH24" s="158">
        <v>1</v>
      </c>
      <c r="AI24" s="314">
        <f t="shared" si="7"/>
        <v>1</v>
      </c>
      <c r="AJ24" s="315">
        <f t="shared" si="8"/>
        <v>1</v>
      </c>
      <c r="AK24" s="316">
        <f t="shared" si="9"/>
        <v>1</v>
      </c>
      <c r="AL24" s="6" t="s">
        <v>528</v>
      </c>
      <c r="AM24" s="321"/>
      <c r="AN24" s="142" t="s">
        <v>254</v>
      </c>
    </row>
    <row r="25" spans="1:40" ht="15.75" thickBot="1" x14ac:dyDescent="0.3">
      <c r="J25" s="334"/>
      <c r="K25" s="403" t="s">
        <v>300</v>
      </c>
      <c r="L25" s="342"/>
      <c r="M25" s="107">
        <v>0</v>
      </c>
      <c r="N25" s="299">
        <f t="shared" si="10"/>
        <v>0</v>
      </c>
      <c r="P25" s="86" t="s">
        <v>342</v>
      </c>
      <c r="R25" s="321" t="s">
        <v>255</v>
      </c>
      <c r="S25" s="542">
        <v>2</v>
      </c>
      <c r="T25" s="529">
        <v>2</v>
      </c>
      <c r="U25" s="530">
        <v>-2</v>
      </c>
      <c r="V25" s="543"/>
      <c r="W25" s="527">
        <f t="shared" si="2"/>
        <v>0</v>
      </c>
      <c r="X25" s="302"/>
      <c r="Y25" s="117">
        <f t="shared" si="3"/>
        <v>0</v>
      </c>
      <c r="Z25" s="296">
        <f t="shared" si="6"/>
        <v>0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/>
      <c r="AM25" s="321" t="s">
        <v>471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42">
        <v>1</v>
      </c>
      <c r="T26" s="529">
        <v>1</v>
      </c>
      <c r="U26" s="530">
        <v>-2</v>
      </c>
      <c r="V26" s="534">
        <v>1</v>
      </c>
      <c r="W26" s="527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4"/>
      <c r="AM26" s="321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42">
        <v>2</v>
      </c>
      <c r="T27" s="529">
        <v>2</v>
      </c>
      <c r="U27" s="530">
        <v>-2</v>
      </c>
      <c r="V27" s="541"/>
      <c r="W27" s="527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06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42"/>
      <c r="T28" s="529">
        <v>1</v>
      </c>
      <c r="U28" s="530">
        <v>-1</v>
      </c>
      <c r="V28" s="541"/>
      <c r="W28" s="527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06"/>
      <c r="AN28" s="142"/>
    </row>
    <row r="29" spans="1:40" ht="15.75" thickBot="1" x14ac:dyDescent="0.3">
      <c r="E29" s="263" t="s">
        <v>297</v>
      </c>
      <c r="G29" s="6"/>
      <c r="H29" s="112"/>
      <c r="I29" s="6"/>
      <c r="J29" s="262"/>
      <c r="K29" s="405" t="s">
        <v>366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8"/>
      <c r="T29" s="536">
        <v>2</v>
      </c>
      <c r="U29" s="537">
        <v>-2</v>
      </c>
      <c r="V29" s="531"/>
      <c r="W29" s="527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06"/>
      <c r="AN29" s="142"/>
    </row>
    <row r="30" spans="1:40" ht="15.75" thickBot="1" x14ac:dyDescent="0.3">
      <c r="G30" s="274"/>
      <c r="H30" s="274"/>
      <c r="I30" s="61" t="s">
        <v>511</v>
      </c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06"/>
      <c r="AN30" s="142"/>
    </row>
    <row r="31" spans="1:40" ht="15.75" thickBot="1" x14ac:dyDescent="0.3">
      <c r="C31" s="2" t="s">
        <v>384</v>
      </c>
      <c r="E31" s="2" t="s">
        <v>368</v>
      </c>
      <c r="F31" s="100">
        <v>-1</v>
      </c>
      <c r="I31" s="21" t="s">
        <v>436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06"/>
      <c r="AN31" s="142"/>
    </row>
    <row r="32" spans="1:40" ht="15.75" thickBot="1" x14ac:dyDescent="0.3">
      <c r="I32" s="221" t="s">
        <v>330</v>
      </c>
      <c r="K32" s="406"/>
      <c r="L32" s="345"/>
      <c r="M32" s="255"/>
      <c r="N32" s="299">
        <f t="shared" si="10"/>
        <v>0</v>
      </c>
      <c r="P32" s="20"/>
      <c r="R32" s="17" t="s">
        <v>352</v>
      </c>
      <c r="S32" s="156">
        <v>2</v>
      </c>
      <c r="T32" s="157">
        <v>2</v>
      </c>
      <c r="U32" s="15">
        <v>-2</v>
      </c>
      <c r="V32" s="117">
        <v>1</v>
      </c>
      <c r="W32" s="188">
        <f t="shared" si="2"/>
        <v>0</v>
      </c>
      <c r="X32" s="65"/>
      <c r="Y32" s="117">
        <f t="shared" si="3"/>
        <v>0</v>
      </c>
      <c r="Z32" s="64">
        <f t="shared" si="6"/>
        <v>0</v>
      </c>
      <c r="AA32" s="64">
        <v>0</v>
      </c>
      <c r="AB32" s="307">
        <f t="shared" si="4"/>
        <v>0</v>
      </c>
      <c r="AC32" s="362">
        <v>0</v>
      </c>
      <c r="AD32" s="366"/>
      <c r="AE32" s="367"/>
      <c r="AF32" s="325">
        <f t="shared" si="5"/>
        <v>0</v>
      </c>
      <c r="AG32" s="348">
        <v>0</v>
      </c>
      <c r="AH32" s="326"/>
      <c r="AI32" s="347">
        <f t="shared" si="7"/>
        <v>0</v>
      </c>
      <c r="AJ32" s="315">
        <f t="shared" si="8"/>
        <v>0</v>
      </c>
      <c r="AK32" s="316">
        <f t="shared" si="9"/>
        <v>0</v>
      </c>
      <c r="AL32" s="6" t="s">
        <v>467</v>
      </c>
      <c r="AM32" s="321" t="s">
        <v>468</v>
      </c>
      <c r="AN32" s="107" t="s">
        <v>588</v>
      </c>
    </row>
    <row r="33" spans="3:40" ht="15.75" thickBot="1" x14ac:dyDescent="0.3">
      <c r="G33" s="513"/>
      <c r="H33" s="42"/>
      <c r="I33" s="21" t="s">
        <v>512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06"/>
      <c r="AN33" s="142"/>
    </row>
    <row r="34" spans="3:40" ht="15.75" thickBot="1" x14ac:dyDescent="0.3">
      <c r="C34" s="2" t="s">
        <v>262</v>
      </c>
      <c r="E34" s="19" t="s">
        <v>304</v>
      </c>
      <c r="K34" s="403" t="s">
        <v>305</v>
      </c>
      <c r="L34" s="345"/>
      <c r="M34" s="253">
        <v>1</v>
      </c>
      <c r="N34" s="299">
        <f t="shared" si="10"/>
        <v>0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0</v>
      </c>
      <c r="Z34" s="64">
        <f t="shared" si="6"/>
        <v>1</v>
      </c>
      <c r="AA34" s="64"/>
      <c r="AB34" s="307">
        <f t="shared" si="4"/>
        <v>0</v>
      </c>
      <c r="AC34" s="362"/>
      <c r="AD34" s="366"/>
      <c r="AE34" s="367"/>
      <c r="AF34" s="325">
        <f t="shared" si="5"/>
        <v>0</v>
      </c>
      <c r="AG34" s="348"/>
      <c r="AH34" s="326"/>
      <c r="AI34" s="347">
        <f t="shared" si="7"/>
        <v>0</v>
      </c>
      <c r="AJ34" s="315">
        <f t="shared" si="8"/>
        <v>0</v>
      </c>
      <c r="AK34" s="316">
        <f t="shared" si="9"/>
        <v>0</v>
      </c>
      <c r="AL34" s="6"/>
      <c r="AM34" s="321" t="s">
        <v>590</v>
      </c>
      <c r="AN34" s="262" t="s">
        <v>191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15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321"/>
      <c r="AN35" s="142"/>
    </row>
    <row r="36" spans="3:40" ht="15.75" thickBot="1" x14ac:dyDescent="0.3">
      <c r="F36" s="264" t="s">
        <v>44</v>
      </c>
      <c r="G36" s="68">
        <v>-1</v>
      </c>
      <c r="H36" s="112"/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06"/>
      <c r="AN36" s="142" t="s">
        <v>591</v>
      </c>
    </row>
    <row r="37" spans="3:40" ht="15.75" thickBot="1" x14ac:dyDescent="0.3">
      <c r="H37" s="544">
        <v>-2</v>
      </c>
      <c r="K37" s="407"/>
      <c r="L37" s="346"/>
      <c r="M37" s="254">
        <v>0</v>
      </c>
      <c r="N37" s="299">
        <f t="shared" si="10"/>
        <v>0</v>
      </c>
      <c r="P37" s="20"/>
      <c r="R37" s="256" t="s">
        <v>486</v>
      </c>
      <c r="S37" s="257">
        <v>1</v>
      </c>
      <c r="T37" s="197">
        <v>1</v>
      </c>
      <c r="U37" s="225">
        <v>-1</v>
      </c>
      <c r="V37" s="197"/>
      <c r="W37" s="24">
        <f t="shared" si="2"/>
        <v>0</v>
      </c>
      <c r="X37" s="65"/>
      <c r="Y37" s="117">
        <f t="shared" si="3"/>
        <v>0</v>
      </c>
      <c r="Z37" s="64">
        <f t="shared" si="6"/>
        <v>0</v>
      </c>
      <c r="AA37" s="64">
        <v>0</v>
      </c>
      <c r="AB37" s="307">
        <f t="shared" si="4"/>
        <v>0</v>
      </c>
      <c r="AC37" s="362">
        <v>0</v>
      </c>
      <c r="AD37" s="368"/>
      <c r="AE37" s="369"/>
      <c r="AF37" s="363">
        <f t="shared" si="5"/>
        <v>0</v>
      </c>
      <c r="AG37" s="390">
        <v>0</v>
      </c>
      <c r="AH37" s="329">
        <v>0</v>
      </c>
      <c r="AI37" s="347">
        <f t="shared" si="7"/>
        <v>0</v>
      </c>
      <c r="AJ37" s="315">
        <f t="shared" si="8"/>
        <v>0</v>
      </c>
      <c r="AK37" s="316">
        <f t="shared" si="9"/>
        <v>0</v>
      </c>
      <c r="AL37" s="6" t="s">
        <v>486</v>
      </c>
      <c r="AM37" s="548" t="s">
        <v>589</v>
      </c>
      <c r="AN37" s="107" t="s">
        <v>588</v>
      </c>
    </row>
  </sheetData>
  <mergeCells count="15">
    <mergeCell ref="A12:A13"/>
    <mergeCell ref="E12:E13"/>
    <mergeCell ref="P20:Q20"/>
    <mergeCell ref="E23:E24"/>
    <mergeCell ref="P24:Q24"/>
    <mergeCell ref="O4:O20"/>
    <mergeCell ref="AI1:AK1"/>
    <mergeCell ref="V1:W1"/>
    <mergeCell ref="AC1:AE1"/>
    <mergeCell ref="AF1:AH1"/>
    <mergeCell ref="L2:L3"/>
    <mergeCell ref="M2:M3"/>
    <mergeCell ref="N2:N3"/>
    <mergeCell ref="O2:O3"/>
    <mergeCell ref="U2: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59" t="s">
        <v>317</v>
      </c>
      <c r="C1" s="610"/>
      <c r="D1" s="209"/>
      <c r="J1" s="559" t="s">
        <v>70</v>
      </c>
      <c r="K1" s="610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85"/>
      <c r="N2" s="154">
        <v>2</v>
      </c>
      <c r="O2" s="155"/>
      <c r="P2" s="5"/>
      <c r="Q2" s="688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86"/>
      <c r="N3" s="17">
        <v>1</v>
      </c>
      <c r="O3" s="15"/>
      <c r="P3" s="10"/>
      <c r="Q3" s="689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86"/>
      <c r="N4" s="17"/>
      <c r="O4" s="15">
        <v>1</v>
      </c>
      <c r="P4" s="10"/>
      <c r="Q4" s="689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86"/>
      <c r="N5" s="17">
        <v>1</v>
      </c>
      <c r="O5" s="15"/>
      <c r="P5" s="10"/>
      <c r="Q5" s="689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86"/>
      <c r="N6" s="17">
        <v>1</v>
      </c>
      <c r="O6" s="15"/>
      <c r="P6" s="10"/>
      <c r="Q6" s="689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86"/>
      <c r="N7" s="17">
        <v>1</v>
      </c>
      <c r="O7" s="15"/>
      <c r="P7" s="10"/>
      <c r="Q7" s="689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86"/>
      <c r="N8" s="17">
        <v>1</v>
      </c>
      <c r="O8" s="15"/>
      <c r="P8" s="10"/>
      <c r="Q8" s="689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87"/>
      <c r="N9" s="163"/>
      <c r="O9" s="18"/>
      <c r="P9" s="13">
        <v>1</v>
      </c>
      <c r="Q9" s="690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45278</v>
      </c>
      <c r="V1" s="559" t="s">
        <v>71</v>
      </c>
      <c r="W1" s="610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98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697" t="s">
        <v>75</v>
      </c>
      <c r="G2" s="725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66" t="s">
        <v>121</v>
      </c>
      <c r="W2" s="667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99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58"/>
      <c r="G3" s="726"/>
      <c r="H3" s="40" t="s">
        <v>81</v>
      </c>
      <c r="J3" s="23">
        <v>15</v>
      </c>
      <c r="M3" s="168" t="s">
        <v>82</v>
      </c>
      <c r="N3" s="44"/>
      <c r="O3" s="735" t="s">
        <v>44</v>
      </c>
      <c r="P3" s="717" t="s">
        <v>219</v>
      </c>
      <c r="Q3" s="718"/>
      <c r="S3" s="57" t="s">
        <v>220</v>
      </c>
      <c r="V3" s="59" t="s">
        <v>105</v>
      </c>
      <c r="W3" s="59" t="s">
        <v>105</v>
      </c>
      <c r="AD3" s="699"/>
    </row>
    <row r="4" spans="1:31" ht="15.75" thickBot="1" x14ac:dyDescent="0.3">
      <c r="G4" s="726"/>
      <c r="H4" s="6"/>
      <c r="L4" s="688" t="s">
        <v>83</v>
      </c>
      <c r="O4" s="736"/>
      <c r="T4" s="55" t="s">
        <v>98</v>
      </c>
      <c r="U4" s="56" t="s">
        <v>99</v>
      </c>
      <c r="X4" s="67" t="s">
        <v>223</v>
      </c>
      <c r="Y4" s="559" t="s">
        <v>195</v>
      </c>
      <c r="Z4" s="561"/>
      <c r="AA4" s="610"/>
      <c r="AD4" s="699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26"/>
      <c r="H5" s="46" t="s">
        <v>76</v>
      </c>
      <c r="K5" s="704" t="s">
        <v>217</v>
      </c>
      <c r="L5" s="719"/>
      <c r="M5" s="2" t="s">
        <v>215</v>
      </c>
      <c r="N5" s="61" t="s">
        <v>214</v>
      </c>
      <c r="O5" s="736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07" t="s">
        <v>287</v>
      </c>
      <c r="Z5" s="708"/>
      <c r="AD5" s="699"/>
    </row>
    <row r="6" spans="1:31" ht="15.75" thickBot="1" x14ac:dyDescent="0.3">
      <c r="C6" s="109"/>
      <c r="D6" s="127" t="s">
        <v>44</v>
      </c>
      <c r="E6" s="45" t="s">
        <v>86</v>
      </c>
      <c r="G6" s="726"/>
      <c r="H6" s="46" t="s">
        <v>81</v>
      </c>
      <c r="I6" s="23">
        <v>15</v>
      </c>
      <c r="K6" s="705"/>
      <c r="L6" s="719"/>
      <c r="O6" s="736"/>
      <c r="T6" s="2" t="s">
        <v>101</v>
      </c>
      <c r="U6" s="144">
        <v>3</v>
      </c>
      <c r="V6" s="21">
        <v>-1</v>
      </c>
      <c r="AD6" s="699"/>
    </row>
    <row r="7" spans="1:31" ht="15.75" thickBot="1" x14ac:dyDescent="0.3">
      <c r="C7" s="110"/>
      <c r="G7" s="726"/>
      <c r="H7" s="6"/>
      <c r="K7" s="705"/>
      <c r="L7" s="719"/>
      <c r="N7" s="21" t="s">
        <v>120</v>
      </c>
      <c r="O7" s="736"/>
      <c r="P7" s="73"/>
      <c r="U7" s="104" t="s">
        <v>20</v>
      </c>
      <c r="AD7" s="699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26"/>
      <c r="H8" s="50" t="s">
        <v>76</v>
      </c>
      <c r="I8" s="99" t="s">
        <v>44</v>
      </c>
      <c r="J8" s="111">
        <v>115</v>
      </c>
      <c r="K8" s="705"/>
      <c r="L8" s="719"/>
      <c r="O8" s="736"/>
      <c r="P8" s="49"/>
      <c r="S8" s="701" t="s">
        <v>212</v>
      </c>
      <c r="T8" s="702"/>
      <c r="U8" s="702"/>
      <c r="V8" s="702"/>
      <c r="W8" s="702"/>
      <c r="X8" s="702"/>
      <c r="Y8" s="702"/>
      <c r="Z8" s="702"/>
      <c r="AA8" s="702"/>
      <c r="AB8" s="702"/>
      <c r="AC8" s="703"/>
      <c r="AD8" s="699"/>
    </row>
    <row r="9" spans="1:31" ht="15.75" thickBot="1" x14ac:dyDescent="0.3">
      <c r="C9" s="691"/>
      <c r="G9" s="726"/>
      <c r="H9" s="6"/>
      <c r="K9" s="705"/>
      <c r="L9" s="729" t="s">
        <v>218</v>
      </c>
      <c r="M9" s="730"/>
      <c r="N9" s="731"/>
      <c r="O9" s="736"/>
      <c r="P9" s="75"/>
      <c r="AD9" s="699"/>
    </row>
    <row r="10" spans="1:31" ht="15.75" thickBot="1" x14ac:dyDescent="0.3">
      <c r="C10" s="692"/>
      <c r="D10" s="23"/>
      <c r="E10" s="45" t="s">
        <v>88</v>
      </c>
      <c r="F10" s="66" t="s">
        <v>89</v>
      </c>
      <c r="G10" s="726"/>
      <c r="H10" s="51"/>
      <c r="I10" s="21" t="s">
        <v>81</v>
      </c>
      <c r="J10" s="3">
        <v>15</v>
      </c>
      <c r="K10" s="705"/>
      <c r="M10" s="694" t="s">
        <v>90</v>
      </c>
      <c r="N10" s="695"/>
      <c r="O10" s="695"/>
      <c r="P10" s="695"/>
      <c r="Q10" s="695"/>
      <c r="R10" s="695"/>
      <c r="S10" s="695"/>
      <c r="T10" s="695"/>
      <c r="U10" s="695"/>
      <c r="V10" s="695"/>
      <c r="W10" s="695"/>
      <c r="X10" s="695"/>
      <c r="Y10" s="695"/>
      <c r="Z10" s="695"/>
      <c r="AA10" s="695"/>
      <c r="AB10" s="695"/>
      <c r="AC10" s="696"/>
      <c r="AD10" s="699"/>
    </row>
    <row r="11" spans="1:31" ht="15.75" thickBot="1" x14ac:dyDescent="0.3">
      <c r="C11" s="693"/>
      <c r="G11" s="726"/>
      <c r="H11" s="6"/>
      <c r="K11" s="705"/>
      <c r="R11" s="52" t="s">
        <v>44</v>
      </c>
      <c r="S11" s="70"/>
      <c r="Y11" s="68" t="s">
        <v>121</v>
      </c>
      <c r="Z11" s="715" t="s">
        <v>121</v>
      </c>
      <c r="AA11" s="716"/>
      <c r="AB11" s="52" t="s">
        <v>44</v>
      </c>
      <c r="AC11" s="118" t="s">
        <v>121</v>
      </c>
      <c r="AD11" s="699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26"/>
      <c r="H12" s="128"/>
      <c r="I12" s="19" t="s">
        <v>81</v>
      </c>
      <c r="J12" s="3">
        <v>15</v>
      </c>
      <c r="K12" s="705"/>
      <c r="L12" s="720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4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09" t="s">
        <v>126</v>
      </c>
      <c r="AB12" s="710"/>
      <c r="AC12" s="21" t="s">
        <v>233</v>
      </c>
      <c r="AD12" s="699"/>
    </row>
    <row r="13" spans="1:31" ht="15.75" thickBot="1" x14ac:dyDescent="0.3">
      <c r="C13" s="691"/>
      <c r="G13" s="726"/>
      <c r="K13" s="705"/>
      <c r="L13" s="721"/>
      <c r="M13" s="47"/>
      <c r="Q13" s="728" t="s">
        <v>210</v>
      </c>
      <c r="R13" s="625"/>
      <c r="S13" s="555"/>
      <c r="T13" s="6"/>
      <c r="U13" s="96" t="s">
        <v>132</v>
      </c>
      <c r="X13" s="2" t="s">
        <v>123</v>
      </c>
      <c r="AA13" s="711"/>
      <c r="AB13" s="712"/>
      <c r="AD13" s="699"/>
    </row>
    <row r="14" spans="1:31" ht="15.75" thickBot="1" x14ac:dyDescent="0.3">
      <c r="B14" s="2" t="s">
        <v>339</v>
      </c>
      <c r="C14" s="693"/>
      <c r="D14" s="23"/>
      <c r="G14" s="726"/>
      <c r="H14" s="125"/>
      <c r="I14" s="99" t="s">
        <v>44</v>
      </c>
      <c r="J14" s="111">
        <v>115</v>
      </c>
      <c r="K14" s="705"/>
      <c r="L14" s="721"/>
      <c r="M14" s="21" t="s">
        <v>111</v>
      </c>
      <c r="N14" s="21" t="s">
        <v>113</v>
      </c>
      <c r="R14" s="115" t="s">
        <v>44</v>
      </c>
      <c r="S14" s="555"/>
      <c r="T14" s="77" t="s">
        <v>130</v>
      </c>
      <c r="V14" s="68" t="s">
        <v>44</v>
      </c>
      <c r="X14" s="47"/>
      <c r="Y14" s="21" t="s">
        <v>73</v>
      </c>
      <c r="AA14" s="711"/>
      <c r="AB14" s="712"/>
      <c r="AD14" s="699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26"/>
      <c r="H15" s="2" t="s">
        <v>81</v>
      </c>
      <c r="I15" s="53" t="s">
        <v>81</v>
      </c>
      <c r="K15" s="705"/>
      <c r="L15" s="722"/>
      <c r="Q15" s="728" t="s">
        <v>211</v>
      </c>
      <c r="R15" s="625"/>
      <c r="S15" s="555"/>
      <c r="T15" s="6"/>
      <c r="V15" s="68" t="s">
        <v>44</v>
      </c>
      <c r="X15" s="2" t="s">
        <v>128</v>
      </c>
      <c r="AA15" s="711"/>
      <c r="AB15" s="712"/>
      <c r="AD15" s="699"/>
    </row>
    <row r="16" spans="1:31" ht="15.75" thickBot="1" x14ac:dyDescent="0.3">
      <c r="C16" s="132"/>
      <c r="G16" s="726"/>
      <c r="K16" s="705"/>
      <c r="N16" s="47"/>
      <c r="O16" s="61" t="s">
        <v>109</v>
      </c>
      <c r="R16" s="114" t="s">
        <v>44</v>
      </c>
      <c r="S16" s="555"/>
      <c r="T16" s="76" t="s">
        <v>129</v>
      </c>
      <c r="W16" s="52" t="s">
        <v>44</v>
      </c>
      <c r="X16" s="47"/>
      <c r="Z16" s="76" t="s">
        <v>127</v>
      </c>
      <c r="AA16" s="711"/>
      <c r="AB16" s="712"/>
      <c r="AD16" s="699"/>
    </row>
    <row r="17" spans="3:30" ht="15.75" thickBot="1" x14ac:dyDescent="0.3">
      <c r="C17" s="109"/>
      <c r="E17" s="6" t="s">
        <v>95</v>
      </c>
      <c r="F17" s="723" t="s">
        <v>96</v>
      </c>
      <c r="G17" s="726"/>
      <c r="H17" s="54"/>
      <c r="I17" s="133" t="s">
        <v>81</v>
      </c>
      <c r="K17" s="705"/>
      <c r="S17" s="555"/>
      <c r="V17" s="68" t="s">
        <v>44</v>
      </c>
      <c r="X17" s="2" t="s">
        <v>118</v>
      </c>
      <c r="AA17" s="711"/>
      <c r="AB17" s="712"/>
      <c r="AD17" s="699"/>
    </row>
    <row r="18" spans="3:30" ht="15.75" thickBot="1" x14ac:dyDescent="0.3">
      <c r="C18" s="130"/>
      <c r="D18" s="131" t="s">
        <v>44</v>
      </c>
      <c r="E18" s="6" t="s">
        <v>97</v>
      </c>
      <c r="F18" s="724"/>
      <c r="G18" s="726"/>
      <c r="H18" s="108" t="s">
        <v>76</v>
      </c>
      <c r="I18" s="21" t="s">
        <v>81</v>
      </c>
      <c r="K18" s="705"/>
      <c r="O18" s="64" t="s">
        <v>115</v>
      </c>
      <c r="S18" s="555"/>
      <c r="U18" s="76" t="s">
        <v>133</v>
      </c>
      <c r="X18" s="2" t="s">
        <v>117</v>
      </c>
      <c r="AA18" s="713"/>
      <c r="AB18" s="714"/>
      <c r="AD18" s="699"/>
    </row>
    <row r="19" spans="3:30" ht="15.75" thickBot="1" x14ac:dyDescent="0.3">
      <c r="F19" s="64" t="s">
        <v>209</v>
      </c>
      <c r="G19" s="727"/>
      <c r="K19" s="706"/>
      <c r="Q19" s="68" t="s">
        <v>44</v>
      </c>
      <c r="R19" s="732" t="s">
        <v>124</v>
      </c>
      <c r="S19" s="733"/>
      <c r="T19" s="734"/>
      <c r="V19" s="77" t="s">
        <v>115</v>
      </c>
      <c r="Y19" s="19" t="s">
        <v>125</v>
      </c>
      <c r="AD19" s="700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2023-12-18T17:26:52Z</dcterms:modified>
</cp:coreProperties>
</file>