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CBF66DF-CB01-40F2-9A95-D5D2E43237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<sst xmlns="http://schemas.openxmlformats.org/spreadsheetml/2006/main" count="634" uniqueCount="140">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</sst>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K16" sqref="K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84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47">
        <f>B3+B4</f>
        <v>1800</v>
      </c>
      <c r="E2" s="1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185" t="s">
        <v>68</v>
      </c>
      <c r="O2" s="38" t="s">
        <v>131</v>
      </c>
      <c r="P2" s="190" t="s">
        <v>83</v>
      </c>
      <c r="Q2" s="102" t="s">
        <v>36</v>
      </c>
      <c r="R2" s="26" t="s">
        <v>108</v>
      </c>
      <c r="T2" s="100">
        <f ca="1">TODAY()</f>
        <v>45276</v>
      </c>
    </row>
    <row r="3" spans="1:20" ht="15.75" thickBot="1" x14ac:dyDescent="0.3">
      <c r="A3" s="145" t="s">
        <v>37</v>
      </c>
      <c r="B3" s="35">
        <v>1500</v>
      </c>
      <c r="C3" s="148"/>
      <c r="D3" s="36" t="s">
        <v>36</v>
      </c>
    </row>
    <row r="4" spans="1:20" ht="15.75" thickBot="1" x14ac:dyDescent="0.3">
      <c r="A4" s="146"/>
      <c r="B4" s="35">
        <v>300</v>
      </c>
      <c r="C4" s="34" t="s">
        <v>35</v>
      </c>
      <c r="E4" s="135">
        <v>10</v>
      </c>
      <c r="F4" s="39">
        <v>10</v>
      </c>
      <c r="G4" s="9" t="s">
        <v>1</v>
      </c>
      <c r="H4" s="109" t="s">
        <v>17</v>
      </c>
      <c r="I4" s="120" t="s">
        <v>89</v>
      </c>
      <c r="J4" s="39" t="s">
        <v>139</v>
      </c>
      <c r="K4" s="175" t="s">
        <v>118</v>
      </c>
      <c r="L4" s="177" t="s">
        <v>94</v>
      </c>
      <c r="M4" s="178" t="s">
        <v>30</v>
      </c>
      <c r="N4" s="186">
        <v>0.83333333333333337</v>
      </c>
      <c r="P4" s="80">
        <v>0.83333333333333337</v>
      </c>
      <c r="R4" s="25" t="s">
        <v>134</v>
      </c>
    </row>
    <row r="5" spans="1:20" ht="15.75" thickBot="1" x14ac:dyDescent="0.3">
      <c r="D5" s="33">
        <v>-2</v>
      </c>
      <c r="E5" s="135">
        <v>10</v>
      </c>
      <c r="F5" s="128">
        <v>22</v>
      </c>
      <c r="G5" s="9" t="s">
        <v>136</v>
      </c>
      <c r="H5" s="109" t="s">
        <v>17</v>
      </c>
      <c r="I5" s="85" t="s">
        <v>113</v>
      </c>
      <c r="J5" s="39" t="s">
        <v>85</v>
      </c>
      <c r="K5" s="175" t="s">
        <v>119</v>
      </c>
      <c r="L5" s="179" t="s">
        <v>137</v>
      </c>
      <c r="M5" s="180" t="s">
        <v>86</v>
      </c>
      <c r="N5" s="186">
        <v>0.83333333333333337</v>
      </c>
      <c r="P5" s="80">
        <v>0.83333333333333337</v>
      </c>
      <c r="R5" s="25" t="s">
        <v>134</v>
      </c>
    </row>
    <row r="6" spans="1:20" ht="15.75" thickBot="1" x14ac:dyDescent="0.3">
      <c r="E6" s="135">
        <v>10</v>
      </c>
      <c r="F6" s="129">
        <v>20</v>
      </c>
      <c r="G6" s="28" t="s">
        <v>135</v>
      </c>
      <c r="H6" s="122" t="s">
        <v>17</v>
      </c>
      <c r="I6" s="85" t="s">
        <v>115</v>
      </c>
      <c r="J6" s="39" t="s">
        <v>102</v>
      </c>
      <c r="K6" s="175" t="s">
        <v>120</v>
      </c>
      <c r="L6" s="181" t="s">
        <v>21</v>
      </c>
      <c r="M6" s="180" t="s">
        <v>64</v>
      </c>
      <c r="N6" s="186">
        <v>0.83333333333333337</v>
      </c>
      <c r="P6" s="80">
        <v>0.83333333333333337</v>
      </c>
      <c r="R6" s="25" t="s">
        <v>134</v>
      </c>
    </row>
    <row r="7" spans="1:20" ht="15.75" thickBot="1" x14ac:dyDescent="0.3">
      <c r="A7" s="9" t="s">
        <v>25</v>
      </c>
      <c r="B7" s="29">
        <v>0</v>
      </c>
      <c r="E7" s="142">
        <v>3</v>
      </c>
      <c r="F7" s="129">
        <v>7</v>
      </c>
      <c r="G7" s="9" t="s">
        <v>9</v>
      </c>
      <c r="H7" s="126" t="s">
        <v>17</v>
      </c>
      <c r="I7" s="85" t="s">
        <v>105</v>
      </c>
      <c r="J7" s="39" t="s">
        <v>137</v>
      </c>
      <c r="K7" s="175" t="s">
        <v>91</v>
      </c>
      <c r="L7" s="181" t="s">
        <v>85</v>
      </c>
      <c r="M7" s="180" t="s">
        <v>90</v>
      </c>
      <c r="N7" s="186">
        <v>0.83333333333333337</v>
      </c>
      <c r="O7" s="1" t="s">
        <v>130</v>
      </c>
      <c r="P7" s="80">
        <v>0.83333333333333337</v>
      </c>
      <c r="R7" s="25" t="s">
        <v>134</v>
      </c>
    </row>
    <row r="8" spans="1:20" ht="15.75" thickBot="1" x14ac:dyDescent="0.3">
      <c r="E8" s="34">
        <v>75</v>
      </c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175" t="s">
        <v>121</v>
      </c>
      <c r="L8" s="181" t="s">
        <v>123</v>
      </c>
      <c r="M8" s="180" t="s">
        <v>69</v>
      </c>
      <c r="N8" s="186">
        <v>0.55625000000000002</v>
      </c>
      <c r="P8" s="80">
        <v>0.55625000000000002</v>
      </c>
      <c r="R8" s="25" t="s">
        <v>134</v>
      </c>
    </row>
    <row r="9" spans="1:20" ht="15.75" thickBot="1" x14ac:dyDescent="0.3">
      <c r="A9" s="9" t="s">
        <v>19</v>
      </c>
      <c r="B9" s="8">
        <f>7000-C2</f>
        <v>5200</v>
      </c>
      <c r="E9" s="34">
        <v>25</v>
      </c>
      <c r="F9" s="128"/>
      <c r="G9" s="9" t="s">
        <v>71</v>
      </c>
      <c r="H9" s="189" t="s">
        <v>17</v>
      </c>
      <c r="I9" s="85" t="s">
        <v>115</v>
      </c>
      <c r="J9" s="34"/>
      <c r="K9" s="175" t="s">
        <v>129</v>
      </c>
      <c r="L9" s="181" t="s">
        <v>78</v>
      </c>
      <c r="M9" s="180" t="s">
        <v>64</v>
      </c>
      <c r="N9" s="186">
        <v>0.55625000000000002</v>
      </c>
      <c r="O9" s="1" t="s">
        <v>126</v>
      </c>
      <c r="P9" s="80">
        <v>0.55625000000000002</v>
      </c>
      <c r="R9" s="25" t="s">
        <v>134</v>
      </c>
    </row>
    <row r="10" spans="1:20" ht="15.75" thickBot="1" x14ac:dyDescent="0.3">
      <c r="E10" s="34">
        <v>70</v>
      </c>
      <c r="F10" s="39">
        <v>70</v>
      </c>
      <c r="G10" s="9" t="s">
        <v>81</v>
      </c>
      <c r="H10" s="124" t="s">
        <v>17</v>
      </c>
      <c r="I10" s="85" t="s">
        <v>114</v>
      </c>
      <c r="J10" s="39" t="s">
        <v>94</v>
      </c>
      <c r="K10" s="176" t="s">
        <v>122</v>
      </c>
      <c r="L10" s="181" t="s">
        <v>124</v>
      </c>
      <c r="M10" s="180" t="s">
        <v>66</v>
      </c>
      <c r="N10" s="186">
        <v>0.83333333333333337</v>
      </c>
      <c r="P10" s="80">
        <v>0.83333333333333337</v>
      </c>
      <c r="R10" s="25" t="s">
        <v>138</v>
      </c>
    </row>
    <row r="11" spans="1:20" ht="15.75" thickBot="1" x14ac:dyDescent="0.3">
      <c r="A11" s="9" t="s">
        <v>12</v>
      </c>
      <c r="B11" s="8">
        <f>B9-B13</f>
        <v>0</v>
      </c>
      <c r="E11" s="142">
        <v>2</v>
      </c>
      <c r="F11" s="39">
        <v>1</v>
      </c>
      <c r="G11" s="9" t="s">
        <v>128</v>
      </c>
      <c r="H11" s="109" t="s">
        <v>17</v>
      </c>
      <c r="I11" s="120" t="s">
        <v>116</v>
      </c>
      <c r="J11" s="39" t="s">
        <v>62</v>
      </c>
      <c r="K11" s="175" t="s">
        <v>110</v>
      </c>
      <c r="L11" s="182" t="s">
        <v>33</v>
      </c>
      <c r="M11" s="183" t="s">
        <v>66</v>
      </c>
      <c r="N11" s="186">
        <v>0.83333333333333337</v>
      </c>
      <c r="P11" s="80">
        <v>0.83333333333333337</v>
      </c>
      <c r="R11" s="25" t="s">
        <v>134</v>
      </c>
    </row>
    <row r="12" spans="1:20" ht="15.75" thickBot="1" x14ac:dyDescent="0.3">
      <c r="E12" s="149" t="s">
        <v>4</v>
      </c>
      <c r="F12" s="150"/>
      <c r="G12" s="9">
        <f>SUM(E4:F11)</f>
        <v>335</v>
      </c>
      <c r="L12" s="30"/>
      <c r="M12"/>
      <c r="N12" s="187"/>
      <c r="O12" s="24"/>
    </row>
    <row r="13" spans="1:20" ht="15.75" thickBot="1" x14ac:dyDescent="0.3">
      <c r="A13" s="9" t="s">
        <v>5</v>
      </c>
      <c r="B13" s="8">
        <f>B18+Purchase!O2</f>
        <v>5200</v>
      </c>
      <c r="G13" s="28"/>
      <c r="I13" s="121"/>
      <c r="J13" s="143"/>
      <c r="L13"/>
      <c r="M13"/>
      <c r="N13" s="188"/>
      <c r="O13" s="144"/>
    </row>
    <row r="14" spans="1:20" ht="15.75" thickBot="1" x14ac:dyDescent="0.3">
      <c r="C14" s="25"/>
      <c r="D14" s="25"/>
      <c r="E14" s="24"/>
      <c r="F14" s="20"/>
      <c r="I14" s="121"/>
      <c r="J14" s="143"/>
      <c r="L14"/>
      <c r="M14"/>
      <c r="N14" s="188"/>
      <c r="O14" s="144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43"/>
      <c r="K15" s="121"/>
      <c r="L15"/>
      <c r="M15"/>
      <c r="N15" s="188"/>
      <c r="O15" s="144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88"/>
      <c r="O17" s="144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43"/>
      <c r="L18"/>
      <c r="M18"/>
      <c r="N18" s="188"/>
      <c r="O18" s="144"/>
    </row>
    <row r="19" spans="1:15" x14ac:dyDescent="0.25">
      <c r="J19" s="143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5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58" t="s">
        <v>11</v>
      </c>
      <c r="F1" s="159"/>
      <c r="G1" s="43" t="s">
        <v>10</v>
      </c>
      <c r="H1" s="158" t="s">
        <v>9</v>
      </c>
      <c r="I1" s="160"/>
      <c r="J1" s="159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5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61">
        <f>SUM(F2:J4)</f>
        <v>312</v>
      </c>
      <c r="L2" s="163">
        <f>SUM(E2:J4)</f>
        <v>1152</v>
      </c>
      <c r="M2" s="156">
        <f>SUM(D2:D4)-L2</f>
        <v>348</v>
      </c>
      <c r="O2">
        <f>SUM(E2:J25)</f>
        <v>5160</v>
      </c>
    </row>
    <row r="3" spans="1:15" x14ac:dyDescent="0.25">
      <c r="A3" s="20"/>
      <c r="B3" s="15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62"/>
      <c r="L3" s="164"/>
      <c r="M3" s="157"/>
    </row>
    <row r="4" spans="1:15" ht="15.75" thickBot="1" x14ac:dyDescent="0.3">
      <c r="A4" s="20"/>
      <c r="B4" s="15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62"/>
      <c r="L4" s="164"/>
      <c r="M4" s="157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65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67">
        <f>SUM(F7:J8)</f>
        <v>270</v>
      </c>
      <c r="L7" s="169">
        <f>SUM(E7:J8)</f>
        <v>340</v>
      </c>
      <c r="M7" s="171">
        <f>D8-L7</f>
        <v>160</v>
      </c>
    </row>
    <row r="8" spans="1:15" ht="15.75" thickBot="1" x14ac:dyDescent="0.3">
      <c r="A8" s="2"/>
      <c r="B8" s="16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68"/>
      <c r="L8" s="170"/>
      <c r="M8" s="172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65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66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65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66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5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55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5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5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5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52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47">
        <v>16</v>
      </c>
      <c r="C24" s="173"/>
      <c r="D24" s="71"/>
      <c r="E24" s="71"/>
      <c r="F24" s="71">
        <v>75</v>
      </c>
      <c r="G24" s="71">
        <v>70</v>
      </c>
      <c r="H24" s="71">
        <v>30</v>
      </c>
      <c r="I24" s="77">
        <v>5</v>
      </c>
      <c r="J24" s="71">
        <v>25</v>
      </c>
      <c r="K24" s="71"/>
      <c r="L24" s="71"/>
      <c r="M24" s="72"/>
    </row>
    <row r="25" spans="1:13" ht="15.75" thickBot="1" x14ac:dyDescent="0.3">
      <c r="A25" s="86" t="s">
        <v>1</v>
      </c>
      <c r="B25" s="148"/>
      <c r="C25" s="174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</sheetData>
  <mergeCells count="16">
    <mergeCell ref="B24:B25"/>
    <mergeCell ref="B21:B22"/>
    <mergeCell ref="B18:B19"/>
    <mergeCell ref="B16:B17"/>
    <mergeCell ref="M2:M4"/>
    <mergeCell ref="E1:F1"/>
    <mergeCell ref="H1:J1"/>
    <mergeCell ref="B2:B4"/>
    <mergeCell ref="K2:K4"/>
    <mergeCell ref="L2:L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4"/>
  <sheetViews>
    <sheetView topLeftCell="AC6" workbookViewId="0">
      <selection activeCell="AO19" sqref="AO1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45276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45276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</row>
    <row r="17" spans="1:48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</row>
    <row r="18" spans="1:48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</row>
    <row r="19" spans="1:48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</row>
    <row r="20" spans="1:48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</row>
    <row r="21" spans="1:48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</row>
    <row r="22" spans="1:48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</row>
    <row r="23" spans="1:48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/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/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</row>
    <row r="24" spans="1:48" ht="15.75" thickBot="1" x14ac:dyDescent="0.3">
      <c r="AG24" s="149" t="s">
        <v>4</v>
      </c>
      <c r="AH24" s="150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/>
    </row>
  </sheetData>
  <mergeCells count="1">
    <mergeCell ref="AG24:A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2023-12-16T14:58:57Z</dcterms:modified>
</cp:coreProperties>
</file>