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01F3B88-5587-4C69-B74E-29D68FFF2385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<sst xmlns="http://schemas.openxmlformats.org/spreadsheetml/2006/main" count="1110" uniqueCount="624">
  <si>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</si>
  <si>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</si>
  <si>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</si>
  <si>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</si>
  <si>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</si>
  <si>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</si>
  <si>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</si>
  <si>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</si>
  <si>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</si>
  <si>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</si>
  <si>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</si>
  <si>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</si>
  <si>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</si>
  <si>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</si>
  <si>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</si>
  <si>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</si>
  <si>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</si>
  <si>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</si>
  <si>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</si>
  <si>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</si>
  <si>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</si>
  <si>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</si>
  <si>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</si>
  <si>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</si>
  <si>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</si>
  <si>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</si>
  <si>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</si>
  <si>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</si>
  <si>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</si>
  <si>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</si>
  <si>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</si>
  <si>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</si>
  <si>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</si>
  <si>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</si>
  <si>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</si>
  <si>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</si>
  <si>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</si>
  <si>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</si>
  <si>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</si>
  <si>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</si>
  <si>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</si>
  <si>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</si>
  <si>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</si>
  <si>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</si>
  <si>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</si>
  <si>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</si>
  <si>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</si>
  <si>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</si>
  <si>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</si>
  <si>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</si>
  <si>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</si>
  <si>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</si>
  <si>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</si>
  <si>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</si>
  <si>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</si>
  <si>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</si>
  <si>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</si>
  <si>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</si>
  <si>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</si>
  <si>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</si>
  <si>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</si>
  <si>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</si>
  <si>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</si>
  <si>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</si>
  <si>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</si>
  <si>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</si>
  <si>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</si>
  <si>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</si>
  <si>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</si>
  <si>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</si>
  <si>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</si>
  <si>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</si>
  <si>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</si>
  <si>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</si>
  <si>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</si>
  <si>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</si>
  <si>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</si>
  <si>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</si>
  <si>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</si>
  <si>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</si>
  <si>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</si>
  <si>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</si>
  <si>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</si>
  <si>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</si>
  <si>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</si>
  <si>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</si>
  <si>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</si>
  <si>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</si>
  <si>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</si>
  <si>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</si>
  <si>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</si>
  <si>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</si>
  <si>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</si>
  <si>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</si>
  <si>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</si>
  <si>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</si>
  <si>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</si>
  <si>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</si>
  <si>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</si>
  <si>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</si>
  <si>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</si>
  <si>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</si>
  <si>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</si>
  <si>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</si>
  <si>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</si>
  <si>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</si>
  <si>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</si>
  <si>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</si>
  <si>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</si>
  <si>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</si>
  <si>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</si>
  <si>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</si>
  <si>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</si>
  <si>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</si>
  <si>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</si>
  <si>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</si>
  <si>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</si>
  <si>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</si>
  <si>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</si>
  <si>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</si>
  <si>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</si>
  <si>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</si>
  <si>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</si>
  <si>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</si>
  <si>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</si>
  <si>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</si>
  <si>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</si>
  <si>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</si>
  <si>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</si>
  <si>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</si>
  <si>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</si>
  <si>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</si>
  <si>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</si>
  <si>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</si>
  <si>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</si>
  <si>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</si>
  <si>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</si>
  <si>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</si>
  <si>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</si>
  <si>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</si>
  <si>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</si>
  <si>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</si>
  <si>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</si>
  <si>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</si>
  <si>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</si>
  <si>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</si>
  <si>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</si>
  <si>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</si>
  <si>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</si>
  <si>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</si>
  <si>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</si>
  <si>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</si>
  <si>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</si>
  <si>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</si>
  <si>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</si>
  <si>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</si>
  <si>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</si>
  <si>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</si>
  <si>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</si>
  <si>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</si>
  <si>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</si>
  <si>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</si>
  <si>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</si>
  <si>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</si>
  <si>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</si>
  <si>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</si>
  <si>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</si>
  <si>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</si>
  <si>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</si>
  <si>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</si>
  <si>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</si>
  <si>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</si>
  <si>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</si>
  <si>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</si>
  <si>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</si>
  <si>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</si>
  <si>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</si>
  <si>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</si>
  <si>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</si>
  <si>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</si>
  <si>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</si>
  <si>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</si>
  <si>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</si>
  <si>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</si>
  <si>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</si>
  <si>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</si>
  <si>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</si>
  <si>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</si>
  <si>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</si>
  <si>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</si>
  <si>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</si>
  <si>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</si>
  <si>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</si>
  <si>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</si>
  <si>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</si>
  <si>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</si>
  <si>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</si>
  <si>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</si>
  <si>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</si>
  <si>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</si>
  <si>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</si>
  <si>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</si>
  <si>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</si>
  <si>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</si>
  <si>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</si>
  <si>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</si>
  <si>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</si>
  <si>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</si>
  <si>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</si>
  <si>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</si>
  <si>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</si>
  <si>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</si>
  <si>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</si>
  <si>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</si>
  <si>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</si>
  <si>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</si>
  <si>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</si>
  <si>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</si>
  <si>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</si>
  <si>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</si>
  <si>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</si>
  <si>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</si>
  <si>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</si>
  <si>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</si>
  <si>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</si>
  <si>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</si>
  <si>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</si>
  <si>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</si>
  <si>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</si>
  <si>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</si>
  <si>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</si>
  <si>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</si>
  <si>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</si>
  <si>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</si>
  <si>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</si>
  <si>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</si>
  <si>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</si>
  <si>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</si>
  <si>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</si>
  <si>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</si>
  <si>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</si>
  <si>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</si>
  <si>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</si>
  <si>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</si>
  <si>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</si>
  <si>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</si>
  <si>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</si>
  <si>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</si>
  <si>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</si>
  <si>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</si>
  <si>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</si>
  <si>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</si>
  <si>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</si>
  <si>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</si>
  <si>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</si>
  <si>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</si>
  <si>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</si>
  <si>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</si>
  <si>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</si>
  <si>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</si>
  <si>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</si>
  <si>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</si>
  <si>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</si>
  <si>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</si>
  <si>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</si>
  <si>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</si>
  <si>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</si>
  <si>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</si>
  <si>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</si>
  <si>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</si>
  <si>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</si>
  <si>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</si>
  <si>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</si>
  <si>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</si>
  <si>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</si>
  <si>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</si>
  <si>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</si>
  <si>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</si>
  <si>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</si>
  <si>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</si>
  <si>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</si>
  <si>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</si>
  <si>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</si>
  <si>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</si>
  <si>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</si>
  <si>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</si>
  <si>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</si>
  <si>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</si>
  <si>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</si>
  <si>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</si>
  <si>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</si>
  <si>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</si>
  <si>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</si>
  <si>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</si>
  <si>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</si>
  <si>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</si>
  <si>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</si>
  <si>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</si>
  <si>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</si>
  <si>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</si>
  <si>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</si>
  <si>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</si>
  <si>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</si>
  <si>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</si>
  <si>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</si>
  <si>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</si>
  <si>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</si>
  <si>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</si>
  <si>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</si>
  <si>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</si>
  <si>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</si>
  <si>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</si>
  <si>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</si>
  <si>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</si>
  <si>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</si>
  <si>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</si>
  <si>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</si>
  <si>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</si>
  <si>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</si>
  <si>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</si>
  <si>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</si>
  <si>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</si>
  <si>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</si>
  <si>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</si>
  <si>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</si>
  <si>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</si>
  <si>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</si>
  <si>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</si>
  <si>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</si>
  <si>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</si>
  <si>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</si>
  <si>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</si>
  <si>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</si>
  <si>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</si>
  <si>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</si>
  <si>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</si>
  <si>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</si>
  <si>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</si>
  <si>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</si>
  <si>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</si>
  <si>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</si>
  <si>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</si>
  <si>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</si>
  <si>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</si>
  <si>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</si>
  <si>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</si>
  <si>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</si>
  <si>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</si>
  <si>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</si>
  <si>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</si>
  <si>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</si>
  <si>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</si>
  <si>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</si>
  <si>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</si>
  <si>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</si>
  <si>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</si>
  <si>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</si>
  <si>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</si>
  <si>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</si>
  <si>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</si>
  <si>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</si>
  <si>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</si>
  <si>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</si>
  <si>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</si>
  <si>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</si>
  <si>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</si>
  <si>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</si>
  <si>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</si>
  <si>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</si>
  <si>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</si>
  <si>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</si>
  <si>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</si>
  <si>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</si>
  <si>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</si>
  <si>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</si>
  <si>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</si>
  <si>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</si>
  <si>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</si>
  <si>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</si>
  <si>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</si>
  <si>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</si>
  <si>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</si>
  <si>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</si>
  <si>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</si>
  <si>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</si>
  <si>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</si>
  <si>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</si>
  <si>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</si>
  <si>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</si>
  <si>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</si>
  <si>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</si>
  <si>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</si>
  <si>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</si>
  <si>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</si>
  <si>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</si>
  <si>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</si>
  <si>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</si>
  <si>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</si>
  <si>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</si>
  <si>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</si>
  <si>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</si>
  <si>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</si>
  <si>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</si>
  <si>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</si>
  <si>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</si>
  <si>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</si>
  <si>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</si>
  <si>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</si>
  <si>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</si>
  <si>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</si>
  <si>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</si>
  <si>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</si>
  <si>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</si>
  <si>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</si>
  <si>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</si>
  <si>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</si>
  <si>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</si>
  <si>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</si>
  <si>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</si>
  <si>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</si>
  <si>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</si>
  <si>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</si>
  <si>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</si>
  <si>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</si>
  <si>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</si>
  <si>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</si>
  <si>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</si>
  <si>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</si>
  <si>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</si>
  <si>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</si>
  <si>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</si>
  <si>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</si>
  <si>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</si>
  <si>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</si>
  <si>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</si>
  <si>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</si>
  <si>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</si>
  <si>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</si>
  <si>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</si>
  <si>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</si>
  <si>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</si>
  <si>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</si>
  <si>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</si>
  <si>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</si>
  <si>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</si>
  <si>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</si>
  <si>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</si>
  <si>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</si>
  <si>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</si>
  <si>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</si>
  <si>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</si>
  <si>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</si>
  <si>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</si>
  <si>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</si>
  <si>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</si>
  <si>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</si>
  <si>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</si>
  <si>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</si>
  <si>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</si>
  <si>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</si>
  <si>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</si>
  <si>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</si>
  <si>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</si>
  <si>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</si>
  <si>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</si>
  <si>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</si>
  <si>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</si>
  <si>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</si>
  <si>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</si>
  <si>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</si>
  <si>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</si>
  <si>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</si>
  <si>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</si>
  <si>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</si>
  <si>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</si>
  <si>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</si>
  <si>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</si>
  <si>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</si>
  <si>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</si>
  <si>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</si>
  <si>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</si>
  <si>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</si>
  <si>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</si>
  <si>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</si>
  <si>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</si>
  <si>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</si>
  <si>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</si>
  <si>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</si>
  <si>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</si>
  <si>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</si>
  <si>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</si>
  <si>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</si>
  <si>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</si>
  <si>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</si>
  <si>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</si>
  <si>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</si>
  <si>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</si>
  <si>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</si>
  <si>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</si>
  <si>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</si>
  <si>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</si>
  <si>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</si>
  <si>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</si>
  <si>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</si>
  <si>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</si>
  <si>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</si>
  <si>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</si>
  <si>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</si>
  <si>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</si>
  <si>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</si>
  <si>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</si>
  <si>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</si>
  <si>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</si>
  <si>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</si>
  <si>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</si>
  <si>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</si>
  <si>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</si>
  <si>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</si>
  <si>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</si>
  <si>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</si>
  <si>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</si>
  <si>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</si>
  <si>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</si>
  <si>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</si>
  <si>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</si>
  <si>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</si>
  <si>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</si>
  <si>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</si>
  <si>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</si>
  <si>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</si>
  <si>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</si>
  <si>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</si>
  <si>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</si>
  <si>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</si>
  <si>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</si>
  <si>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</si>
  <si>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</si>
  <si>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</si>
  <si>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</si>
  <si>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</si>
  <si>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</si>
  <si>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</si>
  <si>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</si>
  <si>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</si>
  <si>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</si>
  <si>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</si>
  <si>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</si>
  <si>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</si>
  <si>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</si>
  <si>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</si>
  <si>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</si>
  <si>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</si>
  <si>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</si>
  <si>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</si>
  <si>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</si>
  <si>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</si>
  <si>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</si>
  <si>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</si>
  <si>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</si>
  <si>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</si>
  <si>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</si>
  <si>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</si>
  <si>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</si>
  <si>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</si>
  <si>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</si>
  <si>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</si>
  <si>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</si>
  <si>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</si>
  <si>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</si>
  <si>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</si>
  <si>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</si>
  <si>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</si>
  <si>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</si>
  <si>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</si>
  <si>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</si>
  <si>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</si>
  <si>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</si>
  <si>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</si>
  <si>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</si>
  <si>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</si>
  <si>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</si>
  <si>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</si>
  <si>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</si>
  <si>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</si>
  <si>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</si>
  <si>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</si>
  <si>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</si>
  <si>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</si>
  <si>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</si>
  <si>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</si>
  <si>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</si>
  <si>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</si>
  <si>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</si>
  <si>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</si>
  <si>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</si>
  <si>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</si>
  <si>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</si>
  <si>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</si>
  <si>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</si>
  <si>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</si>
  <si>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</si>
  <si>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</si>
  <si>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</si>
  <si>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</si>
  <si>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</si>
  <si>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</si>
  <si>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</si>
  <si>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</si>
  <si>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</si>
  <si>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</si>
  <si>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</si>
  <si>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</si>
  <si>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</si>
  <si>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</si>
  <si>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</si>
  <si>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</si>
  <si>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</si>
  <si>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</si>
  <si>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</si>
  <si>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</si>
  <si>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</si>
  <si>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</si>
  <si>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 F INCapacity</t>
  </si>
  <si>
    <t>15F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</si>
</sst>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Y27" sqref="Y27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7200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120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587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584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 t="s">
        <v>623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59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5"/>
      <c r="AO1" s="338" t="s">
        <v>469</v>
      </c>
      <c r="AQ1" s="68" t="s">
        <v>345</v>
      </c>
    </row>
    <row r="2" spans="1:43" ht="15.75" customHeight="1" thickBot="1" x14ac:dyDescent="0.3">
      <c r="A2" s="617">
        <f ca="1">TODAY()</f>
        <v>45285</v>
      </c>
      <c r="B2" s="619" t="s">
        <v>370</v>
      </c>
      <c r="C2" s="615" t="s">
        <v>357</v>
      </c>
      <c r="D2" s="621" t="s">
        <v>355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342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480</v>
      </c>
      <c r="AD3" s="656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373</v>
      </c>
      <c r="C4" s="615" t="s">
        <v>154</v>
      </c>
      <c r="D4" s="347" t="s">
        <v>135</v>
      </c>
      <c r="E4" s="378">
        <v>2</v>
      </c>
      <c r="F4" s="64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418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0"/>
      <c r="AJ6" s="441" t="s">
        <v>458</v>
      </c>
      <c r="AK6" s="650" t="s">
        <v>251</v>
      </c>
      <c r="AL6" s="257"/>
      <c r="AM6" s="428"/>
      <c r="AN6" s="636"/>
      <c r="AO6" s="338" t="s">
        <v>470</v>
      </c>
    </row>
    <row r="7" spans="1:43" ht="15.75" thickBot="1" x14ac:dyDescent="0.3">
      <c r="A7" s="232" t="s">
        <v>572</v>
      </c>
      <c r="B7" s="632"/>
      <c r="C7" s="202" t="s">
        <v>374</v>
      </c>
      <c r="D7" s="348" t="s">
        <v>385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454</v>
      </c>
      <c r="AH7" s="257"/>
      <c r="AI7" s="650"/>
      <c r="AJ7" s="257"/>
      <c r="AK7" s="650"/>
      <c r="AL7" s="80" t="s">
        <v>496</v>
      </c>
      <c r="AM7" s="428"/>
      <c r="AN7" s="636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240</v>
      </c>
      <c r="AE9" s="257"/>
      <c r="AF9" s="257"/>
      <c r="AG9" s="656"/>
      <c r="AH9" s="257"/>
      <c r="AI9" s="650"/>
      <c r="AJ9" s="80"/>
      <c r="AK9" s="650" t="s">
        <v>251</v>
      </c>
      <c r="AL9" s="257"/>
      <c r="AM9" s="428"/>
      <c r="AN9" s="636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41"/>
      <c r="N10" s="418" t="s">
        <v>396</v>
      </c>
      <c r="O10" s="678" t="s">
        <v>102</v>
      </c>
      <c r="P10" s="647" t="s">
        <v>400</v>
      </c>
      <c r="R10" s="74" t="s">
        <v>44</v>
      </c>
      <c r="S10" s="665"/>
      <c r="T10" s="89"/>
      <c r="U10" s="123" t="s">
        <v>176</v>
      </c>
      <c r="V10" s="119" t="s">
        <v>220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6"/>
      <c r="AH10" s="80"/>
      <c r="AI10" s="650"/>
      <c r="AJ10" s="257"/>
      <c r="AK10" s="650"/>
      <c r="AL10" s="257"/>
      <c r="AM10" s="442" t="s">
        <v>318</v>
      </c>
      <c r="AN10" s="636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41"/>
      <c r="M11" s="6"/>
      <c r="N11" s="117">
        <v>7</v>
      </c>
      <c r="O11" s="679"/>
      <c r="P11" s="648"/>
      <c r="Q11" s="65"/>
      <c r="R11" s="120" t="s">
        <v>220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41"/>
      <c r="G12" s="337" t="s">
        <v>400</v>
      </c>
      <c r="H12" s="603" t="s">
        <v>429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481</v>
      </c>
      <c r="AD12" s="668" t="s">
        <v>240</v>
      </c>
      <c r="AE12" s="441" t="s">
        <v>239</v>
      </c>
      <c r="AF12" s="656" t="s">
        <v>228</v>
      </c>
      <c r="AG12" s="656"/>
      <c r="AH12" s="238" t="s">
        <v>259</v>
      </c>
      <c r="AI12" s="238" t="s">
        <v>236</v>
      </c>
      <c r="AJ12" s="257"/>
      <c r="AK12" s="257"/>
      <c r="AL12" s="257"/>
      <c r="AM12" s="651" t="s">
        <v>249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430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500</v>
      </c>
      <c r="AC13" s="16"/>
      <c r="AD13" s="668"/>
      <c r="AF13" s="656"/>
      <c r="AG13" s="80"/>
      <c r="AH13" s="238" t="s">
        <v>308</v>
      </c>
      <c r="AI13" s="238" t="s">
        <v>307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429</v>
      </c>
      <c r="H14" s="605"/>
      <c r="I14" s="605"/>
      <c r="J14" s="683"/>
      <c r="K14" s="2">
        <v>12</v>
      </c>
      <c r="N14" s="6"/>
      <c r="O14" s="679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506</v>
      </c>
      <c r="C15" s="598" t="s">
        <v>373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479</v>
      </c>
      <c r="AD15" s="668"/>
      <c r="AF15" s="656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1"/>
      <c r="AN15" s="636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0"/>
      <c r="D16" s="61" t="s">
        <v>493</v>
      </c>
      <c r="E16" s="224">
        <v>1</v>
      </c>
      <c r="F16" s="641"/>
      <c r="G16" s="337" t="s">
        <v>488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6"/>
      <c r="AP16" s="76" t="s">
        <v>232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6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41"/>
      <c r="G18" s="337" t="s">
        <v>528</v>
      </c>
      <c r="I18" s="24"/>
      <c r="J18" s="20"/>
      <c r="O18" s="679"/>
      <c r="Q18" s="112"/>
      <c r="R18" s="673" t="s">
        <v>536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465</v>
      </c>
      <c r="AC18" s="16"/>
      <c r="AD18" s="16"/>
      <c r="AE18" s="257"/>
      <c r="AF18" s="650" t="s">
        <v>475</v>
      </c>
      <c r="AG18" s="257"/>
      <c r="AH18" s="70"/>
      <c r="AI18" s="70"/>
      <c r="AJ18" s="652" t="s">
        <v>315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534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251</v>
      </c>
      <c r="AL19" s="80"/>
      <c r="AM19" s="428"/>
      <c r="AN19" s="636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41"/>
      <c r="G20" s="337" t="s">
        <v>491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6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36"/>
    </row>
    <row r="22" spans="1:43" ht="15.75" thickBot="1" x14ac:dyDescent="0.3">
      <c r="F22" s="641"/>
      <c r="G22" s="337" t="s">
        <v>489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472</v>
      </c>
      <c r="AK22" s="257"/>
      <c r="AL22" s="80" t="s">
        <v>478</v>
      </c>
      <c r="AM22" s="300"/>
      <c r="AN22" s="636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507</v>
      </c>
      <c r="AM23" s="300"/>
      <c r="AN23" s="636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1"/>
      <c r="G24" s="61" t="s">
        <v>490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280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41"/>
      <c r="G26" s="337" t="s">
        <v>487</v>
      </c>
      <c r="I26" s="219"/>
      <c r="O26" s="679"/>
      <c r="P26" s="638" t="s">
        <v>526</v>
      </c>
      <c r="Q26" s="639"/>
      <c r="R26" s="675" t="s">
        <v>535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6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77"/>
      <c r="G27" s="61" t="s">
        <v>544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83"/>
      <c r="D1" s="204"/>
      <c r="J1" s="603" t="s">
        <v>69</v>
      </c>
      <c r="K1" s="683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H21" sqref="AH21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4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708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3">
        <f ca="1">TODAY()</f>
        <v>45285</v>
      </c>
      <c r="B2" s="695" t="s">
        <v>379</v>
      </c>
      <c r="C2" s="615" t="s">
        <v>357</v>
      </c>
      <c r="D2" s="697" t="s">
        <v>102</v>
      </c>
      <c r="E2" s="699" t="s">
        <v>64</v>
      </c>
      <c r="F2" s="191" t="s">
        <v>218</v>
      </c>
      <c r="G2" s="659" t="s">
        <v>372</v>
      </c>
      <c r="H2" s="206" t="s">
        <v>218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5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344</v>
      </c>
      <c r="AI2" s="469">
        <v>1</v>
      </c>
      <c r="AJ2" s="553"/>
      <c r="AK2" s="6" t="s">
        <v>452</v>
      </c>
      <c r="AL2" s="469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277</v>
      </c>
      <c r="Q3" s="471">
        <f>SUM(X23:X31)</f>
        <v>5</v>
      </c>
      <c r="U3" s="6"/>
      <c r="V3" s="470"/>
      <c r="W3" s="6"/>
      <c r="X3" s="470"/>
      <c r="AB3" s="709"/>
      <c r="AC3" s="35"/>
      <c r="AE3" s="100" t="s">
        <v>589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01" t="s">
        <v>177</v>
      </c>
      <c r="I4" s="706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590</v>
      </c>
      <c r="AG4" s="24">
        <f>IF((AF7-SUM(AI2:AI10)&lt;0),AF7-SUM(AI2:AI10),0)</f>
        <v>0</v>
      </c>
      <c r="AH4" s="6"/>
      <c r="AI4" s="470"/>
      <c r="AJ4" s="553"/>
      <c r="AK4" s="6" t="s">
        <v>611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02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706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592</v>
      </c>
      <c r="AD5" s="127" t="s">
        <v>44</v>
      </c>
      <c r="AH5" s="6" t="s">
        <v>448</v>
      </c>
      <c r="AI5" s="468">
        <v>1</v>
      </c>
      <c r="AJ5" s="553"/>
      <c r="AK5" s="6" t="s">
        <v>448</v>
      </c>
      <c r="AL5" s="468">
        <v>1</v>
      </c>
    </row>
    <row r="6" spans="1:38" ht="23.25" customHeight="1" thickBot="1" x14ac:dyDescent="0.3">
      <c r="A6" s="690" t="s">
        <v>285</v>
      </c>
      <c r="B6" s="105" t="s">
        <v>198</v>
      </c>
      <c r="C6" s="661"/>
      <c r="D6" s="662"/>
      <c r="E6" s="96">
        <v>1</v>
      </c>
      <c r="G6" s="599"/>
      <c r="I6" s="706"/>
      <c r="P6" s="61" t="s">
        <v>592</v>
      </c>
      <c r="R6" s="64">
        <f>R7-SUM(X2:X10)+R11</f>
        <v>0</v>
      </c>
      <c r="S6" s="64">
        <f>S7+S11-SUM(V2:V10)</f>
        <v>3</v>
      </c>
      <c r="AB6" s="709"/>
      <c r="AC6" s="35"/>
      <c r="AE6" s="64">
        <f>AE7-SUM(AL2:AL10)+AE11</f>
        <v>0</v>
      </c>
      <c r="AF6" s="64">
        <f>AF7-SUM(AI2:AI10)+AF11</f>
        <v>4</v>
      </c>
      <c r="AH6" s="6"/>
      <c r="AI6" s="525"/>
      <c r="AJ6" s="553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3</v>
      </c>
      <c r="S7" s="24">
        <f>3-S11</f>
        <v>0</v>
      </c>
      <c r="U7" s="6"/>
      <c r="V7" s="469"/>
      <c r="W7" s="6" t="s">
        <v>249</v>
      </c>
      <c r="X7" s="469">
        <v>1</v>
      </c>
      <c r="AB7" s="709"/>
      <c r="AC7" s="99" t="s">
        <v>593</v>
      </c>
      <c r="AD7" s="127" t="s">
        <v>44</v>
      </c>
      <c r="AE7" s="24">
        <f>8-AE11</f>
        <v>8</v>
      </c>
      <c r="AF7" s="295">
        <f>8-AF11</f>
        <v>4</v>
      </c>
      <c r="AH7" s="6"/>
      <c r="AI7" s="469"/>
      <c r="AJ7" s="553"/>
      <c r="AK7" s="6" t="s">
        <v>613</v>
      </c>
      <c r="AL7" s="24">
        <v>2</v>
      </c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613</v>
      </c>
      <c r="X8" s="470">
        <v>1</v>
      </c>
      <c r="AB8" s="709"/>
      <c r="AC8" s="515"/>
      <c r="AH8" s="6" t="s">
        <v>612</v>
      </c>
      <c r="AI8" s="470">
        <v>1</v>
      </c>
      <c r="AJ8" s="553"/>
      <c r="AK8" s="6" t="s">
        <v>621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706"/>
      <c r="M9" s="19" t="s">
        <v>525</v>
      </c>
      <c r="N9" s="80"/>
      <c r="U9" s="6"/>
      <c r="V9" s="24"/>
      <c r="W9" s="6" t="s">
        <v>604</v>
      </c>
      <c r="X9" s="470">
        <v>1</v>
      </c>
      <c r="AB9" s="709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599"/>
      <c r="I10" s="706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709"/>
      <c r="AC10" s="515"/>
      <c r="AE10" s="20"/>
      <c r="AF10" s="20"/>
      <c r="AH10" s="6" t="s">
        <v>614</v>
      </c>
      <c r="AI10" s="470">
        <v>1</v>
      </c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706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0</v>
      </c>
      <c r="S11" s="24">
        <v>3</v>
      </c>
      <c r="U11" s="711" t="s">
        <v>558</v>
      </c>
      <c r="V11" s="712"/>
      <c r="W11" s="712"/>
      <c r="X11" s="713"/>
      <c r="AB11" s="710"/>
      <c r="AC11" s="99" t="s">
        <v>595</v>
      </c>
      <c r="AD11" s="127" t="s">
        <v>44</v>
      </c>
      <c r="AE11" s="24">
        <v>0</v>
      </c>
      <c r="AF11" s="24">
        <v>4</v>
      </c>
      <c r="AG11" s="414"/>
      <c r="AH11" s="711" t="s">
        <v>603</v>
      </c>
      <c r="AI11" s="712"/>
      <c r="AJ11" s="712"/>
      <c r="AK11" s="712"/>
      <c r="AL11" s="713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706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706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706"/>
      <c r="U14" s="67" t="s">
        <v>80</v>
      </c>
      <c r="V14" s="6"/>
      <c r="W14" s="68" t="s">
        <v>75</v>
      </c>
      <c r="X14"/>
      <c r="Z14" s="68">
        <f>SUM(X23:X31)</f>
        <v>5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6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6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517</v>
      </c>
      <c r="P18" s="704"/>
      <c r="Q18" s="127" t="s">
        <v>44</v>
      </c>
      <c r="R18" s="24">
        <f>5-R26</f>
        <v>4</v>
      </c>
      <c r="S18" s="24">
        <f>5-S26</f>
        <v>1</v>
      </c>
      <c r="U18" s="19"/>
      <c r="V18" s="24"/>
      <c r="W18" s="19" t="s">
        <v>73</v>
      </c>
      <c r="X18" s="24">
        <v>1</v>
      </c>
    </row>
    <row r="19" spans="1:24" ht="15.75" thickBot="1" x14ac:dyDescent="0.3">
      <c r="I19" s="706"/>
      <c r="M19" s="21" t="s">
        <v>425</v>
      </c>
      <c r="U19" s="19"/>
      <c r="V19" s="24"/>
      <c r="W19" s="19" t="s">
        <v>344</v>
      </c>
      <c r="X19" s="24">
        <v>2</v>
      </c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706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1</v>
      </c>
      <c r="S20" s="24">
        <f>S18-SUM(V16:V21)+S26</f>
        <v>4</v>
      </c>
      <c r="U20" s="220" t="s">
        <v>87</v>
      </c>
      <c r="V20" s="468">
        <v>1</v>
      </c>
      <c r="W20" s="6"/>
      <c r="X20" s="468"/>
    </row>
    <row r="21" spans="1:24" ht="15.75" thickBot="1" x14ac:dyDescent="0.3">
      <c r="I21" s="706"/>
      <c r="M21" s="216" t="s">
        <v>411</v>
      </c>
      <c r="U21" s="468"/>
      <c r="V21" s="468">
        <v>0</v>
      </c>
      <c r="W21" s="19" t="s">
        <v>468</v>
      </c>
      <c r="X21" s="468">
        <v>1</v>
      </c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706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706"/>
      <c r="Q23" s="24">
        <f>SUM(V23:V31)</f>
        <v>6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706"/>
      <c r="U24" s="35"/>
      <c r="V24" s="509">
        <v>0</v>
      </c>
      <c r="W24" s="54" t="s">
        <v>73</v>
      </c>
      <c r="X24" s="24">
        <v>2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6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706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1</v>
      </c>
      <c r="S26" s="24">
        <v>4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0</v>
      </c>
      <c r="W28" s="54" t="s">
        <v>87</v>
      </c>
      <c r="X28" s="24">
        <v>2</v>
      </c>
    </row>
    <row r="29" spans="1:24" ht="15.75" thickBot="1" x14ac:dyDescent="0.3">
      <c r="D29" s="228" t="s">
        <v>135</v>
      </c>
      <c r="H29" s="191" t="s">
        <v>267</v>
      </c>
      <c r="I29" s="707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workbookViewId="0">
      <selection activeCell="B33" sqref="B33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45285</v>
      </c>
      <c r="T1" s="742"/>
      <c r="U1" s="142"/>
      <c r="V1" s="6"/>
      <c r="W1" s="6"/>
      <c r="X1" s="726" t="s">
        <v>441</v>
      </c>
      <c r="Y1" s="727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8" t="s">
        <v>190</v>
      </c>
      <c r="AF1" s="729"/>
      <c r="AG1" s="730"/>
      <c r="AH1" s="731" t="s">
        <v>293</v>
      </c>
      <c r="AI1" s="732"/>
      <c r="AJ1" s="733"/>
      <c r="AK1" s="659" t="s">
        <v>616</v>
      </c>
      <c r="AL1" s="551" t="s">
        <v>617</v>
      </c>
      <c r="AM1" s="723" t="s">
        <v>444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25</v>
      </c>
      <c r="K2" s="721">
        <f>SUM(K4:K37)</f>
        <v>6</v>
      </c>
      <c r="L2" s="719">
        <f>SUM(L4:L37)</f>
        <v>19</v>
      </c>
      <c r="M2" s="734">
        <f>SUM(M5:M30)</f>
        <v>0</v>
      </c>
      <c r="N2" s="736">
        <f>SUM(N4:N29)</f>
        <v>9</v>
      </c>
      <c r="O2" s="738">
        <f>SUM(O4:O29)</f>
        <v>9</v>
      </c>
      <c r="P2" s="666">
        <f>SUM(N30:N37)* (-1)</f>
        <v>-1</v>
      </c>
      <c r="Q2" s="269" t="s">
        <v>238</v>
      </c>
      <c r="R2" s="21" t="s">
        <v>237</v>
      </c>
      <c r="S2" s="2" t="s">
        <v>203</v>
      </c>
      <c r="T2" s="743"/>
      <c r="U2" s="537" t="s">
        <v>262</v>
      </c>
      <c r="V2" s="482" t="s">
        <v>219</v>
      </c>
      <c r="W2" s="740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0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244</v>
      </c>
      <c r="T3" s="744"/>
      <c r="U3" s="538">
        <f>SUM(U4:U29)</f>
        <v>12</v>
      </c>
      <c r="V3" s="484">
        <f>SUM(V4:V29)</f>
        <v>39</v>
      </c>
      <c r="W3" s="741"/>
      <c r="X3" s="485">
        <f t="shared" ref="X3:AC3" si="0">SUM(X4:X29)</f>
        <v>8</v>
      </c>
      <c r="Y3" s="485">
        <f t="shared" si="0"/>
        <v>9</v>
      </c>
      <c r="Z3" s="59">
        <f t="shared" si="0"/>
        <v>0</v>
      </c>
      <c r="AA3" s="66">
        <f t="shared" si="0"/>
        <v>9</v>
      </c>
      <c r="AB3" s="66">
        <f t="shared" si="0"/>
        <v>18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2</v>
      </c>
      <c r="AK3" s="404">
        <f>SUM(AK4:AK37)</f>
        <v>0</v>
      </c>
      <c r="AL3" s="404">
        <f>SUM(AL4:AL37)</f>
        <v>0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6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7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17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7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17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3</v>
      </c>
      <c r="M10" s="328"/>
      <c r="N10" s="107">
        <v>2</v>
      </c>
      <c r="O10" s="293">
        <f t="shared" si="10"/>
        <v>1</v>
      </c>
      <c r="P10" s="717"/>
      <c r="Q10" s="20"/>
      <c r="R10" s="2" t="s">
        <v>340</v>
      </c>
      <c r="S10" s="534" t="s">
        <v>73</v>
      </c>
      <c r="T10" s="508">
        <v>3</v>
      </c>
      <c r="U10" s="503">
        <v>0</v>
      </c>
      <c r="V10" s="492">
        <v>1</v>
      </c>
      <c r="W10" s="493">
        <v>-2</v>
      </c>
      <c r="X10" s="496"/>
      <c r="Y10" s="490">
        <f t="shared" si="2"/>
        <v>2</v>
      </c>
      <c r="Z10" s="296"/>
      <c r="AA10" s="117">
        <f t="shared" si="3"/>
        <v>1</v>
      </c>
      <c r="AB10" s="290">
        <f t="shared" si="8"/>
        <v>3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17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17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28"/>
      <c r="B13" s="584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17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7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7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17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17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17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18"/>
      <c r="Q20" s="603" t="s">
        <v>335</v>
      </c>
      <c r="R20" s="683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3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34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335</v>
      </c>
      <c r="R24" s="683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0"/>
      <c r="B32" s="65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/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17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217</v>
      </c>
      <c r="Q3" s="779"/>
      <c r="S3" s="57" t="s">
        <v>218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215</v>
      </c>
      <c r="L5" s="780"/>
      <c r="M5" s="2" t="s">
        <v>213</v>
      </c>
      <c r="N5" s="61" t="s">
        <v>212</v>
      </c>
      <c r="O5" s="758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282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210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216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230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208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332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209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207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2023-12-25T13:37:35Z</dcterms:modified>
</cp:coreProperties>
</file>