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E161D6F0-521F-454A-9D14-60CFC429C88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O2" i="3"/>
  <c r="B13" i="1" s="1"/>
  <c r="Q23" i="2"/>
  <c r="AD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<sst xmlns="http://schemas.openxmlformats.org/spreadsheetml/2006/main" count="554" uniqueCount="134">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</sst>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33" xfId="0" applyFill="1" applyBorder="1"/>
    <xf numFmtId="0" fontId="4" fillId="0" borderId="3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R11" sqref="R11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9" bestFit="1" customWidth="1"/>
    <col min="10" max="10" width="8.5703125" style="2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" customWidth="1"/>
    <col min="15" max="15" width="4.85546875" style="1" customWidth="1"/>
    <col min="16" max="16" width="9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4" t="s">
        <v>45</v>
      </c>
      <c r="B2" s="35">
        <v>40.380000000000003</v>
      </c>
      <c r="C2" s="137">
        <f>B3+B4</f>
        <v>2175</v>
      </c>
      <c r="E2" s="101" t="s">
        <v>44</v>
      </c>
      <c r="F2" s="105"/>
      <c r="G2" s="26" t="s">
        <v>43</v>
      </c>
      <c r="H2" s="34" t="s">
        <v>42</v>
      </c>
      <c r="I2" s="85" t="s">
        <v>41</v>
      </c>
      <c r="J2" s="39" t="s">
        <v>40</v>
      </c>
      <c r="K2" s="9" t="s">
        <v>39</v>
      </c>
      <c r="L2" s="127" t="s">
        <v>38</v>
      </c>
      <c r="M2" s="127" t="s">
        <v>92</v>
      </c>
      <c r="N2" s="34" t="s">
        <v>68</v>
      </c>
      <c r="O2" s="38" t="s">
        <v>131</v>
      </c>
      <c r="P2" s="91" t="s">
        <v>83</v>
      </c>
      <c r="Q2" s="102" t="s">
        <v>36</v>
      </c>
      <c r="R2" s="26" t="s">
        <v>108</v>
      </c>
      <c r="T2" s="100">
        <f ca="1">TODAY()</f>
        <v>45275</v>
      </c>
    </row>
    <row r="3" spans="1:20" ht="15.75" thickBot="1" x14ac:dyDescent="0.3">
      <c r="A3" s="135" t="s">
        <v>37</v>
      </c>
      <c r="B3" s="35">
        <v>2000</v>
      </c>
      <c r="C3" s="138"/>
      <c r="D3" s="36" t="s">
        <v>36</v>
      </c>
    </row>
    <row r="4" spans="1:20" ht="15.75" thickBot="1" x14ac:dyDescent="0.3">
      <c r="A4" s="136"/>
      <c r="B4" s="35">
        <v>175</v>
      </c>
      <c r="C4" s="34" t="s">
        <v>35</v>
      </c>
      <c r="E4" s="34">
        <v>10</v>
      </c>
      <c r="F4" s="39"/>
      <c r="G4" s="9" t="s">
        <v>1</v>
      </c>
      <c r="H4" s="109" t="s">
        <v>17</v>
      </c>
      <c r="I4" s="120" t="s">
        <v>89</v>
      </c>
      <c r="J4" s="39" t="s">
        <v>62</v>
      </c>
      <c r="K4" s="9" t="s">
        <v>118</v>
      </c>
      <c r="L4" s="30" t="s">
        <v>94</v>
      </c>
      <c r="M4" s="30" t="s">
        <v>30</v>
      </c>
      <c r="N4" s="80">
        <v>0.38125000000000003</v>
      </c>
      <c r="P4" s="80">
        <v>0.78472222222222221</v>
      </c>
      <c r="R4" s="25" t="s">
        <v>112</v>
      </c>
    </row>
    <row r="5" spans="1:20" ht="15.75" thickBot="1" x14ac:dyDescent="0.3">
      <c r="D5" s="33">
        <v>-2</v>
      </c>
      <c r="E5" s="34">
        <v>20</v>
      </c>
      <c r="F5" s="128"/>
      <c r="G5" s="9" t="s">
        <v>1</v>
      </c>
      <c r="H5" s="109" t="s">
        <v>17</v>
      </c>
      <c r="I5" s="85" t="s">
        <v>113</v>
      </c>
      <c r="J5" s="39" t="s">
        <v>85</v>
      </c>
      <c r="K5" s="9" t="s">
        <v>119</v>
      </c>
      <c r="L5" s="30" t="s">
        <v>124</v>
      </c>
      <c r="M5" s="30" t="s">
        <v>86</v>
      </c>
      <c r="N5" s="80">
        <v>0.38125000000000003</v>
      </c>
      <c r="P5" s="80">
        <v>0.53472222222222221</v>
      </c>
      <c r="R5" s="25" t="s">
        <v>112</v>
      </c>
    </row>
    <row r="6" spans="1:20" ht="15.75" thickBot="1" x14ac:dyDescent="0.3">
      <c r="E6" s="34">
        <v>10</v>
      </c>
      <c r="F6" s="129"/>
      <c r="G6" s="28" t="s">
        <v>132</v>
      </c>
      <c r="H6" s="122" t="s">
        <v>17</v>
      </c>
      <c r="I6" s="85" t="s">
        <v>115</v>
      </c>
      <c r="J6" s="39" t="s">
        <v>102</v>
      </c>
      <c r="K6" s="9" t="s">
        <v>120</v>
      </c>
      <c r="L6" s="30" t="s">
        <v>133</v>
      </c>
      <c r="M6" s="30" t="s">
        <v>64</v>
      </c>
      <c r="N6" s="80">
        <v>0.38125000000000003</v>
      </c>
      <c r="O6" s="1" t="s">
        <v>130</v>
      </c>
      <c r="P6" s="80">
        <v>0.5083333333333333</v>
      </c>
      <c r="R6" s="25" t="s">
        <v>112</v>
      </c>
    </row>
    <row r="7" spans="1:20" ht="15.75" thickBot="1" x14ac:dyDescent="0.3">
      <c r="A7" s="9" t="s">
        <v>25</v>
      </c>
      <c r="B7" s="29">
        <v>0</v>
      </c>
      <c r="E7" s="34"/>
      <c r="F7" s="129"/>
      <c r="G7" s="9" t="s">
        <v>9</v>
      </c>
      <c r="H7" s="126" t="s">
        <v>17</v>
      </c>
      <c r="I7" s="85" t="s">
        <v>105</v>
      </c>
      <c r="J7" s="39" t="s">
        <v>125</v>
      </c>
      <c r="K7" s="9" t="s">
        <v>121</v>
      </c>
      <c r="L7" s="30" t="s">
        <v>21</v>
      </c>
      <c r="M7" s="30" t="s">
        <v>90</v>
      </c>
      <c r="N7" s="80">
        <v>0.38125000000000003</v>
      </c>
      <c r="P7" s="80">
        <v>0.38125000000000003</v>
      </c>
      <c r="R7" s="25" t="s">
        <v>112</v>
      </c>
    </row>
    <row r="8" spans="1:20" ht="15.75" thickBot="1" x14ac:dyDescent="0.3">
      <c r="E8" s="34"/>
      <c r="F8" s="39"/>
      <c r="G8" s="9" t="s">
        <v>72</v>
      </c>
      <c r="H8" s="109" t="s">
        <v>17</v>
      </c>
      <c r="I8" s="85" t="s">
        <v>70</v>
      </c>
      <c r="J8" s="34" t="s">
        <v>62</v>
      </c>
      <c r="K8" s="9" t="s">
        <v>91</v>
      </c>
      <c r="L8" s="30" t="s">
        <v>22</v>
      </c>
      <c r="M8" s="30" t="s">
        <v>69</v>
      </c>
      <c r="N8" s="80">
        <v>0.78472222222222221</v>
      </c>
      <c r="P8" s="80">
        <v>0.53472222222222221</v>
      </c>
      <c r="R8" s="25" t="s">
        <v>112</v>
      </c>
    </row>
    <row r="9" spans="1:20" ht="15.75" thickBot="1" x14ac:dyDescent="0.3">
      <c r="A9" s="9" t="s">
        <v>19</v>
      </c>
      <c r="B9" s="8">
        <f>7000-C2</f>
        <v>4825</v>
      </c>
      <c r="E9" s="34"/>
      <c r="F9" s="128"/>
      <c r="G9" s="9" t="s">
        <v>71</v>
      </c>
      <c r="H9" s="131" t="s">
        <v>17</v>
      </c>
      <c r="I9" s="120" t="s">
        <v>116</v>
      </c>
      <c r="J9" s="34" t="s">
        <v>21</v>
      </c>
      <c r="K9" s="9" t="s">
        <v>110</v>
      </c>
      <c r="L9" s="30" t="s">
        <v>78</v>
      </c>
      <c r="M9" s="30" t="s">
        <v>64</v>
      </c>
      <c r="N9" s="80">
        <v>0.78472222222222221</v>
      </c>
      <c r="O9" s="1" t="s">
        <v>126</v>
      </c>
      <c r="P9" s="80">
        <v>0.78472222222222221</v>
      </c>
      <c r="R9" s="25" t="s">
        <v>127</v>
      </c>
    </row>
    <row r="10" spans="1:20" ht="15.75" thickBot="1" x14ac:dyDescent="0.3">
      <c r="E10" s="34"/>
      <c r="F10" s="39"/>
      <c r="G10" s="9" t="s">
        <v>81</v>
      </c>
      <c r="H10" s="124" t="s">
        <v>17</v>
      </c>
      <c r="I10" s="85" t="s">
        <v>114</v>
      </c>
      <c r="J10" s="39" t="s">
        <v>94</v>
      </c>
      <c r="K10" s="85" t="s">
        <v>122</v>
      </c>
      <c r="L10" s="30" t="s">
        <v>123</v>
      </c>
      <c r="M10" s="30" t="s">
        <v>66</v>
      </c>
      <c r="N10" s="80">
        <v>0.5083333333333333</v>
      </c>
      <c r="P10" s="80">
        <v>0.78472222222222221</v>
      </c>
      <c r="R10" s="25" t="s">
        <v>127</v>
      </c>
    </row>
    <row r="11" spans="1:20" ht="15.75" thickBot="1" x14ac:dyDescent="0.3">
      <c r="A11" s="9" t="s">
        <v>12</v>
      </c>
      <c r="B11" s="8">
        <f>B9-B13</f>
        <v>0</v>
      </c>
      <c r="E11" s="130"/>
      <c r="F11" s="39"/>
      <c r="G11" s="9" t="s">
        <v>128</v>
      </c>
      <c r="H11" s="109" t="s">
        <v>17</v>
      </c>
      <c r="I11" s="85" t="s">
        <v>115</v>
      </c>
      <c r="J11" s="39" t="s">
        <v>32</v>
      </c>
      <c r="K11" s="9" t="s">
        <v>129</v>
      </c>
      <c r="L11" s="24" t="s">
        <v>62</v>
      </c>
      <c r="M11" s="30" t="s">
        <v>30</v>
      </c>
      <c r="N11" s="80">
        <v>0.78472222222222221</v>
      </c>
      <c r="R11" s="25" t="s">
        <v>127</v>
      </c>
    </row>
    <row r="12" spans="1:20" ht="15.75" thickBot="1" x14ac:dyDescent="0.3">
      <c r="E12" s="139" t="s">
        <v>4</v>
      </c>
      <c r="F12" s="140"/>
      <c r="G12" s="9">
        <f>SUM(E4:F11)</f>
        <v>40</v>
      </c>
      <c r="L12" s="30"/>
      <c r="M12"/>
      <c r="N12" s="24"/>
      <c r="O12" s="24"/>
    </row>
    <row r="13" spans="1:20" ht="15.75" thickBot="1" x14ac:dyDescent="0.3">
      <c r="A13" s="9" t="s">
        <v>5</v>
      </c>
      <c r="B13" s="8">
        <f>B18+Purchase!O2</f>
        <v>4825</v>
      </c>
      <c r="G13" s="28"/>
      <c r="I13" s="121"/>
      <c r="J13" s="133"/>
      <c r="K13" s="25"/>
      <c r="L13"/>
      <c r="M13"/>
      <c r="N13" s="134"/>
      <c r="O13" s="134"/>
    </row>
    <row r="14" spans="1:20" ht="15.75" thickBot="1" x14ac:dyDescent="0.3">
      <c r="C14" s="25"/>
      <c r="D14" s="25"/>
      <c r="E14" s="24"/>
      <c r="F14" s="20"/>
      <c r="I14" s="121"/>
      <c r="J14" s="133"/>
      <c r="L14"/>
      <c r="M14"/>
      <c r="N14" s="134"/>
      <c r="O14" s="134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21"/>
      <c r="J15" s="133"/>
      <c r="L15"/>
      <c r="M15"/>
      <c r="N15" s="134"/>
      <c r="O15" s="134"/>
    </row>
    <row r="16" spans="1:20" x14ac:dyDescent="0.25">
      <c r="C16" s="25"/>
      <c r="D16" s="25"/>
      <c r="E16" s="24"/>
      <c r="F16" s="20"/>
      <c r="I16" s="121"/>
      <c r="L16"/>
      <c r="M16"/>
    </row>
    <row r="17" spans="1:15" ht="15.75" thickBot="1" x14ac:dyDescent="0.3">
      <c r="C17" s="25"/>
      <c r="D17" s="25"/>
      <c r="E17" s="24"/>
      <c r="F17" s="20"/>
      <c r="I17" s="121"/>
      <c r="L17"/>
      <c r="M17"/>
      <c r="N17" s="134"/>
      <c r="O17" s="134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33"/>
      <c r="L18"/>
      <c r="M18"/>
      <c r="N18" s="134"/>
      <c r="O18" s="134"/>
    </row>
    <row r="19" spans="1:15" x14ac:dyDescent="0.25">
      <c r="J19" s="133"/>
      <c r="L19"/>
      <c r="M19"/>
    </row>
  </sheetData>
  <mergeCells count="9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3"/>
  <sheetViews>
    <sheetView topLeftCell="A8" workbookViewId="0">
      <selection activeCell="N21" sqref="N21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4">
        <v>45261</v>
      </c>
      <c r="D1" s="26" t="s">
        <v>51</v>
      </c>
      <c r="E1" s="148" t="s">
        <v>11</v>
      </c>
      <c r="F1" s="149"/>
      <c r="G1" s="43" t="s">
        <v>10</v>
      </c>
      <c r="H1" s="148" t="s">
        <v>9</v>
      </c>
      <c r="I1" s="150"/>
      <c r="J1" s="149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43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51">
        <f>SUM(F2:J4)</f>
        <v>312</v>
      </c>
      <c r="L2" s="153">
        <f>SUM(E2:J4)</f>
        <v>1152</v>
      </c>
      <c r="M2" s="146">
        <f>SUM(D2:D4)-L2</f>
        <v>348</v>
      </c>
      <c r="O2">
        <f>SUM(E2:J22)</f>
        <v>4785</v>
      </c>
    </row>
    <row r="3" spans="1:15" x14ac:dyDescent="0.25">
      <c r="A3" s="20"/>
      <c r="B3" s="145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7"/>
      <c r="K3" s="152"/>
      <c r="L3" s="154"/>
      <c r="M3" s="147"/>
    </row>
    <row r="4" spans="1:15" ht="15.75" thickBot="1" x14ac:dyDescent="0.3">
      <c r="A4" s="20"/>
      <c r="B4" s="14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52"/>
      <c r="L4" s="154"/>
      <c r="M4" s="147"/>
    </row>
    <row r="5" spans="1:15" ht="15.75" thickBot="1" x14ac:dyDescent="0.3">
      <c r="A5" s="20"/>
      <c r="B5" s="14">
        <v>3</v>
      </c>
      <c r="C5" s="58">
        <v>260</v>
      </c>
      <c r="D5" s="59">
        <v>500</v>
      </c>
      <c r="E5" s="59">
        <v>240</v>
      </c>
      <c r="F5" s="59"/>
      <c r="G5" s="59">
        <v>100</v>
      </c>
      <c r="H5" s="59">
        <v>50</v>
      </c>
      <c r="I5" s="59">
        <v>100</v>
      </c>
      <c r="J5" s="60">
        <v>18</v>
      </c>
      <c r="K5" s="56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8">
        <v>100</v>
      </c>
      <c r="D6" s="59">
        <v>500</v>
      </c>
      <c r="E6" s="59">
        <v>400</v>
      </c>
      <c r="F6" s="59">
        <v>390</v>
      </c>
      <c r="G6" s="59"/>
      <c r="H6" s="59"/>
      <c r="I6" s="59"/>
      <c r="J6" s="60"/>
      <c r="K6" s="56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55">
        <v>5</v>
      </c>
      <c r="C7" s="12"/>
      <c r="D7" s="55"/>
      <c r="E7" s="12">
        <v>20</v>
      </c>
      <c r="F7" s="11"/>
      <c r="G7" s="11">
        <v>35</v>
      </c>
      <c r="H7" s="11">
        <v>20</v>
      </c>
      <c r="I7" s="11"/>
      <c r="J7" s="10"/>
      <c r="K7" s="157">
        <f>SUM(F7:J8)</f>
        <v>270</v>
      </c>
      <c r="L7" s="159">
        <f>SUM(E7:J8)</f>
        <v>340</v>
      </c>
      <c r="M7" s="161">
        <f>D8-L7</f>
        <v>160</v>
      </c>
    </row>
    <row r="8" spans="1:15" ht="15.75" thickBot="1" x14ac:dyDescent="0.3">
      <c r="A8" s="2"/>
      <c r="B8" s="156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58"/>
      <c r="L8" s="160"/>
      <c r="M8" s="162"/>
    </row>
    <row r="9" spans="1:15" ht="15.75" thickBot="1" x14ac:dyDescent="0.3">
      <c r="A9" s="15" t="s">
        <v>1</v>
      </c>
      <c r="B9" s="3">
        <v>6</v>
      </c>
      <c r="C9" s="70"/>
      <c r="D9" s="71">
        <v>170</v>
      </c>
      <c r="E9" s="71"/>
      <c r="F9" s="71"/>
      <c r="G9" s="71"/>
      <c r="H9" s="71">
        <v>20</v>
      </c>
      <c r="I9" s="71">
        <v>25</v>
      </c>
      <c r="J9" s="72"/>
      <c r="K9" s="73">
        <f>SUM(E9:J9)</f>
        <v>45</v>
      </c>
      <c r="L9" s="74">
        <f>SUM(E9:J9)</f>
        <v>45</v>
      </c>
      <c r="M9" s="75">
        <f>D9-L9</f>
        <v>125</v>
      </c>
    </row>
    <row r="10" spans="1:15" ht="15.75" thickBot="1" x14ac:dyDescent="0.3">
      <c r="A10" s="15" t="s">
        <v>1</v>
      </c>
      <c r="B10" s="76">
        <v>7</v>
      </c>
      <c r="C10" s="70"/>
      <c r="D10" s="71">
        <v>625</v>
      </c>
      <c r="E10" s="71">
        <v>300</v>
      </c>
      <c r="F10" s="71">
        <v>15</v>
      </c>
      <c r="G10" s="71">
        <v>100</v>
      </c>
      <c r="H10" s="71">
        <v>25</v>
      </c>
      <c r="I10" s="71">
        <v>17</v>
      </c>
      <c r="J10" s="77">
        <v>15</v>
      </c>
      <c r="K10" s="71">
        <v>40</v>
      </c>
      <c r="L10" s="78">
        <v>40</v>
      </c>
      <c r="M10" s="72">
        <f>D10-L10</f>
        <v>585</v>
      </c>
    </row>
    <row r="11" spans="1:15" ht="15.75" thickBot="1" x14ac:dyDescent="0.3">
      <c r="A11" s="86" t="s">
        <v>1</v>
      </c>
      <c r="B11" s="155">
        <v>8</v>
      </c>
      <c r="C11" s="70"/>
      <c r="D11" s="71"/>
      <c r="E11" s="71"/>
      <c r="F11" s="71">
        <v>20</v>
      </c>
      <c r="G11" s="71"/>
      <c r="H11" s="71">
        <v>15</v>
      </c>
      <c r="I11" s="71">
        <v>20</v>
      </c>
      <c r="J11" s="71">
        <v>20</v>
      </c>
      <c r="K11" s="71">
        <f>SUM(E11:J11)</f>
        <v>75</v>
      </c>
      <c r="L11" s="71"/>
      <c r="M11" s="72"/>
    </row>
    <row r="12" spans="1:15" ht="15.75" thickBot="1" x14ac:dyDescent="0.3">
      <c r="B12" s="156"/>
      <c r="C12" s="92">
        <v>483</v>
      </c>
      <c r="D12" s="84">
        <v>560</v>
      </c>
      <c r="E12" s="84">
        <v>50</v>
      </c>
      <c r="F12" s="84"/>
      <c r="G12" s="84">
        <v>10</v>
      </c>
      <c r="H12" s="84">
        <v>17</v>
      </c>
      <c r="I12" s="84"/>
      <c r="J12" s="84"/>
      <c r="K12" s="84"/>
      <c r="L12" s="84"/>
      <c r="M12" s="93"/>
    </row>
    <row r="13" spans="1:15" ht="15.75" thickBot="1" x14ac:dyDescent="0.3">
      <c r="A13" s="86" t="s">
        <v>1</v>
      </c>
      <c r="B13" s="19">
        <v>9</v>
      </c>
      <c r="C13" s="84"/>
      <c r="D13" s="84">
        <v>190</v>
      </c>
      <c r="E13" s="84">
        <v>50</v>
      </c>
      <c r="F13" s="84">
        <v>20</v>
      </c>
      <c r="G13" s="84">
        <v>70</v>
      </c>
      <c r="H13" s="84">
        <v>20</v>
      </c>
      <c r="I13" s="84">
        <v>30</v>
      </c>
      <c r="J13" s="84">
        <v>6</v>
      </c>
      <c r="K13" s="84"/>
      <c r="L13" s="84"/>
      <c r="M13" s="84"/>
    </row>
    <row r="14" spans="1:15" ht="15.75" thickBot="1" x14ac:dyDescent="0.3">
      <c r="B14" s="155">
        <v>10</v>
      </c>
      <c r="C14" s="97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6" t="s">
        <v>1</v>
      </c>
      <c r="B15" s="156"/>
      <c r="C15" s="98"/>
      <c r="D15" s="84">
        <v>175</v>
      </c>
      <c r="E15" s="84"/>
      <c r="F15" s="84">
        <v>60</v>
      </c>
      <c r="G15" s="84">
        <v>70</v>
      </c>
      <c r="H15" s="84">
        <v>25</v>
      </c>
      <c r="I15" s="84">
        <v>20</v>
      </c>
      <c r="J15" s="84"/>
      <c r="K15" s="84"/>
      <c r="L15" s="84"/>
      <c r="M15" s="93"/>
    </row>
    <row r="16" spans="1:15" ht="15.75" thickBot="1" x14ac:dyDescent="0.3">
      <c r="B16" s="143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6" t="s">
        <v>1</v>
      </c>
      <c r="B17" s="145"/>
      <c r="C17" s="84"/>
      <c r="D17" s="84"/>
      <c r="E17" s="84"/>
      <c r="F17" s="84"/>
      <c r="G17" s="84">
        <v>70</v>
      </c>
      <c r="H17" s="84"/>
      <c r="I17" s="84">
        <v>20</v>
      </c>
      <c r="J17" s="84"/>
      <c r="K17" s="84"/>
      <c r="L17" s="84"/>
      <c r="M17" s="84"/>
    </row>
    <row r="18" spans="1:13" ht="15.75" thickBot="1" x14ac:dyDescent="0.3">
      <c r="B18" s="143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6" t="s">
        <v>1</v>
      </c>
      <c r="B19" s="14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7"/>
    </row>
    <row r="20" spans="1:13" ht="15.75" thickBot="1" x14ac:dyDescent="0.3">
      <c r="A20" s="15" t="s">
        <v>1</v>
      </c>
      <c r="B20" s="132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7">
        <v>40</v>
      </c>
    </row>
    <row r="21" spans="1:13" ht="15.75" thickBot="1" x14ac:dyDescent="0.3">
      <c r="A21" s="86" t="s">
        <v>1</v>
      </c>
      <c r="B21" s="141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7"/>
    </row>
    <row r="22" spans="1:13" ht="15.75" thickBot="1" x14ac:dyDescent="0.3">
      <c r="B22" s="142"/>
      <c r="C22" s="163"/>
      <c r="D22" s="164">
        <v>235</v>
      </c>
      <c r="E22" s="164">
        <v>50</v>
      </c>
      <c r="F22" s="164">
        <v>55</v>
      </c>
      <c r="G22" s="164">
        <v>70</v>
      </c>
      <c r="H22" s="165">
        <v>20</v>
      </c>
      <c r="I22" s="164">
        <v>20</v>
      </c>
      <c r="J22" s="166">
        <v>20</v>
      </c>
      <c r="K22" s="164"/>
      <c r="L22" s="164"/>
      <c r="M22" s="167"/>
    </row>
    <row r="23" spans="1:13" ht="15.75" thickBot="1" x14ac:dyDescent="0.3">
      <c r="B23" s="79">
        <v>15</v>
      </c>
      <c r="C23" s="58"/>
      <c r="D23" s="169">
        <v>40</v>
      </c>
      <c r="E23" s="59"/>
      <c r="F23" s="59"/>
      <c r="G23" s="59"/>
      <c r="H23" s="168">
        <v>20</v>
      </c>
      <c r="I23" s="168">
        <v>10</v>
      </c>
      <c r="J23" s="168">
        <v>10</v>
      </c>
      <c r="K23" s="59"/>
      <c r="L23" s="59"/>
      <c r="M23" s="60"/>
    </row>
  </sheetData>
  <mergeCells count="15">
    <mergeCell ref="B21:B22"/>
    <mergeCell ref="B18:B19"/>
    <mergeCell ref="B16:B17"/>
    <mergeCell ref="M2:M4"/>
    <mergeCell ref="E1:F1"/>
    <mergeCell ref="H1:J1"/>
    <mergeCell ref="B2:B4"/>
    <mergeCell ref="K2:K4"/>
    <mergeCell ref="L2:L4"/>
    <mergeCell ref="B14:B15"/>
    <mergeCell ref="B11:B12"/>
    <mergeCell ref="K7:K8"/>
    <mergeCell ref="L7:L8"/>
    <mergeCell ref="M7:M8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BV23"/>
  <sheetViews>
    <sheetView topLeftCell="A4" workbookViewId="0">
      <selection activeCell="P12" sqref="P12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74" ht="15.75" thickBot="1" x14ac:dyDescent="0.3">
      <c r="B1" s="44"/>
      <c r="C1" s="45"/>
      <c r="D1" s="45"/>
      <c r="E1" s="45"/>
      <c r="F1" s="45"/>
      <c r="G1" s="45"/>
      <c r="H1" s="45"/>
      <c r="I1" s="46"/>
      <c r="K1" s="44"/>
      <c r="L1" s="45"/>
      <c r="M1" s="45"/>
      <c r="N1" s="61"/>
      <c r="O1" s="62"/>
      <c r="P1" s="45"/>
      <c r="Q1" s="63"/>
      <c r="S1" s="40" t="s">
        <v>44</v>
      </c>
      <c r="T1" s="26" t="s">
        <v>43</v>
      </c>
      <c r="U1" s="34" t="s">
        <v>42</v>
      </c>
      <c r="V1" s="38" t="s">
        <v>41</v>
      </c>
      <c r="W1" s="39" t="s">
        <v>40</v>
      </c>
      <c r="X1" s="26" t="s">
        <v>39</v>
      </c>
      <c r="Y1" s="38" t="s">
        <v>38</v>
      </c>
      <c r="AA1" s="40" t="s">
        <v>44</v>
      </c>
      <c r="AB1" s="26" t="s">
        <v>43</v>
      </c>
      <c r="AC1" s="34" t="s">
        <v>42</v>
      </c>
      <c r="AD1" s="38" t="s">
        <v>41</v>
      </c>
      <c r="AE1" s="39" t="s">
        <v>40</v>
      </c>
      <c r="AF1" s="26" t="s">
        <v>39</v>
      </c>
      <c r="AG1" s="38" t="s">
        <v>38</v>
      </c>
      <c r="AI1" s="40" t="s">
        <v>44</v>
      </c>
      <c r="AJ1" s="26" t="s">
        <v>43</v>
      </c>
      <c r="AK1" s="34" t="s">
        <v>42</v>
      </c>
      <c r="AL1" s="38" t="s">
        <v>41</v>
      </c>
      <c r="AM1" s="39" t="s">
        <v>40</v>
      </c>
      <c r="AN1" s="26" t="s">
        <v>39</v>
      </c>
      <c r="AO1" s="79" t="s">
        <v>38</v>
      </c>
      <c r="AP1" s="34" t="s">
        <v>68</v>
      </c>
      <c r="AQ1" s="61"/>
      <c r="AR1" s="8" t="s">
        <v>82</v>
      </c>
      <c r="AS1" s="1"/>
      <c r="AT1" s="40" t="s">
        <v>44</v>
      </c>
      <c r="AU1" s="26" t="s">
        <v>43</v>
      </c>
      <c r="AV1" s="34" t="s">
        <v>42</v>
      </c>
      <c r="AW1" s="38" t="s">
        <v>41</v>
      </c>
      <c r="AX1" s="39" t="s">
        <v>40</v>
      </c>
      <c r="AY1" s="26" t="s">
        <v>39</v>
      </c>
      <c r="AZ1" s="79" t="s">
        <v>38</v>
      </c>
      <c r="BA1" s="34" t="s">
        <v>68</v>
      </c>
      <c r="BB1" s="1"/>
      <c r="BD1" s="40" t="s">
        <v>44</v>
      </c>
      <c r="BE1" s="26" t="s">
        <v>43</v>
      </c>
      <c r="BF1" s="34" t="s">
        <v>42</v>
      </c>
      <c r="BG1" s="38" t="s">
        <v>41</v>
      </c>
      <c r="BH1" s="39" t="s">
        <v>40</v>
      </c>
      <c r="BI1" s="26" t="s">
        <v>39</v>
      </c>
      <c r="BJ1" s="79" t="s">
        <v>38</v>
      </c>
      <c r="BK1" s="79" t="s">
        <v>92</v>
      </c>
      <c r="BL1" s="34" t="s">
        <v>68</v>
      </c>
      <c r="BN1" s="40" t="s">
        <v>44</v>
      </c>
      <c r="BO1" s="26" t="s">
        <v>43</v>
      </c>
      <c r="BP1" s="34" t="s">
        <v>42</v>
      </c>
      <c r="BQ1" s="38" t="s">
        <v>41</v>
      </c>
      <c r="BR1" s="39" t="s">
        <v>40</v>
      </c>
      <c r="BS1" s="26" t="s">
        <v>39</v>
      </c>
      <c r="BT1" s="79" t="s">
        <v>38</v>
      </c>
      <c r="BU1" s="79" t="s">
        <v>92</v>
      </c>
      <c r="BV1" s="34" t="s">
        <v>68</v>
      </c>
    </row>
    <row r="2" spans="1:74" ht="15.75" thickBot="1" x14ac:dyDescent="0.3">
      <c r="B2" s="26">
        <v>27</v>
      </c>
      <c r="D2" s="47">
        <v>72</v>
      </c>
      <c r="E2" s="42">
        <v>23</v>
      </c>
      <c r="F2" s="24" t="s">
        <v>46</v>
      </c>
      <c r="G2" s="41" t="s">
        <v>21</v>
      </c>
      <c r="I2" s="48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8" t="s">
        <v>33</v>
      </c>
      <c r="S2" s="50"/>
      <c r="V2" s="1"/>
      <c r="W2" s="2"/>
      <c r="Y2" s="49"/>
      <c r="AA2" s="50"/>
      <c r="AD2" s="1"/>
      <c r="AE2" s="2"/>
      <c r="AG2" s="49"/>
      <c r="AI2" s="50"/>
      <c r="AL2" s="1"/>
      <c r="AM2" s="2"/>
      <c r="AO2" s="1"/>
      <c r="AP2" s="1"/>
      <c r="AQ2" s="1"/>
      <c r="AR2" s="51"/>
      <c r="AS2" s="1"/>
      <c r="AT2" s="50"/>
      <c r="AW2" s="1"/>
      <c r="AX2" s="2"/>
      <c r="AZ2" s="1"/>
      <c r="BA2" s="49"/>
      <c r="BB2" s="1"/>
      <c r="BD2" s="50"/>
      <c r="BG2" s="1"/>
      <c r="BH2" s="2"/>
      <c r="BJ2" s="1"/>
      <c r="BK2" s="1"/>
      <c r="BL2" s="49"/>
      <c r="BN2" s="50"/>
      <c r="BQ2" s="1"/>
      <c r="BR2" s="2"/>
      <c r="BT2" s="1"/>
      <c r="BU2" s="1"/>
      <c r="BV2" s="49"/>
    </row>
    <row r="3" spans="1:74" ht="15.75" thickBot="1" x14ac:dyDescent="0.3">
      <c r="B3" s="26">
        <v>20</v>
      </c>
      <c r="D3" s="32" t="s">
        <v>17</v>
      </c>
      <c r="H3" s="28" t="s">
        <v>31</v>
      </c>
      <c r="I3" s="48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4" t="s">
        <v>30</v>
      </c>
      <c r="S3" s="26"/>
      <c r="U3" s="27"/>
      <c r="V3" s="24"/>
      <c r="W3" s="20"/>
      <c r="X3" s="25"/>
      <c r="Y3" s="48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8" t="s">
        <v>30</v>
      </c>
      <c r="AI3" s="26">
        <v>10</v>
      </c>
      <c r="AJ3" s="25" t="s">
        <v>78</v>
      </c>
      <c r="AK3" s="82" t="s">
        <v>17</v>
      </c>
      <c r="AL3" s="30" t="s">
        <v>62</v>
      </c>
      <c r="AM3" s="20" t="s">
        <v>77</v>
      </c>
      <c r="AN3" s="85" t="s">
        <v>76</v>
      </c>
      <c r="AO3" s="24" t="s">
        <v>80</v>
      </c>
      <c r="AP3" s="80">
        <v>0.87291666666666667</v>
      </c>
      <c r="AQ3" s="1"/>
      <c r="AR3" s="88">
        <f>AP3</f>
        <v>0.87291666666666667</v>
      </c>
      <c r="AS3" s="1"/>
      <c r="AT3" s="26">
        <v>20</v>
      </c>
      <c r="AU3" s="9"/>
      <c r="AV3" s="82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6">
        <v>0.8652777777777777</v>
      </c>
      <c r="BB3" s="1"/>
      <c r="BD3" s="26">
        <v>20</v>
      </c>
      <c r="BE3" s="9"/>
      <c r="BF3" s="82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6">
        <v>0.77500000000000002</v>
      </c>
      <c r="BN3" s="26">
        <v>20</v>
      </c>
      <c r="BO3" s="9" t="s">
        <v>1</v>
      </c>
      <c r="BP3" s="82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6">
        <v>0.51388888888888895</v>
      </c>
    </row>
    <row r="4" spans="1:74" ht="15.75" thickBot="1" x14ac:dyDescent="0.3">
      <c r="B4" s="26">
        <v>400</v>
      </c>
      <c r="D4" s="27"/>
      <c r="E4" s="35"/>
      <c r="F4" s="24" t="s">
        <v>32</v>
      </c>
      <c r="G4" s="26" t="s">
        <v>47</v>
      </c>
      <c r="H4" s="26" t="s">
        <v>27</v>
      </c>
      <c r="I4" s="49"/>
      <c r="K4" s="26">
        <v>35</v>
      </c>
      <c r="M4" s="27"/>
      <c r="N4" s="24" t="s">
        <v>29</v>
      </c>
      <c r="O4" s="20" t="s">
        <v>28</v>
      </c>
      <c r="P4" s="9" t="s">
        <v>27</v>
      </c>
      <c r="Q4" s="48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4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4" t="s">
        <v>30</v>
      </c>
      <c r="AI4" s="26">
        <v>20</v>
      </c>
      <c r="AK4" s="83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80">
        <v>0.45833333333333331</v>
      </c>
      <c r="AQ4" s="1"/>
      <c r="AR4" s="88">
        <f>AP4+12</f>
        <v>12.458333333333334</v>
      </c>
      <c r="AS4" s="1"/>
      <c r="AT4" s="26">
        <v>30</v>
      </c>
      <c r="AU4" s="9"/>
      <c r="AV4" s="83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6">
        <v>0.49305555555555558</v>
      </c>
      <c r="BB4" s="94">
        <v>1</v>
      </c>
      <c r="BD4" s="26">
        <v>30</v>
      </c>
      <c r="BE4" s="9"/>
      <c r="BF4" s="83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6">
        <v>0.48888888888888887</v>
      </c>
      <c r="BN4" s="26">
        <v>20</v>
      </c>
      <c r="BO4" s="9" t="s">
        <v>1</v>
      </c>
      <c r="BP4" s="83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6">
        <v>0.48888888888888887</v>
      </c>
    </row>
    <row r="5" spans="1:74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9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4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8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8" t="s">
        <v>47</v>
      </c>
      <c r="AI5" s="26">
        <v>20</v>
      </c>
      <c r="AK5" s="82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80">
        <v>0.5625</v>
      </c>
      <c r="AQ5" s="1"/>
      <c r="AR5" s="88">
        <f>AP5+12</f>
        <v>12.5625</v>
      </c>
      <c r="AS5" s="1"/>
      <c r="AT5" s="26">
        <v>5</v>
      </c>
      <c r="AV5" s="82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6" t="s">
        <v>87</v>
      </c>
      <c r="BB5" s="1"/>
      <c r="BD5" s="26"/>
      <c r="BF5" s="82" t="s">
        <v>17</v>
      </c>
      <c r="BG5" s="30"/>
      <c r="BH5" s="31"/>
      <c r="BI5" s="9"/>
      <c r="BJ5" s="30"/>
      <c r="BK5" s="30"/>
      <c r="BL5" s="96"/>
      <c r="BN5" s="26">
        <v>25</v>
      </c>
      <c r="BO5" s="28"/>
      <c r="BP5" s="82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6">
        <v>0.51388888888888895</v>
      </c>
    </row>
    <row r="6" spans="1:74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9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8" t="s">
        <v>49</v>
      </c>
      <c r="S6" s="26"/>
      <c r="U6" s="27"/>
      <c r="V6" s="24"/>
      <c r="W6" s="20"/>
      <c r="X6" s="25"/>
      <c r="Y6" s="64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4" t="s">
        <v>22</v>
      </c>
      <c r="AI6" s="26">
        <v>15</v>
      </c>
      <c r="AJ6" s="25" t="s">
        <v>46</v>
      </c>
      <c r="AK6" s="82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80">
        <v>0.5625</v>
      </c>
      <c r="AQ6" s="1"/>
      <c r="AR6" s="88">
        <f>AP6+12</f>
        <v>12.5625</v>
      </c>
      <c r="AS6" s="1"/>
      <c r="AT6" s="26">
        <v>1</v>
      </c>
      <c r="AU6" s="25" t="s">
        <v>46</v>
      </c>
      <c r="AV6" s="82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6" t="s">
        <v>87</v>
      </c>
      <c r="BB6" s="1"/>
      <c r="BD6" s="26"/>
      <c r="BE6" s="25"/>
      <c r="BF6" s="82" t="s">
        <v>17</v>
      </c>
      <c r="BG6" s="30"/>
      <c r="BH6" s="31"/>
      <c r="BI6" s="9"/>
      <c r="BJ6" s="30"/>
      <c r="BK6" s="30"/>
      <c r="BL6" s="96"/>
      <c r="BN6" s="26">
        <v>25</v>
      </c>
      <c r="BO6" s="25"/>
      <c r="BP6" s="82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6">
        <v>0.51388888888888895</v>
      </c>
    </row>
    <row r="7" spans="1:74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8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4" t="s">
        <v>52</v>
      </c>
      <c r="S7" s="26"/>
      <c r="U7" s="27"/>
      <c r="V7" s="24"/>
      <c r="W7" s="20"/>
      <c r="X7" s="25"/>
      <c r="Y7" s="48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8" t="s">
        <v>63</v>
      </c>
      <c r="AI7" s="26">
        <v>50</v>
      </c>
      <c r="AJ7" s="28" t="s">
        <v>72</v>
      </c>
      <c r="AK7" s="82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80">
        <v>0.87291666666666667</v>
      </c>
      <c r="AQ7" s="1"/>
      <c r="AR7" s="88">
        <f>AP7+18</f>
        <v>18.872916666666665</v>
      </c>
      <c r="AS7" s="1"/>
      <c r="AT7" s="26">
        <v>50</v>
      </c>
      <c r="AU7" s="28" t="s">
        <v>72</v>
      </c>
      <c r="AV7" s="82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6">
        <v>0.8652777777777777</v>
      </c>
      <c r="BB7" s="1"/>
      <c r="BD7" s="26">
        <v>25</v>
      </c>
      <c r="BE7" s="28"/>
      <c r="BF7" s="82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6">
        <v>0.77500000000000002</v>
      </c>
      <c r="BN7" s="26">
        <v>50</v>
      </c>
      <c r="BO7" s="28" t="s">
        <v>72</v>
      </c>
      <c r="BP7" s="82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6">
        <v>0.51388888888888895</v>
      </c>
    </row>
    <row r="8" spans="1:74" ht="15.75" thickBot="1" x14ac:dyDescent="0.3">
      <c r="B8" s="50"/>
      <c r="C8" s="9">
        <f>SUM(B3:B7)</f>
        <v>790</v>
      </c>
      <c r="I8" s="49"/>
      <c r="K8" s="26">
        <v>20</v>
      </c>
      <c r="M8" s="27" t="s">
        <v>17</v>
      </c>
      <c r="N8" s="34" t="s">
        <v>56</v>
      </c>
      <c r="O8" s="20" t="s">
        <v>15</v>
      </c>
      <c r="P8" s="25" t="s">
        <v>14</v>
      </c>
      <c r="Q8" s="48" t="s">
        <v>13</v>
      </c>
      <c r="S8" s="26"/>
      <c r="U8" s="27"/>
      <c r="V8" s="24"/>
      <c r="W8" s="25"/>
      <c r="X8" s="28"/>
      <c r="Y8" s="64"/>
      <c r="AA8" s="26"/>
      <c r="AC8" s="27"/>
      <c r="AD8" s="24"/>
      <c r="AE8" s="25"/>
      <c r="AF8" s="28"/>
      <c r="AG8" s="64"/>
      <c r="AI8" s="26">
        <v>20</v>
      </c>
      <c r="AJ8" s="28" t="s">
        <v>71</v>
      </c>
      <c r="AK8" s="82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80">
        <v>0.61805555555555558</v>
      </c>
      <c r="AQ8" s="1"/>
      <c r="AR8" s="89">
        <v>0.61805555555555558</v>
      </c>
      <c r="AS8" s="1"/>
      <c r="AT8" s="26">
        <v>20</v>
      </c>
      <c r="AU8" s="28" t="s">
        <v>71</v>
      </c>
      <c r="AV8" s="82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6">
        <v>0.8652777777777777</v>
      </c>
      <c r="BB8" s="1"/>
      <c r="BD8" s="26">
        <v>60</v>
      </c>
      <c r="BE8" s="28" t="s">
        <v>97</v>
      </c>
      <c r="BF8" s="82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6">
        <v>0.77500000000000002</v>
      </c>
      <c r="BN8" s="26">
        <v>40</v>
      </c>
      <c r="BO8" s="28" t="s">
        <v>9</v>
      </c>
      <c r="BP8" s="82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6">
        <v>0.51388888888888895</v>
      </c>
    </row>
    <row r="9" spans="1:74" ht="15.75" thickBot="1" x14ac:dyDescent="0.3">
      <c r="B9" s="50"/>
      <c r="D9" s="8"/>
      <c r="I9" s="49"/>
      <c r="K9" s="9" t="s">
        <v>4</v>
      </c>
      <c r="L9" s="9">
        <f>SUM(K2:K8)</f>
        <v>340</v>
      </c>
      <c r="N9" s="1"/>
      <c r="O9" s="2"/>
      <c r="Q9" s="49"/>
      <c r="S9" s="26"/>
      <c r="U9" s="27"/>
      <c r="V9" s="30"/>
      <c r="W9" s="20"/>
      <c r="X9" s="25"/>
      <c r="Y9" s="48"/>
      <c r="AA9" s="26"/>
      <c r="AC9" s="27"/>
      <c r="AE9" s="20"/>
      <c r="AF9" s="25"/>
      <c r="AG9" s="48"/>
      <c r="AI9" s="26">
        <v>17</v>
      </c>
      <c r="AJ9" s="28" t="s">
        <v>81</v>
      </c>
      <c r="AK9" s="82" t="s">
        <v>17</v>
      </c>
      <c r="AL9" s="24" t="s">
        <v>20</v>
      </c>
      <c r="AM9" s="20" t="s">
        <v>22</v>
      </c>
      <c r="AN9" s="85" t="s">
        <v>79</v>
      </c>
      <c r="AO9" s="24" t="s">
        <v>78</v>
      </c>
      <c r="AP9" s="80">
        <v>0.87291666666666667</v>
      </c>
      <c r="AQ9" s="1"/>
      <c r="AR9" s="90">
        <v>0.87291666666666667</v>
      </c>
      <c r="AS9" s="1"/>
      <c r="AT9" s="26">
        <v>70</v>
      </c>
      <c r="AU9" s="28" t="s">
        <v>81</v>
      </c>
      <c r="AV9" s="82" t="s">
        <v>17</v>
      </c>
      <c r="AW9" s="30" t="s">
        <v>66</v>
      </c>
      <c r="AX9" s="31" t="s">
        <v>85</v>
      </c>
      <c r="AY9" s="85" t="s">
        <v>84</v>
      </c>
      <c r="AZ9" s="30" t="s">
        <v>78</v>
      </c>
      <c r="BA9" s="96">
        <v>0.49305555555555558</v>
      </c>
      <c r="BB9" s="1"/>
      <c r="BD9" s="26">
        <v>70</v>
      </c>
      <c r="BE9" s="28" t="s">
        <v>81</v>
      </c>
      <c r="BF9" s="82" t="s">
        <v>17</v>
      </c>
      <c r="BG9" s="30" t="s">
        <v>64</v>
      </c>
      <c r="BH9" s="31" t="s">
        <v>20</v>
      </c>
      <c r="BI9" s="85" t="s">
        <v>84</v>
      </c>
      <c r="BJ9" s="30" t="s">
        <v>22</v>
      </c>
      <c r="BK9" s="30" t="s">
        <v>66</v>
      </c>
      <c r="BL9" s="96">
        <v>0.77500000000000002</v>
      </c>
      <c r="BN9" s="26">
        <v>70</v>
      </c>
      <c r="BO9" s="28" t="s">
        <v>81</v>
      </c>
      <c r="BP9" s="82" t="s">
        <v>17</v>
      </c>
      <c r="BQ9" s="30" t="s">
        <v>64</v>
      </c>
      <c r="BR9" s="31" t="s">
        <v>20</v>
      </c>
      <c r="BS9" s="85" t="s">
        <v>84</v>
      </c>
      <c r="BT9" s="30" t="s">
        <v>22</v>
      </c>
      <c r="BU9" s="30" t="s">
        <v>66</v>
      </c>
      <c r="BV9" s="96">
        <v>0.51388888888888895</v>
      </c>
    </row>
    <row r="10" spans="1:74" ht="15.75" thickBot="1" x14ac:dyDescent="0.3">
      <c r="B10" s="9" t="s">
        <v>4</v>
      </c>
      <c r="C10" s="9">
        <v>790</v>
      </c>
      <c r="G10" s="1"/>
      <c r="I10" s="51"/>
      <c r="K10" s="65"/>
      <c r="L10" s="52"/>
      <c r="M10" s="52"/>
      <c r="N10" s="52"/>
      <c r="O10" s="66">
        <v>45058</v>
      </c>
      <c r="P10" s="52"/>
      <c r="Q10" s="53"/>
      <c r="S10" s="9" t="s">
        <v>4</v>
      </c>
      <c r="T10" s="9">
        <f>SUM(S3:S9)</f>
        <v>45</v>
      </c>
      <c r="U10" s="52"/>
      <c r="V10" s="67"/>
      <c r="W10" s="68">
        <v>45089</v>
      </c>
      <c r="X10" s="52"/>
      <c r="Y10" s="69"/>
      <c r="AA10" s="9" t="s">
        <v>4</v>
      </c>
      <c r="AB10" s="9">
        <f>SUM(AA3:AA9)</f>
        <v>467</v>
      </c>
      <c r="AC10" s="52"/>
      <c r="AD10" s="87">
        <v>45119</v>
      </c>
      <c r="AE10" s="81"/>
      <c r="AF10" s="52"/>
      <c r="AG10" s="69"/>
      <c r="AI10" s="9" t="s">
        <v>4</v>
      </c>
      <c r="AJ10" s="9">
        <f>SUM(AI3:AI9)</f>
        <v>152</v>
      </c>
      <c r="AK10" s="52"/>
      <c r="AL10" s="87">
        <v>45150</v>
      </c>
      <c r="AM10" s="81"/>
      <c r="AN10" s="52"/>
      <c r="AO10" s="67"/>
      <c r="AP10" s="67"/>
      <c r="AQ10" s="35" t="s">
        <v>36</v>
      </c>
      <c r="AR10" s="53"/>
      <c r="AS10" s="1"/>
      <c r="AT10" s="9" t="s">
        <v>4</v>
      </c>
      <c r="AU10" s="9">
        <f>SUM(AT3:AT9)</f>
        <v>196</v>
      </c>
      <c r="AV10" s="52"/>
      <c r="AW10" s="87">
        <v>45181</v>
      </c>
      <c r="AX10" s="81"/>
      <c r="AY10" s="52"/>
      <c r="AZ10" s="67"/>
      <c r="BA10" s="69"/>
      <c r="BB10" s="95">
        <v>1</v>
      </c>
      <c r="BD10" s="9" t="s">
        <v>4</v>
      </c>
      <c r="BE10" s="9">
        <f>SUM(BD3:BD9)</f>
        <v>205</v>
      </c>
      <c r="BF10" s="52"/>
      <c r="BG10" s="99">
        <v>45270</v>
      </c>
      <c r="BH10" s="81"/>
      <c r="BI10" s="52"/>
      <c r="BJ10" s="67"/>
      <c r="BK10" s="67"/>
      <c r="BL10" s="69"/>
      <c r="BN10" s="9" t="s">
        <v>4</v>
      </c>
      <c r="BO10" s="9">
        <f>SUM(BN3:BN9)</f>
        <v>250</v>
      </c>
      <c r="BP10" s="52"/>
      <c r="BQ10" s="67"/>
      <c r="BR10" s="87">
        <v>45272</v>
      </c>
      <c r="BS10" s="52"/>
      <c r="BT10" s="67"/>
      <c r="BU10" s="67"/>
      <c r="BV10" s="69"/>
    </row>
    <row r="11" spans="1:74" ht="15.75" thickBot="1" x14ac:dyDescent="0.3">
      <c r="B11" s="50"/>
      <c r="I11" s="51"/>
      <c r="AS11" s="1"/>
    </row>
    <row r="12" spans="1:74" ht="15.75" thickBot="1" x14ac:dyDescent="0.3">
      <c r="B12" s="37">
        <v>45028</v>
      </c>
      <c r="C12" s="52"/>
      <c r="D12" s="52"/>
      <c r="E12" s="52"/>
      <c r="F12" s="52"/>
      <c r="G12" s="52"/>
      <c r="H12" s="52"/>
      <c r="I12" s="53"/>
    </row>
    <row r="13" spans="1:74" ht="15.75" thickBot="1" x14ac:dyDescent="0.3"/>
    <row r="14" spans="1:74" ht="15.75" thickBot="1" x14ac:dyDescent="0.3">
      <c r="A14" s="110"/>
      <c r="B14" s="101" t="s">
        <v>44</v>
      </c>
      <c r="C14" s="26" t="s">
        <v>43</v>
      </c>
      <c r="D14" s="34" t="s">
        <v>42</v>
      </c>
      <c r="E14" s="38" t="s">
        <v>41</v>
      </c>
      <c r="F14" s="39" t="s">
        <v>40</v>
      </c>
      <c r="G14" s="26" t="s">
        <v>39</v>
      </c>
      <c r="H14" s="79" t="s">
        <v>38</v>
      </c>
      <c r="I14" s="79" t="s">
        <v>92</v>
      </c>
      <c r="J14" s="34" t="s">
        <v>68</v>
      </c>
      <c r="K14" s="111"/>
      <c r="L14" s="91" t="s">
        <v>83</v>
      </c>
      <c r="M14" s="102" t="s">
        <v>36</v>
      </c>
      <c r="N14" s="26" t="s">
        <v>108</v>
      </c>
      <c r="P14" s="101" t="s">
        <v>44</v>
      </c>
      <c r="Q14" s="26" t="s">
        <v>43</v>
      </c>
      <c r="R14" s="34" t="s">
        <v>42</v>
      </c>
      <c r="S14" s="85" t="s">
        <v>41</v>
      </c>
      <c r="T14" s="39" t="s">
        <v>40</v>
      </c>
      <c r="U14" s="9" t="s">
        <v>39</v>
      </c>
      <c r="V14" s="127" t="s">
        <v>38</v>
      </c>
      <c r="W14" s="127" t="s">
        <v>92</v>
      </c>
      <c r="X14" s="34" t="s">
        <v>68</v>
      </c>
      <c r="Y14" s="1"/>
      <c r="Z14" s="91" t="s">
        <v>83</v>
      </c>
      <c r="AA14" s="102" t="s">
        <v>36</v>
      </c>
      <c r="AB14" s="26" t="s">
        <v>108</v>
      </c>
      <c r="AD14" s="100">
        <f ca="1">TODAY()</f>
        <v>45275</v>
      </c>
    </row>
    <row r="15" spans="1:74" ht="15.75" thickBot="1" x14ac:dyDescent="0.3">
      <c r="A15" s="105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3"/>
      <c r="P15" s="1"/>
      <c r="R15" s="25"/>
      <c r="S15" s="119"/>
      <c r="T15" s="2"/>
      <c r="V15" s="1"/>
      <c r="W15" s="1"/>
      <c r="X15" s="1"/>
      <c r="Y15" s="1"/>
      <c r="AA15" s="1"/>
      <c r="AB15" s="25"/>
    </row>
    <row r="16" spans="1:74" ht="15.75" thickBot="1" x14ac:dyDescent="0.3">
      <c r="A16" s="112"/>
      <c r="B16" s="38">
        <v>10</v>
      </c>
      <c r="C16" s="9" t="s">
        <v>9</v>
      </c>
      <c r="D16" s="106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3">
        <v>0.61805555555555558</v>
      </c>
      <c r="K16" s="24"/>
      <c r="L16" s="113">
        <v>0.61805555555555558</v>
      </c>
      <c r="M16" s="24"/>
      <c r="N16" s="103" t="s">
        <v>107</v>
      </c>
      <c r="P16" s="38">
        <v>10</v>
      </c>
      <c r="Q16" s="9" t="s">
        <v>9</v>
      </c>
      <c r="R16" s="125" t="s">
        <v>17</v>
      </c>
      <c r="S16" s="120" t="s">
        <v>89</v>
      </c>
      <c r="T16" s="39" t="s">
        <v>62</v>
      </c>
      <c r="U16" s="9" t="s">
        <v>118</v>
      </c>
      <c r="V16" s="30" t="s">
        <v>94</v>
      </c>
      <c r="W16" s="30" t="s">
        <v>30</v>
      </c>
      <c r="X16" s="80">
        <v>0.85763888888888884</v>
      </c>
      <c r="Y16" s="1"/>
      <c r="Z16" s="80">
        <v>0.61805555555555558</v>
      </c>
      <c r="AA16" s="1"/>
      <c r="AB16" s="25" t="s">
        <v>106</v>
      </c>
    </row>
    <row r="17" spans="1:28" ht="15.75" thickBot="1" x14ac:dyDescent="0.3">
      <c r="A17" s="107">
        <v>-2</v>
      </c>
      <c r="B17" s="38">
        <v>20</v>
      </c>
      <c r="C17" s="9" t="s">
        <v>1</v>
      </c>
      <c r="D17" s="108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3">
        <v>0.53472222222222221</v>
      </c>
      <c r="K17" s="24"/>
      <c r="L17" s="113">
        <v>0.53472222222222221</v>
      </c>
      <c r="M17" s="24"/>
      <c r="N17" s="103" t="s">
        <v>107</v>
      </c>
      <c r="P17" s="38">
        <v>20</v>
      </c>
      <c r="Q17" s="9" t="s">
        <v>1</v>
      </c>
      <c r="R17" s="108" t="s">
        <v>17</v>
      </c>
      <c r="S17" s="85" t="s">
        <v>113</v>
      </c>
      <c r="T17" s="39" t="s">
        <v>85</v>
      </c>
      <c r="U17" s="9" t="s">
        <v>119</v>
      </c>
      <c r="V17" s="30" t="s">
        <v>85</v>
      </c>
      <c r="W17" s="30" t="s">
        <v>86</v>
      </c>
      <c r="X17" s="80">
        <v>0.85763888888888884</v>
      </c>
      <c r="Y17" s="1"/>
      <c r="Z17" s="80">
        <v>0.53472222222222221</v>
      </c>
      <c r="AA17" s="1"/>
      <c r="AB17" s="25" t="s">
        <v>106</v>
      </c>
    </row>
    <row r="18" spans="1:28" ht="15.75" thickBot="1" x14ac:dyDescent="0.3">
      <c r="A18" s="112"/>
      <c r="B18" s="38">
        <v>20</v>
      </c>
      <c r="C18" s="28" t="s">
        <v>1</v>
      </c>
      <c r="D18" s="106" t="s">
        <v>36</v>
      </c>
      <c r="E18" s="39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3">
        <v>0.70138888888888884</v>
      </c>
      <c r="K18" s="24"/>
      <c r="L18" s="113">
        <v>0.70138888888888884</v>
      </c>
      <c r="M18" s="24"/>
      <c r="N18" s="103" t="s">
        <v>107</v>
      </c>
      <c r="P18" s="38">
        <v>5</v>
      </c>
      <c r="Q18" s="28" t="s">
        <v>9</v>
      </c>
      <c r="R18" s="122" t="s">
        <v>17</v>
      </c>
      <c r="S18" s="85" t="s">
        <v>115</v>
      </c>
      <c r="T18" s="39" t="s">
        <v>102</v>
      </c>
      <c r="U18" s="9" t="s">
        <v>120</v>
      </c>
      <c r="V18" s="30" t="s">
        <v>21</v>
      </c>
      <c r="W18" s="30" t="s">
        <v>30</v>
      </c>
      <c r="X18" s="80">
        <v>0.85763888888888884</v>
      </c>
      <c r="Y18" s="1"/>
      <c r="Z18" s="80">
        <v>0.85763888888888884</v>
      </c>
      <c r="AA18" s="1"/>
      <c r="AB18" s="25" t="s">
        <v>106</v>
      </c>
    </row>
    <row r="19" spans="1:28" ht="15.75" thickBot="1" x14ac:dyDescent="0.3">
      <c r="A19" s="112"/>
      <c r="B19" s="38">
        <v>10</v>
      </c>
      <c r="C19" s="9" t="s">
        <v>9</v>
      </c>
      <c r="D19" s="106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3">
        <v>0.70138888888888884</v>
      </c>
      <c r="K19" s="24"/>
      <c r="L19" s="113">
        <v>0.70138888888888884</v>
      </c>
      <c r="M19" s="24"/>
      <c r="N19" s="103" t="s">
        <v>107</v>
      </c>
      <c r="P19" s="38">
        <v>12</v>
      </c>
      <c r="Q19" s="9" t="s">
        <v>9</v>
      </c>
      <c r="R19" s="126" t="s">
        <v>17</v>
      </c>
      <c r="S19" s="85" t="s">
        <v>105</v>
      </c>
      <c r="T19" s="39" t="s">
        <v>20</v>
      </c>
      <c r="U19" s="9" t="s">
        <v>121</v>
      </c>
      <c r="V19" s="30" t="s">
        <v>117</v>
      </c>
      <c r="W19" s="30" t="s">
        <v>90</v>
      </c>
      <c r="X19" s="80">
        <v>0.85763888888888884</v>
      </c>
      <c r="Y19" s="1"/>
      <c r="Z19" s="80">
        <v>0.85763888888888884</v>
      </c>
      <c r="AA19" s="1"/>
      <c r="AB19" s="25" t="s">
        <v>106</v>
      </c>
    </row>
    <row r="20" spans="1:28" ht="15.75" thickBot="1" x14ac:dyDescent="0.3">
      <c r="A20" s="112"/>
      <c r="B20" s="38">
        <v>25</v>
      </c>
      <c r="C20" s="9" t="s">
        <v>72</v>
      </c>
      <c r="D20" s="109" t="s">
        <v>17</v>
      </c>
      <c r="E20" s="34" t="s">
        <v>70</v>
      </c>
      <c r="F20" s="34" t="s">
        <v>62</v>
      </c>
      <c r="G20" s="9" t="s">
        <v>91</v>
      </c>
      <c r="H20" s="30" t="s">
        <v>78</v>
      </c>
      <c r="I20" s="34" t="s">
        <v>65</v>
      </c>
      <c r="J20" s="113">
        <v>0.53472222222222221</v>
      </c>
      <c r="K20" s="24"/>
      <c r="L20" s="113">
        <v>0.53472222222222221</v>
      </c>
      <c r="M20" s="24"/>
      <c r="N20" s="103" t="s">
        <v>107</v>
      </c>
      <c r="P20" s="38">
        <v>3</v>
      </c>
      <c r="Q20" s="9" t="s">
        <v>72</v>
      </c>
      <c r="R20" s="109" t="s">
        <v>17</v>
      </c>
      <c r="S20" s="85" t="s">
        <v>70</v>
      </c>
      <c r="T20" s="34" t="s">
        <v>62</v>
      </c>
      <c r="U20" s="9" t="s">
        <v>91</v>
      </c>
      <c r="V20" s="30" t="s">
        <v>22</v>
      </c>
      <c r="W20" s="30" t="s">
        <v>69</v>
      </c>
      <c r="X20" s="80">
        <v>0.85763888888888884</v>
      </c>
      <c r="Y20" s="1"/>
      <c r="Z20" s="80">
        <v>0.53472222222222221</v>
      </c>
      <c r="AA20" s="1"/>
      <c r="AB20" s="25" t="s">
        <v>106</v>
      </c>
    </row>
    <row r="21" spans="1:28" ht="15.75" thickBot="1" x14ac:dyDescent="0.3">
      <c r="A21" s="112"/>
      <c r="B21" s="38">
        <v>95</v>
      </c>
      <c r="C21" s="9" t="s">
        <v>71</v>
      </c>
      <c r="D21" s="106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3">
        <v>0.60763888888888895</v>
      </c>
      <c r="K21" s="24"/>
      <c r="L21" s="113">
        <v>0.60763888888888895</v>
      </c>
      <c r="M21" s="24"/>
      <c r="N21" s="103" t="s">
        <v>106</v>
      </c>
      <c r="P21" s="38">
        <v>3</v>
      </c>
      <c r="Q21" s="9" t="s">
        <v>71</v>
      </c>
      <c r="R21" s="123" t="s">
        <v>17</v>
      </c>
      <c r="S21" s="120" t="s">
        <v>116</v>
      </c>
      <c r="T21" s="34" t="s">
        <v>111</v>
      </c>
      <c r="U21" s="9" t="s">
        <v>110</v>
      </c>
      <c r="V21" s="30" t="s">
        <v>78</v>
      </c>
      <c r="W21" s="30" t="s">
        <v>64</v>
      </c>
      <c r="X21" s="80">
        <v>0.85763888888888884</v>
      </c>
      <c r="Y21" s="1"/>
      <c r="Z21" s="80">
        <v>0.85763888888888884</v>
      </c>
      <c r="AA21" s="1"/>
      <c r="AB21" s="25" t="s">
        <v>112</v>
      </c>
    </row>
    <row r="22" spans="1:28" ht="15.75" thickBot="1" x14ac:dyDescent="0.3">
      <c r="A22" s="112"/>
      <c r="B22" s="38">
        <v>70</v>
      </c>
      <c r="C22" s="28" t="s">
        <v>81</v>
      </c>
      <c r="D22" s="114" t="s">
        <v>17</v>
      </c>
      <c r="E22" s="30" t="s">
        <v>21</v>
      </c>
      <c r="F22" s="31" t="s">
        <v>20</v>
      </c>
      <c r="G22" s="85" t="s">
        <v>84</v>
      </c>
      <c r="H22" s="30" t="s">
        <v>22</v>
      </c>
      <c r="I22" s="30" t="s">
        <v>66</v>
      </c>
      <c r="J22" s="113">
        <v>0.70138888888888884</v>
      </c>
      <c r="K22" s="24"/>
      <c r="L22" s="113">
        <v>0.70138888888888884</v>
      </c>
      <c r="M22" s="24"/>
      <c r="N22" s="103" t="s">
        <v>106</v>
      </c>
      <c r="P22" s="38">
        <v>7</v>
      </c>
      <c r="Q22" s="9" t="s">
        <v>81</v>
      </c>
      <c r="R22" s="124" t="s">
        <v>17</v>
      </c>
      <c r="S22" s="85" t="s">
        <v>114</v>
      </c>
      <c r="T22" s="39" t="s">
        <v>94</v>
      </c>
      <c r="U22" s="85" t="s">
        <v>122</v>
      </c>
      <c r="V22" s="30" t="s">
        <v>123</v>
      </c>
      <c r="W22" s="30" t="s">
        <v>66</v>
      </c>
      <c r="X22" s="80">
        <v>0.85763888888888884</v>
      </c>
      <c r="Y22" s="1"/>
      <c r="Z22" s="80">
        <v>0.85763888888888884</v>
      </c>
      <c r="AA22" s="1"/>
      <c r="AB22" s="25" t="s">
        <v>106</v>
      </c>
    </row>
    <row r="23" spans="1:28" ht="15.75" thickBot="1" x14ac:dyDescent="0.3">
      <c r="A23" s="115"/>
      <c r="B23" s="34" t="s">
        <v>4</v>
      </c>
      <c r="C23" s="9">
        <f>SUM(B16:B22)</f>
        <v>250</v>
      </c>
      <c r="D23" s="116"/>
      <c r="E23" s="117"/>
      <c r="F23" s="118"/>
      <c r="G23" s="116"/>
      <c r="H23" s="117"/>
      <c r="I23" s="117"/>
      <c r="J23" s="117"/>
      <c r="K23" s="117"/>
      <c r="L23" s="116"/>
      <c r="M23" s="117"/>
      <c r="N23" s="104"/>
      <c r="P23" s="34" t="s">
        <v>4</v>
      </c>
      <c r="Q23" s="9">
        <f>SUM(P16:P22)</f>
        <v>60</v>
      </c>
      <c r="R23" s="25"/>
      <c r="S23" s="119"/>
      <c r="T23" s="2"/>
      <c r="V23" s="1"/>
      <c r="W23" s="1"/>
      <c r="X23" s="1"/>
      <c r="Y23" s="1"/>
      <c r="AA23" s="1"/>
      <c r="AB2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2023-12-15T03:42:57Z</dcterms:modified>
</cp:coreProperties>
</file>