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2013FC4-B047-45A6-A6E7-BA5B1FFD6D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Y36" i="2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<sst xmlns="http://schemas.openxmlformats.org/spreadsheetml/2006/main" count="1129" uniqueCount="154">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</sst>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M16" sqref="M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85546875" style="117" bestFit="1" customWidth="1"/>
    <col min="11" max="11" width="8.42578125" style="2" bestFit="1" customWidth="1"/>
    <col min="12" max="12" width="10.85546875" bestFit="1" customWidth="1"/>
    <col min="13" max="13" width="8.42578125" style="1" customWidth="1"/>
    <col min="14" max="14" width="9.42578125" style="1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73">
        <f>B3+B4</f>
        <v>91</v>
      </c>
      <c r="E2" s="177" t="s">
        <v>145</v>
      </c>
      <c r="F2" s="178"/>
      <c r="G2" s="26" t="s">
        <v>43</v>
      </c>
      <c r="H2" s="33" t="s">
        <v>42</v>
      </c>
      <c r="I2" s="83" t="s">
        <v>41</v>
      </c>
      <c r="J2" s="83" t="s">
        <v>153</v>
      </c>
      <c r="K2" s="37" t="s">
        <v>40</v>
      </c>
      <c r="L2" s="9" t="s">
        <v>39</v>
      </c>
      <c r="M2" s="125" t="s">
        <v>38</v>
      </c>
      <c r="N2" s="125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45282</v>
      </c>
    </row>
    <row r="3" spans="1:21" ht="15.75" thickBot="1" x14ac:dyDescent="0.3">
      <c r="A3" s="171" t="s">
        <v>37</v>
      </c>
      <c r="B3" s="34"/>
      <c r="C3" s="174"/>
      <c r="D3" s="163" t="s">
        <v>36</v>
      </c>
    </row>
    <row r="4" spans="1:21" ht="15.75" thickBot="1" x14ac:dyDescent="0.3">
      <c r="A4" s="172"/>
      <c r="B4" s="34">
        <v>91</v>
      </c>
      <c r="C4" s="33" t="s">
        <v>35</v>
      </c>
      <c r="E4" s="140">
        <v>10</v>
      </c>
      <c r="F4" s="165"/>
      <c r="G4" s="9" t="s">
        <v>1</v>
      </c>
      <c r="H4" s="107" t="s">
        <v>17</v>
      </c>
      <c r="I4" s="83" t="s">
        <v>113</v>
      </c>
      <c r="J4" s="83"/>
      <c r="K4" s="37" t="s">
        <v>94</v>
      </c>
      <c r="L4" s="143" t="s">
        <v>118</v>
      </c>
      <c r="M4" s="145" t="s">
        <v>146</v>
      </c>
      <c r="N4" s="146" t="s">
        <v>30</v>
      </c>
      <c r="O4" s="154">
        <v>0.43402777777777773</v>
      </c>
      <c r="Q4" s="154">
        <v>0.8208333333333333</v>
      </c>
      <c r="S4" s="24" t="s">
        <v>150</v>
      </c>
    </row>
    <row r="5" spans="1:21" ht="15.75" thickBot="1" x14ac:dyDescent="0.3">
      <c r="D5" s="157">
        <v>-2</v>
      </c>
      <c r="E5" s="167">
        <v>10</v>
      </c>
      <c r="F5" s="126"/>
      <c r="G5" s="9" t="s">
        <v>136</v>
      </c>
      <c r="H5" s="107" t="s">
        <v>17</v>
      </c>
      <c r="I5" s="83" t="s">
        <v>113</v>
      </c>
      <c r="J5" s="83"/>
      <c r="K5" s="37" t="s">
        <v>85</v>
      </c>
      <c r="L5" s="143" t="s">
        <v>119</v>
      </c>
      <c r="M5" s="147" t="s">
        <v>137</v>
      </c>
      <c r="N5" s="148" t="s">
        <v>86</v>
      </c>
      <c r="O5" s="154">
        <v>0.43402777777777773</v>
      </c>
      <c r="Q5" s="154">
        <v>0.8208333333333333</v>
      </c>
      <c r="S5" s="24" t="s">
        <v>150</v>
      </c>
    </row>
    <row r="6" spans="1:21" ht="15.75" thickBot="1" x14ac:dyDescent="0.3">
      <c r="E6" s="167">
        <v>10</v>
      </c>
      <c r="F6" s="127"/>
      <c r="G6" s="28" t="s">
        <v>147</v>
      </c>
      <c r="H6" s="120" t="s">
        <v>17</v>
      </c>
      <c r="I6" s="83" t="s">
        <v>115</v>
      </c>
      <c r="J6" s="83"/>
      <c r="K6" s="37" t="s">
        <v>133</v>
      </c>
      <c r="L6" s="143" t="s">
        <v>120</v>
      </c>
      <c r="M6" s="145" t="s">
        <v>96</v>
      </c>
      <c r="N6" s="148" t="s">
        <v>64</v>
      </c>
      <c r="O6" s="154">
        <v>0.43402777777777773</v>
      </c>
      <c r="Q6" s="154">
        <v>0.8208333333333333</v>
      </c>
      <c r="S6" s="24" t="s">
        <v>150</v>
      </c>
    </row>
    <row r="7" spans="1:21" ht="15.75" thickBot="1" x14ac:dyDescent="0.3">
      <c r="A7" s="9" t="s">
        <v>25</v>
      </c>
      <c r="B7" s="29">
        <v>0</v>
      </c>
      <c r="E7" s="140">
        <v>10</v>
      </c>
      <c r="F7" s="127"/>
      <c r="G7" s="9" t="s">
        <v>9</v>
      </c>
      <c r="H7" s="124" t="s">
        <v>17</v>
      </c>
      <c r="I7" s="83" t="s">
        <v>105</v>
      </c>
      <c r="J7" s="83"/>
      <c r="K7" s="37" t="s">
        <v>137</v>
      </c>
      <c r="L7" s="143" t="s">
        <v>149</v>
      </c>
      <c r="M7" s="149" t="s">
        <v>85</v>
      </c>
      <c r="N7" s="148" t="s">
        <v>90</v>
      </c>
      <c r="O7" s="154">
        <v>0.43402777777777773</v>
      </c>
      <c r="P7" s="1" t="s">
        <v>130</v>
      </c>
      <c r="Q7" s="154">
        <v>0.78472222222222221</v>
      </c>
      <c r="S7" s="24" t="s">
        <v>150</v>
      </c>
    </row>
    <row r="8" spans="1:21" ht="15.75" thickBot="1" x14ac:dyDescent="0.3">
      <c r="E8" s="164">
        <v>50</v>
      </c>
      <c r="F8" s="179"/>
      <c r="G8" s="9" t="s">
        <v>72</v>
      </c>
      <c r="H8" s="107" t="s">
        <v>17</v>
      </c>
      <c r="I8" s="83" t="s">
        <v>70</v>
      </c>
      <c r="J8" s="83"/>
      <c r="K8" s="33" t="s">
        <v>62</v>
      </c>
      <c r="L8" s="143" t="s">
        <v>121</v>
      </c>
      <c r="M8" s="149" t="s">
        <v>123</v>
      </c>
      <c r="N8" s="148" t="s">
        <v>69</v>
      </c>
      <c r="O8" s="154">
        <v>0.43402777777777773</v>
      </c>
      <c r="Q8" s="154">
        <v>0.79166666666666663</v>
      </c>
      <c r="S8" s="24" t="s">
        <v>151</v>
      </c>
    </row>
    <row r="9" spans="1:21" ht="15.75" thickBot="1" x14ac:dyDescent="0.3">
      <c r="A9" s="9" t="s">
        <v>19</v>
      </c>
      <c r="B9" s="8">
        <f>7000-C2</f>
        <v>6909</v>
      </c>
      <c r="E9" s="140">
        <v>10</v>
      </c>
      <c r="F9" s="180"/>
      <c r="G9" s="9" t="s">
        <v>71</v>
      </c>
      <c r="H9" s="156" t="s">
        <v>17</v>
      </c>
      <c r="I9" s="83" t="s">
        <v>115</v>
      </c>
      <c r="J9" s="83"/>
      <c r="K9" s="33" t="s">
        <v>21</v>
      </c>
      <c r="L9" s="143" t="s">
        <v>129</v>
      </c>
      <c r="M9" s="149" t="s">
        <v>78</v>
      </c>
      <c r="N9" s="148" t="s">
        <v>64</v>
      </c>
      <c r="O9" s="154">
        <v>0.43402777777777773</v>
      </c>
      <c r="Q9" s="154">
        <v>0.79166666666666663</v>
      </c>
      <c r="S9" s="24" t="s">
        <v>151</v>
      </c>
    </row>
    <row r="10" spans="1:21" ht="15.75" thickBot="1" x14ac:dyDescent="0.3">
      <c r="E10" s="166">
        <v>70</v>
      </c>
      <c r="F10" s="181"/>
      <c r="G10" s="9" t="s">
        <v>81</v>
      </c>
      <c r="H10" s="122" t="s">
        <v>17</v>
      </c>
      <c r="I10" s="83" t="s">
        <v>32</v>
      </c>
      <c r="J10" s="83" t="s">
        <v>123</v>
      </c>
      <c r="K10" s="37" t="s">
        <v>94</v>
      </c>
      <c r="L10" s="144" t="s">
        <v>122</v>
      </c>
      <c r="M10" s="149" t="s">
        <v>124</v>
      </c>
      <c r="N10" s="148" t="s">
        <v>66</v>
      </c>
      <c r="O10" s="154">
        <v>0.43402777777777773</v>
      </c>
      <c r="P10" s="1" t="s">
        <v>126</v>
      </c>
      <c r="Q10" s="154">
        <v>0.79166666666666663</v>
      </c>
      <c r="S10" s="24" t="s">
        <v>151</v>
      </c>
    </row>
    <row r="11" spans="1:21" ht="15.75" thickBot="1" x14ac:dyDescent="0.3">
      <c r="A11" s="9" t="s">
        <v>12</v>
      </c>
      <c r="B11" s="8">
        <f>B9-B13</f>
        <v>0</v>
      </c>
      <c r="E11" s="140">
        <v>10</v>
      </c>
      <c r="F11" s="165"/>
      <c r="G11" s="9" t="s">
        <v>128</v>
      </c>
      <c r="H11" s="107" t="s">
        <v>17</v>
      </c>
      <c r="I11" s="118" t="s">
        <v>116</v>
      </c>
      <c r="J11" s="118" t="s">
        <v>142</v>
      </c>
      <c r="K11" s="37" t="s">
        <v>152</v>
      </c>
      <c r="L11" s="143" t="s">
        <v>110</v>
      </c>
      <c r="M11" s="150" t="s">
        <v>143</v>
      </c>
      <c r="N11" s="151" t="s">
        <v>66</v>
      </c>
      <c r="O11" s="154">
        <v>0.43402777777777773</v>
      </c>
      <c r="Q11" s="154">
        <v>0.80555555555555547</v>
      </c>
      <c r="S11" s="24" t="s">
        <v>150</v>
      </c>
    </row>
    <row r="12" spans="1:21" ht="15.75" thickBot="1" x14ac:dyDescent="0.3">
      <c r="E12" s="175" t="s">
        <v>4</v>
      </c>
      <c r="F12" s="176"/>
      <c r="G12" s="9">
        <f>SUM(E4:F11)</f>
        <v>180</v>
      </c>
      <c r="M12" s="30"/>
      <c r="N12"/>
      <c r="O12" s="155"/>
      <c r="P12" s="24"/>
    </row>
    <row r="13" spans="1:21" ht="15.75" thickBot="1" x14ac:dyDescent="0.3">
      <c r="A13" s="9" t="s">
        <v>5</v>
      </c>
      <c r="B13" s="8">
        <f>B18+Purchase!O2</f>
        <v>6909</v>
      </c>
      <c r="G13" s="28"/>
      <c r="I13" s="119"/>
      <c r="J13" s="119"/>
      <c r="K13" s="168"/>
      <c r="M13"/>
      <c r="N13"/>
      <c r="O13" s="169"/>
      <c r="P13" s="170"/>
    </row>
    <row r="14" spans="1:21" ht="15.75" thickBot="1" x14ac:dyDescent="0.3">
      <c r="C14" s="25"/>
      <c r="D14" s="25"/>
      <c r="E14" s="24"/>
      <c r="F14" s="20"/>
      <c r="I14" s="119"/>
      <c r="J14" s="119"/>
      <c r="K14" s="168"/>
      <c r="M14"/>
      <c r="N14"/>
      <c r="O14" s="169"/>
      <c r="P14" s="170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68"/>
      <c r="L15" s="119"/>
      <c r="M15"/>
      <c r="N15"/>
      <c r="O15" s="169"/>
      <c r="P15" s="170"/>
    </row>
    <row r="16" spans="1:21" x14ac:dyDescent="0.25">
      <c r="C16" s="25"/>
      <c r="D16" s="25"/>
      <c r="E16" s="24"/>
      <c r="F16" s="20"/>
      <c r="I16" s="119"/>
      <c r="J16" s="119"/>
      <c r="M16"/>
      <c r="N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N17"/>
      <c r="O17" s="169"/>
      <c r="P17" s="170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K18" s="168"/>
      <c r="M18"/>
      <c r="N18"/>
      <c r="O18" s="169"/>
      <c r="P18" s="170"/>
    </row>
    <row r="19" spans="1:16" x14ac:dyDescent="0.25">
      <c r="K19" s="168"/>
      <c r="M19"/>
      <c r="N19"/>
    </row>
  </sheetData>
  <mergeCells count="11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5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82" t="s">
        <v>11</v>
      </c>
      <c r="F1" s="183"/>
      <c r="G1" s="41" t="s">
        <v>10</v>
      </c>
      <c r="H1" s="182" t="s">
        <v>9</v>
      </c>
      <c r="I1" s="184"/>
      <c r="J1" s="183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8">
        <f>SUM(F2:J4)</f>
        <v>312</v>
      </c>
      <c r="L2" s="190">
        <f>SUM(E2:J4)</f>
        <v>1152</v>
      </c>
      <c r="M2" s="194">
        <f>SUM(D2:D4)-L2</f>
        <v>348</v>
      </c>
      <c r="O2">
        <f>SUM(E2:J35)</f>
        <v>6869</v>
      </c>
    </row>
    <row r="3" spans="1:15" x14ac:dyDescent="0.25">
      <c r="A3" s="20"/>
      <c r="B3" s="186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9"/>
      <c r="L3" s="191"/>
      <c r="M3" s="195"/>
    </row>
    <row r="4" spans="1:15" ht="15.75" thickBot="1" x14ac:dyDescent="0.3">
      <c r="A4" s="20"/>
      <c r="B4" s="187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9"/>
      <c r="L4" s="191"/>
      <c r="M4" s="195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6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8">
        <f>SUM(F7:J8)</f>
        <v>270</v>
      </c>
      <c r="L7" s="200">
        <f>SUM(E7:J8)</f>
        <v>340</v>
      </c>
      <c r="M7" s="202">
        <f>D8-L7</f>
        <v>160</v>
      </c>
    </row>
    <row r="8" spans="1:15" ht="15.75" thickBot="1" x14ac:dyDescent="0.3">
      <c r="A8" s="2"/>
      <c r="B8" s="19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9"/>
      <c r="L8" s="201"/>
      <c r="M8" s="203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6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7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6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7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6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7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3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4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7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ht="15.75" thickBot="1" x14ac:dyDescent="0.3">
      <c r="B35" s="34">
        <v>22</v>
      </c>
      <c r="C35" s="142"/>
      <c r="D35" s="18"/>
      <c r="E35" s="18"/>
      <c r="F35" s="18">
        <v>50</v>
      </c>
      <c r="G35" s="18">
        <v>70</v>
      </c>
      <c r="H35" s="18">
        <v>40</v>
      </c>
      <c r="I35" s="18"/>
      <c r="J35" s="18">
        <v>20</v>
      </c>
      <c r="K35" s="18"/>
      <c r="L35" s="18"/>
      <c r="M35" s="18"/>
    </row>
  </sheetData>
  <mergeCells count="20"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S19" workbookViewId="0">
      <selection activeCell="BH38" sqref="BH3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45282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5" t="s">
        <v>4</v>
      </c>
      <c r="AH24" s="17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5" t="s">
        <v>4</v>
      </c>
      <c r="BA24" s="176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5" t="s">
        <v>4</v>
      </c>
      <c r="BS24" s="176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7" t="s">
        <v>145</v>
      </c>
      <c r="C26" s="17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7" t="s">
        <v>145</v>
      </c>
      <c r="S26" s="17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7" t="s">
        <v>145</v>
      </c>
      <c r="AH26" s="17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77" t="s">
        <v>145</v>
      </c>
      <c r="AX26" s="17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79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</row>
    <row r="33" spans="2:62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180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</row>
    <row r="34" spans="2:62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81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</row>
    <row r="35" spans="2:62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</row>
    <row r="36" spans="2:62" ht="15.75" thickBot="1" x14ac:dyDescent="0.3">
      <c r="B36" s="175" t="s">
        <v>4</v>
      </c>
      <c r="C36" s="17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5" t="s">
        <v>4</v>
      </c>
      <c r="S36" s="176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5" t="s">
        <v>4</v>
      </c>
      <c r="AH36" s="176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75" t="s">
        <v>4</v>
      </c>
      <c r="AX36" s="176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</row>
  </sheetData>
  <mergeCells count="12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2023-12-22T10:04:52Z</dcterms:modified>
</cp:coreProperties>
</file>