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2A6C9733-43D2-40DA-A050-ABAE00B89C2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shboard" sheetId="1" r:id="rId1"/>
    <sheet name="Purchase" sheetId="3" r:id="rId2"/>
    <sheet name="His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3" l="1"/>
  <c r="AI36" i="2"/>
  <c r="T36" i="2"/>
  <c r="D36" i="2"/>
  <c r="BT24" i="2"/>
  <c r="CG14" i="2"/>
  <c r="BB24" i="2"/>
  <c r="BO14" i="2"/>
  <c r="AI24" i="2"/>
  <c r="AV14" i="2"/>
  <c r="G12" i="1"/>
  <c r="B13" i="1"/>
  <c r="Q23" i="2"/>
  <c r="AC14" i="2"/>
  <c r="C23" i="2"/>
  <c r="BO10" i="2"/>
  <c r="BE10" i="2"/>
  <c r="AU10" i="2"/>
  <c r="AJ10" i="2"/>
  <c r="AR7" i="2"/>
  <c r="AR6" i="2"/>
  <c r="AR5" i="2"/>
  <c r="AR4" i="2"/>
  <c r="AR3" i="2"/>
  <c r="K11" i="3"/>
  <c r="K9" i="3"/>
  <c r="AB10" i="2" l="1"/>
  <c r="M10" i="3"/>
  <c r="L9" i="3"/>
  <c r="M9" i="3" s="1"/>
  <c r="K7" i="3"/>
  <c r="T10" i="2"/>
  <c r="L9" i="2"/>
  <c r="K2" i="3"/>
  <c r="L7" i="3"/>
  <c r="M7" i="3" s="1"/>
  <c r="L6" i="3"/>
  <c r="K6" i="3"/>
  <c r="L5" i="3"/>
  <c r="K5" i="3"/>
  <c r="L2" i="3"/>
  <c r="M2" i="3" s="1"/>
  <c r="M5" i="3" s="1"/>
  <c r="M6" i="3" s="1"/>
  <c r="C8" i="2"/>
  <c r="C2" i="1"/>
  <c r="B9" i="1" s="1"/>
  <c r="T2" i="1"/>
  <c r="B11" i="1" l="1"/>
</calcChain>
</file>

<file path=xl/sharedStrings.xml><?xml version="1.0" encoding="utf-8"?>
<sst xmlns="http://schemas.openxmlformats.org/spreadsheetml/2006/main" count="1045" uniqueCount="151">
  <si>
    <t>UnSettled</t>
  </si>
  <si>
    <t>Food</t>
  </si>
  <si>
    <t>RW_Debt CleanUP</t>
  </si>
  <si>
    <t>No Food</t>
  </si>
  <si>
    <t>All Total</t>
  </si>
  <si>
    <t>Verified Tran</t>
  </si>
  <si>
    <t>CFwd</t>
  </si>
  <si>
    <t>Total Purchase</t>
  </si>
  <si>
    <t>Spent</t>
  </si>
  <si>
    <t>Cheat</t>
  </si>
  <si>
    <t>CIG</t>
  </si>
  <si>
    <t>VTRN</t>
  </si>
  <si>
    <t xml:space="preserve">Not Delivered </t>
  </si>
  <si>
    <t>Argus</t>
  </si>
  <si>
    <t>RW - Odisha</t>
  </si>
  <si>
    <t>Scooty</t>
  </si>
  <si>
    <t>WorkingLeft F12</t>
  </si>
  <si>
    <t>Y</t>
  </si>
  <si>
    <t>IND Excise</t>
  </si>
  <si>
    <t>Total Purchased</t>
  </si>
  <si>
    <t>Cycle</t>
  </si>
  <si>
    <t>AajTak</t>
  </si>
  <si>
    <t>ABP</t>
  </si>
  <si>
    <t>RW - West Central</t>
  </si>
  <si>
    <t>ABP Majha</t>
  </si>
  <si>
    <t>RW_Debt</t>
  </si>
  <si>
    <t>Bridge</t>
  </si>
  <si>
    <t>WorkingLeft</t>
  </si>
  <si>
    <t>ZeeN</t>
  </si>
  <si>
    <t>NCP</t>
  </si>
  <si>
    <t>BJP</t>
  </si>
  <si>
    <t>TN Food</t>
  </si>
  <si>
    <t>MatriX</t>
  </si>
  <si>
    <t>Bharat 24</t>
  </si>
  <si>
    <t>RW - NewDelhi</t>
  </si>
  <si>
    <t>Amount</t>
  </si>
  <si>
    <t>X</t>
  </si>
  <si>
    <t>Reserved Cash</t>
  </si>
  <si>
    <t xml:space="preserve">Partners </t>
  </si>
  <si>
    <t>Purchased To</t>
  </si>
  <si>
    <t>Vendor</t>
  </si>
  <si>
    <t>Buyer</t>
  </si>
  <si>
    <t>RW</t>
  </si>
  <si>
    <t>Enabled</t>
  </si>
  <si>
    <t>Local</t>
  </si>
  <si>
    <t>X-UPI_X</t>
  </si>
  <si>
    <t>Media</t>
  </si>
  <si>
    <t>Bharat24</t>
  </si>
  <si>
    <t>TankW + Boat</t>
  </si>
  <si>
    <t>News18</t>
  </si>
  <si>
    <t>Total</t>
  </si>
  <si>
    <t>Wallet</t>
  </si>
  <si>
    <t>SWLF IS</t>
  </si>
  <si>
    <t>WorkingLeft12</t>
  </si>
  <si>
    <t>RW - Chennai</t>
  </si>
  <si>
    <t>SWLF_SS_CG</t>
  </si>
  <si>
    <t>SWLF_SS_MP</t>
  </si>
  <si>
    <t>RW- NewDelhi</t>
  </si>
  <si>
    <t>Boat</t>
  </si>
  <si>
    <t>RW- Ganjam</t>
  </si>
  <si>
    <t>Matrix</t>
  </si>
  <si>
    <t>RW-Khordha</t>
  </si>
  <si>
    <t>Zee N</t>
  </si>
  <si>
    <t>NA</t>
  </si>
  <si>
    <t>AITMC</t>
  </si>
  <si>
    <t>BJD</t>
  </si>
  <si>
    <t>INC</t>
  </si>
  <si>
    <t>RW-Locals</t>
  </si>
  <si>
    <t>TimeStamp</t>
  </si>
  <si>
    <t>SHS</t>
  </si>
  <si>
    <t>Jamuna TV</t>
  </si>
  <si>
    <t>Excise Type B</t>
  </si>
  <si>
    <t>Excise Type M</t>
  </si>
  <si>
    <t>Alliance Partner F12</t>
  </si>
  <si>
    <t>YSRC</t>
  </si>
  <si>
    <t xml:space="preserve">EmployerLeft </t>
  </si>
  <si>
    <t>RW - Kolkata</t>
  </si>
  <si>
    <t>Panipuri</t>
  </si>
  <si>
    <t>Police</t>
  </si>
  <si>
    <t>RW - Mumbai</t>
  </si>
  <si>
    <t>BRS</t>
  </si>
  <si>
    <t>Excise Type N</t>
  </si>
  <si>
    <t>Validity</t>
  </si>
  <si>
    <t>Validity Till</t>
  </si>
  <si>
    <t>RW - Banglore</t>
  </si>
  <si>
    <t>Polimer</t>
  </si>
  <si>
    <t>DMK</t>
  </si>
  <si>
    <t>13:50:00 PM</t>
  </si>
  <si>
    <t>Bike</t>
  </si>
  <si>
    <t>Spouse WL F PA</t>
  </si>
  <si>
    <t>AIDMK</t>
  </si>
  <si>
    <t>EmployerLeft</t>
  </si>
  <si>
    <t>Dependency</t>
  </si>
  <si>
    <t>IndiaTV</t>
  </si>
  <si>
    <t>Rbharat</t>
  </si>
  <si>
    <t>AAP</t>
  </si>
  <si>
    <t>TimesNow</t>
  </si>
  <si>
    <t>Petrol</t>
  </si>
  <si>
    <t>Alliance Partner12</t>
  </si>
  <si>
    <t>Al Jazeera</t>
  </si>
  <si>
    <t>RW- New Delhi</t>
  </si>
  <si>
    <t>RW- Hyderabad</t>
  </si>
  <si>
    <t>BeeHub</t>
  </si>
  <si>
    <t>RW-Mumbai</t>
  </si>
  <si>
    <t>RW-Kolkata</t>
  </si>
  <si>
    <t>AlliancePartner F12</t>
  </si>
  <si>
    <t>14/12/2023</t>
  </si>
  <si>
    <t>13/12/2023</t>
  </si>
  <si>
    <t>Running Till</t>
  </si>
  <si>
    <t xml:space="preserve"> WLFIT_X_N-15_X_Left</t>
  </si>
  <si>
    <t>Rw-Hyderbad</t>
  </si>
  <si>
    <t>Kanak News</t>
  </si>
  <si>
    <t>15/12/2023</t>
  </si>
  <si>
    <t>Spouse WL F Media</t>
  </si>
  <si>
    <t xml:space="preserve"> WLFIT_X_N-17_X_Left</t>
  </si>
  <si>
    <t xml:space="preserve"> WLFIT_X_N-10_X_Left</t>
  </si>
  <si>
    <t>Spouse WL F Police</t>
  </si>
  <si>
    <t>TV9</t>
  </si>
  <si>
    <t>Rw- New Delhi</t>
  </si>
  <si>
    <t>Rw - Chennai</t>
  </si>
  <si>
    <t>Rw-Mumbai</t>
  </si>
  <si>
    <t>Rw-Kolkata</t>
  </si>
  <si>
    <t>Rw - Banglore</t>
  </si>
  <si>
    <t>NBC</t>
  </si>
  <si>
    <t>CNA</t>
  </si>
  <si>
    <t>TBS</t>
  </si>
  <si>
    <t>pp</t>
  </si>
  <si>
    <t>16/12/2023</t>
  </si>
  <si>
    <t>Fuel</t>
  </si>
  <si>
    <t>Rw- Indore</t>
  </si>
  <si>
    <t>g0</t>
  </si>
  <si>
    <t>Code</t>
  </si>
  <si>
    <t>Food - Cheat</t>
  </si>
  <si>
    <t>Zee 24 Taas</t>
  </si>
  <si>
    <t>17/12/2023</t>
  </si>
  <si>
    <t xml:space="preserve">Food </t>
  </si>
  <si>
    <t>Food- SS MgX</t>
  </si>
  <si>
    <t>CNN Turk</t>
  </si>
  <si>
    <t>18/12/2023</t>
  </si>
  <si>
    <t>Al Jazeera E</t>
  </si>
  <si>
    <t>France 24 F</t>
  </si>
  <si>
    <t>19/12/2023</t>
  </si>
  <si>
    <t>TBS News</t>
  </si>
  <si>
    <t>ABC</t>
  </si>
  <si>
    <t>20/12/2023</t>
  </si>
  <si>
    <t>Rw-Local</t>
  </si>
  <si>
    <t>ND TV India</t>
  </si>
  <si>
    <t>Food /BeeHub</t>
  </si>
  <si>
    <t>21/12/2023</t>
  </si>
  <si>
    <t>Rw- BBSR</t>
  </si>
  <si>
    <t>22/12/2023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</si>
</sst>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b/>
      <sz val="8"/>
      <color theme="5" tint="-0.249977111117893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8"/>
      <color rgb="FF00B0F0"/>
      <name val="Calibri"/>
      <family val="2"/>
      <scheme val="minor"/>
    </font>
    <font>
      <b/>
      <sz val="8"/>
      <color theme="6" tint="-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0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0" borderId="10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0" xfId="0" applyFont="1" applyBorder="1"/>
    <xf numFmtId="0" fontId="4" fillId="0" borderId="23" xfId="0" applyFont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0" xfId="0" applyFont="1" applyBorder="1"/>
    <xf numFmtId="0" fontId="5" fillId="0" borderId="0" xfId="0" applyFont="1" applyAlignment="1">
      <alignment horizontal="center"/>
    </xf>
    <xf numFmtId="0" fontId="3" fillId="0" borderId="0" xfId="0" applyFont="1"/>
    <xf numFmtId="0" fontId="1" fillId="0" borderId="10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10" xfId="0" applyNumberFormat="1" applyBorder="1"/>
    <xf numFmtId="0" fontId="4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4" fillId="5" borderId="10" xfId="0" applyFont="1" applyFill="1" applyBorder="1"/>
    <xf numFmtId="0" fontId="4" fillId="3" borderId="10" xfId="0" applyFont="1" applyFill="1" applyBorder="1"/>
    <xf numFmtId="0" fontId="6" fillId="0" borderId="10" xfId="0" applyFont="1" applyBorder="1" applyAlignment="1">
      <alignment horizontal="center"/>
    </xf>
    <xf numFmtId="0" fontId="3" fillId="0" borderId="23" xfId="0" applyFont="1" applyBorder="1"/>
    <xf numFmtId="0" fontId="0" fillId="0" borderId="21" xfId="0" applyBorder="1"/>
    <xf numFmtId="0" fontId="0" fillId="0" borderId="25" xfId="0" applyBorder="1"/>
    <xf numFmtId="0" fontId="0" fillId="0" borderId="24" xfId="0" applyBorder="1"/>
    <xf numFmtId="0" fontId="6" fillId="0" borderId="0" xfId="0" applyFont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9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17" fontId="0" fillId="0" borderId="10" xfId="0" applyNumberFormat="1" applyBorder="1" applyAlignment="1">
      <alignment horizontal="center" vertical="center"/>
    </xf>
    <xf numFmtId="0" fontId="0" fillId="0" borderId="29" xfId="0" applyBorder="1"/>
    <xf numFmtId="0" fontId="0" fillId="0" borderId="31" xfId="0" applyBorder="1" applyAlignment="1">
      <alignment horizontal="center"/>
    </xf>
    <xf numFmtId="0" fontId="0" fillId="0" borderId="19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25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0" fillId="0" borderId="22" xfId="0" applyBorder="1"/>
    <xf numFmtId="14" fontId="0" fillId="0" borderId="27" xfId="0" applyNumberFormat="1" applyBorder="1"/>
    <xf numFmtId="0" fontId="0" fillId="0" borderId="27" xfId="0" applyBorder="1" applyAlignment="1">
      <alignment horizontal="center"/>
    </xf>
    <xf numFmtId="14" fontId="0" fillId="0" borderId="27" xfId="0" applyNumberForma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0" borderId="37" xfId="0" applyFont="1" applyBorder="1"/>
    <xf numFmtId="0" fontId="0" fillId="0" borderId="37" xfId="0" applyBorder="1" applyAlignment="1">
      <alignment horizontal="center"/>
    </xf>
    <xf numFmtId="0" fontId="4" fillId="0" borderId="18" xfId="0" applyFont="1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27" xfId="0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0" fillId="0" borderId="12" xfId="0" applyBorder="1"/>
    <xf numFmtId="0" fontId="3" fillId="0" borderId="10" xfId="0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20" fontId="0" fillId="0" borderId="26" xfId="0" applyNumberFormat="1" applyBorder="1"/>
    <xf numFmtId="20" fontId="0" fillId="0" borderId="26" xfId="0" applyNumberFormat="1" applyBorder="1" applyAlignment="1">
      <alignment horizontal="right" vertical="center"/>
    </xf>
    <xf numFmtId="20" fontId="0" fillId="0" borderId="26" xfId="0" applyNumberFormat="1" applyBorder="1" applyAlignment="1">
      <alignment vertical="center"/>
    </xf>
    <xf numFmtId="0" fontId="3" fillId="4" borderId="10" xfId="0" applyFont="1" applyFill="1" applyBorder="1"/>
    <xf numFmtId="0" fontId="0" fillId="0" borderId="13" xfId="0" applyBorder="1"/>
    <xf numFmtId="0" fontId="0" fillId="0" borderId="11" xfId="0" applyBorder="1"/>
    <xf numFmtId="0" fontId="4" fillId="5" borderId="41" xfId="0" applyFont="1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20" fontId="0" fillId="0" borderId="26" xfId="0" applyNumberFormat="1" applyBorder="1" applyAlignment="1">
      <alignment horizontal="center"/>
    </xf>
    <xf numFmtId="0" fontId="0" fillId="0" borderId="30" xfId="0" applyBorder="1"/>
    <xf numFmtId="0" fontId="0" fillId="0" borderId="42" xfId="0" applyBorder="1"/>
    <xf numFmtId="16" fontId="0" fillId="0" borderId="27" xfId="0" applyNumberFormat="1" applyBorder="1" applyAlignment="1">
      <alignment horizontal="center"/>
    </xf>
    <xf numFmtId="14" fontId="3" fillId="0" borderId="10" xfId="0" applyNumberFormat="1" applyFont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/>
    </xf>
    <xf numFmtId="0" fontId="4" fillId="0" borderId="26" xfId="0" applyFont="1" applyBorder="1"/>
    <xf numFmtId="0" fontId="4" fillId="0" borderId="28" xfId="0" applyFont="1" applyBorder="1"/>
    <xf numFmtId="0" fontId="4" fillId="5" borderId="10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4" fillId="0" borderId="21" xfId="0" applyFont="1" applyBorder="1"/>
    <xf numFmtId="0" fontId="4" fillId="0" borderId="25" xfId="0" applyFont="1" applyBorder="1" applyAlignment="1">
      <alignment horizontal="center"/>
    </xf>
    <xf numFmtId="0" fontId="4" fillId="0" borderId="9" xfId="0" applyFont="1" applyBorder="1"/>
    <xf numFmtId="20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22" xfId="0" applyFont="1" applyBorder="1"/>
    <xf numFmtId="0" fontId="4" fillId="0" borderId="27" xfId="0" applyFont="1" applyBorder="1"/>
    <xf numFmtId="0" fontId="4" fillId="0" borderId="27" xfId="0" applyFont="1" applyBorder="1" applyAlignment="1">
      <alignment horizontal="center"/>
    </xf>
    <xf numFmtId="0" fontId="4" fillId="0" borderId="27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6" borderId="10" xfId="0" applyFont="1" applyFill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8" fillId="7" borderId="18" xfId="0" applyFont="1" applyFill="1" applyBorder="1" applyAlignment="1">
      <alignment horizontal="center"/>
    </xf>
    <xf numFmtId="0" fontId="9" fillId="8" borderId="10" xfId="0" applyFont="1" applyFill="1" applyBorder="1" applyAlignment="1">
      <alignment horizontal="center"/>
    </xf>
    <xf numFmtId="0" fontId="9" fillId="9" borderId="18" xfId="0" applyFont="1" applyFill="1" applyBorder="1" applyAlignment="1">
      <alignment horizontal="center"/>
    </xf>
    <xf numFmtId="0" fontId="8" fillId="10" borderId="18" xfId="0" applyFont="1" applyFill="1" applyBorder="1" applyAlignment="1">
      <alignment horizontal="center"/>
    </xf>
    <xf numFmtId="0" fontId="9" fillId="11" borderId="10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9" fillId="8" borderId="1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4" fillId="0" borderId="13" xfId="0" applyFont="1" applyBorder="1"/>
    <xf numFmtId="0" fontId="4" fillId="0" borderId="12" xfId="0" applyFont="1" applyBorder="1"/>
    <xf numFmtId="0" fontId="10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4" fillId="0" borderId="11" xfId="0" applyFont="1" applyBorder="1"/>
    <xf numFmtId="0" fontId="0" fillId="0" borderId="9" xfId="0" applyBorder="1" applyAlignment="1">
      <alignment horizontal="center"/>
    </xf>
    <xf numFmtId="0" fontId="0" fillId="0" borderId="27" xfId="0" applyBorder="1" applyAlignment="1">
      <alignment horizontal="left" vertical="center"/>
    </xf>
    <xf numFmtId="0" fontId="3" fillId="0" borderId="27" xfId="0" applyFont="1" applyBorder="1" applyAlignment="1">
      <alignment horizontal="center"/>
    </xf>
    <xf numFmtId="0" fontId="4" fillId="0" borderId="37" xfId="0" applyFont="1" applyBorder="1"/>
    <xf numFmtId="0" fontId="12" fillId="0" borderId="10" xfId="0" applyFont="1" applyBorder="1" applyAlignment="1">
      <alignment horizontal="center"/>
    </xf>
    <xf numFmtId="0" fontId="0" fillId="0" borderId="43" xfId="0" applyBorder="1"/>
    <xf numFmtId="0" fontId="0" fillId="0" borderId="31" xfId="0" applyBorder="1"/>
    <xf numFmtId="0" fontId="3" fillId="0" borderId="18" xfId="0" applyFont="1" applyBorder="1"/>
    <xf numFmtId="0" fontId="3" fillId="0" borderId="18" xfId="0" applyFont="1" applyBorder="1" applyAlignment="1">
      <alignment horizontal="left" vertical="center"/>
    </xf>
    <xf numFmtId="0" fontId="3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0" xfId="0" applyFont="1" applyBorder="1" applyAlignment="1">
      <alignment horizontal="right"/>
    </xf>
    <xf numFmtId="20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0" fontId="8" fillId="4" borderId="18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4" fillId="0" borderId="27" xfId="0" applyFont="1" applyBorder="1" applyAlignment="1">
      <alignment horizontal="right"/>
    </xf>
    <xf numFmtId="0" fontId="3" fillId="5" borderId="10" xfId="0" applyFont="1" applyFill="1" applyBorder="1" applyAlignment="1">
      <alignment horizontal="center"/>
    </xf>
    <xf numFmtId="0" fontId="4" fillId="0" borderId="20" xfId="0" applyFont="1" applyBorder="1"/>
    <xf numFmtId="0" fontId="3" fillId="0" borderId="23" xfId="0" applyFont="1" applyBorder="1" applyAlignment="1">
      <alignment horizontal="center" vertical="center"/>
    </xf>
    <xf numFmtId="0" fontId="4" fillId="0" borderId="31" xfId="0" applyFont="1" applyBorder="1"/>
    <xf numFmtId="0" fontId="3" fillId="5" borderId="10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/>
    </xf>
    <xf numFmtId="0" fontId="15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2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3" fillId="5" borderId="41" xfId="0" applyFont="1" applyFill="1" applyBorder="1" applyAlignment="1">
      <alignment horizontal="center"/>
    </xf>
    <xf numFmtId="0" fontId="14" fillId="0" borderId="23" xfId="0" applyFont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4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"/>
  <sheetViews>
    <sheetView tabSelected="1" workbookViewId="0">
      <selection activeCell="M15" sqref="M15"/>
    </sheetView>
  </sheetViews>
  <sheetFormatPr defaultRowHeight="15" x14ac:dyDescent="0.25"/>
  <cols>
    <col min="1" max="1" width="14" bestFit="1" customWidth="1"/>
    <col min="2" max="2" width="9.42578125" customWidth="1"/>
    <col min="4" max="4" width="3.5703125" customWidth="1"/>
    <col min="5" max="5" width="7" style="1" customWidth="1"/>
    <col min="6" max="6" width="8.42578125" style="2" customWidth="1"/>
    <col min="7" max="7" width="10.5703125" bestFit="1" customWidth="1"/>
    <col min="8" max="8" width="3.5703125" style="25" bestFit="1" customWidth="1"/>
    <col min="9" max="9" width="15.7109375" style="117" bestFit="1" customWidth="1"/>
    <col min="10" max="10" width="8.42578125" style="2" bestFit="1" customWidth="1"/>
    <col min="11" max="11" width="10.85546875" bestFit="1" customWidth="1"/>
    <col min="12" max="12" width="8.42578125" style="1" customWidth="1"/>
    <col min="13" max="13" width="9.42578125" style="1" bestFit="1" customWidth="1"/>
    <col min="14" max="14" width="10.7109375" style="152" customWidth="1"/>
    <col min="15" max="15" width="4.85546875" style="1" customWidth="1"/>
    <col min="16" max="16" width="9" style="1" customWidth="1"/>
    <col min="17" max="17" width="2.85546875" style="1" customWidth="1"/>
    <col min="18" max="18" width="11.140625" style="25" customWidth="1"/>
    <col min="19" max="19" width="5.140625" customWidth="1"/>
    <col min="20" max="20" width="10.7109375" bestFit="1" customWidth="1"/>
  </cols>
  <sheetData>
    <row r="1" spans="1:20" ht="15.75" thickBot="1" x14ac:dyDescent="0.3"/>
    <row r="2" spans="1:20" ht="15.75" thickBot="1" x14ac:dyDescent="0.3">
      <c r="A2" s="33" t="s">
        <v>45</v>
      </c>
      <c r="B2" s="34">
        <v>40.380000000000003</v>
      </c>
      <c r="C2" s="171">
        <f>B3+B4</f>
        <v>271</v>
      </c>
      <c r="E2" s="175" t="s">
        <v>145</v>
      </c>
      <c r="F2" s="176"/>
      <c r="G2" s="26" t="s">
        <v>43</v>
      </c>
      <c r="H2" s="33" t="s">
        <v>42</v>
      </c>
      <c r="I2" s="83" t="s">
        <v>41</v>
      </c>
      <c r="J2" s="37" t="s">
        <v>40</v>
      </c>
      <c r="K2" s="9" t="s">
        <v>39</v>
      </c>
      <c r="L2" s="125" t="s">
        <v>38</v>
      </c>
      <c r="M2" s="125" t="s">
        <v>92</v>
      </c>
      <c r="N2" s="153" t="s">
        <v>68</v>
      </c>
      <c r="O2" s="36" t="s">
        <v>131</v>
      </c>
      <c r="P2" s="157" t="s">
        <v>83</v>
      </c>
      <c r="Q2" s="100" t="s">
        <v>36</v>
      </c>
      <c r="R2" s="26" t="s">
        <v>108</v>
      </c>
      <c r="T2" s="98">
        <f ca="1">TODAY()</f>
        <v>45281</v>
      </c>
    </row>
    <row r="3" spans="1:20" ht="15.75" thickBot="1" x14ac:dyDescent="0.3">
      <c r="A3" s="169" t="s">
        <v>37</v>
      </c>
      <c r="B3" s="34"/>
      <c r="C3" s="172"/>
      <c r="D3" s="163" t="s">
        <v>36</v>
      </c>
    </row>
    <row r="4" spans="1:20" ht="15.75" thickBot="1" x14ac:dyDescent="0.3">
      <c r="A4" s="170"/>
      <c r="B4" s="34">
        <v>271</v>
      </c>
      <c r="C4" s="33" t="s">
        <v>35</v>
      </c>
      <c r="E4" s="161"/>
      <c r="F4" s="165">
        <v>10</v>
      </c>
      <c r="G4" s="9" t="s">
        <v>1</v>
      </c>
      <c r="H4" s="107" t="s">
        <v>17</v>
      </c>
      <c r="I4" s="83" t="s">
        <v>113</v>
      </c>
      <c r="J4" s="37" t="s">
        <v>94</v>
      </c>
      <c r="K4" s="143" t="s">
        <v>118</v>
      </c>
      <c r="L4" s="145" t="s">
        <v>146</v>
      </c>
      <c r="M4" s="146" t="s">
        <v>30</v>
      </c>
      <c r="N4" s="154">
        <v>0.79166666666666663</v>
      </c>
      <c r="P4" s="154">
        <v>0.8208333333333333</v>
      </c>
      <c r="R4" s="25" t="s">
        <v>150</v>
      </c>
    </row>
    <row r="5" spans="1:20" ht="15.75" thickBot="1" x14ac:dyDescent="0.3">
      <c r="D5" s="157">
        <v>-2</v>
      </c>
      <c r="E5" s="133">
        <v>25</v>
      </c>
      <c r="F5" s="126">
        <v>30</v>
      </c>
      <c r="G5" s="9" t="s">
        <v>136</v>
      </c>
      <c r="H5" s="107" t="s">
        <v>17</v>
      </c>
      <c r="I5" s="83" t="s">
        <v>113</v>
      </c>
      <c r="J5" s="37" t="s">
        <v>85</v>
      </c>
      <c r="K5" s="143" t="s">
        <v>119</v>
      </c>
      <c r="L5" s="147" t="s">
        <v>137</v>
      </c>
      <c r="M5" s="148" t="s">
        <v>86</v>
      </c>
      <c r="N5" s="154">
        <v>0.79166666666666663</v>
      </c>
      <c r="P5" s="154">
        <v>0.8208333333333333</v>
      </c>
      <c r="R5" s="25" t="s">
        <v>150</v>
      </c>
    </row>
    <row r="6" spans="1:20" ht="15.75" thickBot="1" x14ac:dyDescent="0.3">
      <c r="E6" s="133"/>
      <c r="F6" s="127">
        <v>20</v>
      </c>
      <c r="G6" s="28" t="s">
        <v>147</v>
      </c>
      <c r="H6" s="120" t="s">
        <v>17</v>
      </c>
      <c r="I6" s="83" t="s">
        <v>115</v>
      </c>
      <c r="J6" s="37" t="s">
        <v>133</v>
      </c>
      <c r="K6" s="143" t="s">
        <v>120</v>
      </c>
      <c r="L6" s="145" t="s">
        <v>96</v>
      </c>
      <c r="M6" s="148" t="s">
        <v>64</v>
      </c>
      <c r="N6" s="154">
        <v>0.79166666666666663</v>
      </c>
      <c r="P6" s="154">
        <v>0.8208333333333333</v>
      </c>
      <c r="R6" s="25" t="s">
        <v>150</v>
      </c>
    </row>
    <row r="7" spans="1:20" ht="15.75" thickBot="1" x14ac:dyDescent="0.3">
      <c r="A7" s="9" t="s">
        <v>25</v>
      </c>
      <c r="B7" s="29">
        <v>0</v>
      </c>
      <c r="E7" s="140"/>
      <c r="F7" s="127">
        <v>10</v>
      </c>
      <c r="G7" s="9" t="s">
        <v>9</v>
      </c>
      <c r="H7" s="124" t="s">
        <v>17</v>
      </c>
      <c r="I7" s="83" t="s">
        <v>105</v>
      </c>
      <c r="J7" s="37" t="s">
        <v>137</v>
      </c>
      <c r="K7" s="143" t="s">
        <v>149</v>
      </c>
      <c r="L7" s="149" t="s">
        <v>85</v>
      </c>
      <c r="M7" s="148" t="s">
        <v>90</v>
      </c>
      <c r="N7" s="154">
        <v>0.79166666666666663</v>
      </c>
      <c r="O7" s="1" t="s">
        <v>130</v>
      </c>
      <c r="P7" s="154">
        <v>0.78472222222222221</v>
      </c>
      <c r="R7" s="25" t="s">
        <v>150</v>
      </c>
    </row>
    <row r="8" spans="1:20" ht="15.75" thickBot="1" x14ac:dyDescent="0.3">
      <c r="E8" s="164">
        <v>25</v>
      </c>
      <c r="F8" s="177">
        <v>70</v>
      </c>
      <c r="G8" s="9" t="s">
        <v>72</v>
      </c>
      <c r="H8" s="107" t="s">
        <v>17</v>
      </c>
      <c r="I8" s="83" t="s">
        <v>70</v>
      </c>
      <c r="J8" s="33" t="s">
        <v>62</v>
      </c>
      <c r="K8" s="143" t="s">
        <v>121</v>
      </c>
      <c r="L8" s="149" t="s">
        <v>123</v>
      </c>
      <c r="M8" s="148" t="s">
        <v>69</v>
      </c>
      <c r="N8" s="154">
        <v>0.4861111111111111</v>
      </c>
      <c r="P8" s="154">
        <v>0.79166666666666663</v>
      </c>
      <c r="R8" s="25" t="s">
        <v>150</v>
      </c>
    </row>
    <row r="9" spans="1:20" ht="15.75" thickBot="1" x14ac:dyDescent="0.3">
      <c r="A9" s="9" t="s">
        <v>19</v>
      </c>
      <c r="B9" s="8">
        <f>7000-C2</f>
        <v>6729</v>
      </c>
      <c r="E9" s="164"/>
      <c r="F9" s="178"/>
      <c r="G9" s="9" t="s">
        <v>71</v>
      </c>
      <c r="H9" s="156" t="s">
        <v>17</v>
      </c>
      <c r="I9" s="83" t="s">
        <v>115</v>
      </c>
      <c r="J9" s="33" t="s">
        <v>140</v>
      </c>
      <c r="K9" s="143" t="s">
        <v>129</v>
      </c>
      <c r="L9" s="149" t="s">
        <v>78</v>
      </c>
      <c r="M9" s="148" t="s">
        <v>64</v>
      </c>
      <c r="N9" s="154">
        <v>0.79166666666666663</v>
      </c>
      <c r="P9" s="154">
        <v>0.79166666666666663</v>
      </c>
      <c r="R9" s="25" t="s">
        <v>150</v>
      </c>
    </row>
    <row r="10" spans="1:20" ht="15.75" thickBot="1" x14ac:dyDescent="0.3">
      <c r="E10" s="140"/>
      <c r="F10" s="179"/>
      <c r="G10" s="9" t="s">
        <v>81</v>
      </c>
      <c r="H10" s="122" t="s">
        <v>17</v>
      </c>
      <c r="I10" s="83" t="s">
        <v>32</v>
      </c>
      <c r="J10" s="37" t="s">
        <v>94</v>
      </c>
      <c r="K10" s="144" t="s">
        <v>122</v>
      </c>
      <c r="L10" s="149" t="s">
        <v>124</v>
      </c>
      <c r="M10" s="148" t="s">
        <v>66</v>
      </c>
      <c r="N10" s="154">
        <v>0.79166666666666663</v>
      </c>
      <c r="O10" s="1" t="s">
        <v>126</v>
      </c>
      <c r="P10" s="154">
        <v>0.4826388888888889</v>
      </c>
      <c r="R10" s="25" t="s">
        <v>150</v>
      </c>
    </row>
    <row r="11" spans="1:20" ht="15.75" thickBot="1" x14ac:dyDescent="0.3">
      <c r="A11" s="9" t="s">
        <v>12</v>
      </c>
      <c r="B11" s="8">
        <f>B9-B13</f>
        <v>0</v>
      </c>
      <c r="E11" s="140"/>
      <c r="F11" s="165">
        <v>10</v>
      </c>
      <c r="G11" s="9" t="s">
        <v>128</v>
      </c>
      <c r="H11" s="107" t="s">
        <v>17</v>
      </c>
      <c r="I11" s="118" t="s">
        <v>116</v>
      </c>
      <c r="J11" s="37" t="s">
        <v>142</v>
      </c>
      <c r="K11" s="143" t="s">
        <v>110</v>
      </c>
      <c r="L11" s="150" t="s">
        <v>143</v>
      </c>
      <c r="M11" s="151" t="s">
        <v>66</v>
      </c>
      <c r="N11" s="154">
        <v>0.79166666666666663</v>
      </c>
      <c r="P11" s="154">
        <v>0.80555555555555547</v>
      </c>
      <c r="R11" s="25" t="s">
        <v>150</v>
      </c>
    </row>
    <row r="12" spans="1:20" ht="15.75" thickBot="1" x14ac:dyDescent="0.3">
      <c r="E12" s="173" t="s">
        <v>4</v>
      </c>
      <c r="F12" s="174"/>
      <c r="G12" s="9">
        <f>SUM(E4:F11)</f>
        <v>200</v>
      </c>
      <c r="L12" s="30"/>
      <c r="M12"/>
      <c r="N12" s="155"/>
      <c r="O12" s="24"/>
    </row>
    <row r="13" spans="1:20" ht="15.75" thickBot="1" x14ac:dyDescent="0.3">
      <c r="A13" s="9" t="s">
        <v>5</v>
      </c>
      <c r="B13" s="8">
        <f>B18+Purchase!O2</f>
        <v>6729</v>
      </c>
      <c r="G13" s="28"/>
      <c r="I13" s="119"/>
      <c r="J13" s="166"/>
      <c r="L13"/>
      <c r="M13"/>
      <c r="N13" s="167"/>
      <c r="O13" s="168"/>
    </row>
    <row r="14" spans="1:20" ht="15.75" thickBot="1" x14ac:dyDescent="0.3">
      <c r="C14" s="25"/>
      <c r="D14" s="25"/>
      <c r="E14" s="24"/>
      <c r="F14" s="20"/>
      <c r="I14" s="119"/>
      <c r="J14" s="166"/>
      <c r="L14"/>
      <c r="M14"/>
      <c r="N14" s="167"/>
      <c r="O14" s="168"/>
    </row>
    <row r="15" spans="1:20" ht="15.75" thickBot="1" x14ac:dyDescent="0.3">
      <c r="A15" s="9" t="s">
        <v>2</v>
      </c>
      <c r="B15" s="9">
        <v>902</v>
      </c>
      <c r="C15" s="25"/>
      <c r="D15" s="25"/>
      <c r="E15" s="24"/>
      <c r="F15" s="20"/>
      <c r="I15" s="119"/>
      <c r="J15" s="166"/>
      <c r="K15" s="119"/>
      <c r="L15"/>
      <c r="M15"/>
      <c r="N15" s="167"/>
      <c r="O15" s="168"/>
    </row>
    <row r="16" spans="1:20" x14ac:dyDescent="0.25">
      <c r="C16" s="25"/>
      <c r="D16" s="25"/>
      <c r="E16" s="24"/>
      <c r="F16" s="20"/>
      <c r="I16" s="119"/>
      <c r="L16"/>
      <c r="M16"/>
    </row>
    <row r="17" spans="1:15" ht="15.75" thickBot="1" x14ac:dyDescent="0.3">
      <c r="C17" s="25"/>
      <c r="D17" s="25"/>
      <c r="E17" s="24"/>
      <c r="F17" s="20"/>
      <c r="I17" s="119"/>
      <c r="L17"/>
      <c r="M17"/>
      <c r="N17" s="167"/>
      <c r="O17" s="168"/>
    </row>
    <row r="18" spans="1:15" ht="15.75" thickBot="1" x14ac:dyDescent="0.3">
      <c r="A18" s="9" t="s">
        <v>0</v>
      </c>
      <c r="B18" s="26">
        <v>40</v>
      </c>
      <c r="C18" s="25"/>
      <c r="D18" s="25"/>
      <c r="E18" s="24"/>
      <c r="F18" s="20"/>
      <c r="J18" s="166"/>
      <c r="L18"/>
      <c r="M18"/>
      <c r="N18" s="167"/>
      <c r="O18" s="168"/>
    </row>
    <row r="19" spans="1:15" x14ac:dyDescent="0.25">
      <c r="J19" s="166"/>
      <c r="L19"/>
      <c r="M19"/>
    </row>
  </sheetData>
  <mergeCells count="11">
    <mergeCell ref="J18:J19"/>
    <mergeCell ref="N17:N18"/>
    <mergeCell ref="O17:O18"/>
    <mergeCell ref="A3:A4"/>
    <mergeCell ref="C2:C3"/>
    <mergeCell ref="J13:J15"/>
    <mergeCell ref="N13:N15"/>
    <mergeCell ref="O13:O15"/>
    <mergeCell ref="E12:F12"/>
    <mergeCell ref="E2:F2"/>
    <mergeCell ref="F8:F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51DD9-29CF-40D7-AA95-AE74BC805B9C}">
  <dimension ref="A1:O34"/>
  <sheetViews>
    <sheetView workbookViewId="0">
      <selection activeCell="N32" sqref="N32"/>
    </sheetView>
  </sheetViews>
  <sheetFormatPr defaultRowHeight="15" x14ac:dyDescent="0.25"/>
  <cols>
    <col min="2" max="2" width="9.140625" style="1"/>
    <col min="5" max="5" width="5.7109375" customWidth="1"/>
    <col min="6" max="6" width="5.5703125" customWidth="1"/>
    <col min="7" max="8" width="4.42578125" customWidth="1"/>
    <col min="9" max="9" width="4.5703125" customWidth="1"/>
    <col min="10" max="10" width="4.140625" customWidth="1"/>
    <col min="11" max="11" width="7.140625" customWidth="1"/>
    <col min="12" max="12" width="11" bestFit="1" customWidth="1"/>
    <col min="15" max="15" width="5.42578125" bestFit="1" customWidth="1"/>
  </cols>
  <sheetData>
    <row r="1" spans="1:15" ht="15.75" thickBot="1" x14ac:dyDescent="0.3">
      <c r="A1" s="2"/>
      <c r="B1" s="52">
        <v>45261</v>
      </c>
      <c r="D1" s="26" t="s">
        <v>51</v>
      </c>
      <c r="E1" s="180" t="s">
        <v>11</v>
      </c>
      <c r="F1" s="181"/>
      <c r="G1" s="41" t="s">
        <v>10</v>
      </c>
      <c r="H1" s="180" t="s">
        <v>9</v>
      </c>
      <c r="I1" s="182"/>
      <c r="J1" s="181"/>
      <c r="K1" s="23" t="s">
        <v>8</v>
      </c>
      <c r="L1" s="22" t="s">
        <v>7</v>
      </c>
      <c r="M1" s="22" t="s">
        <v>6</v>
      </c>
      <c r="O1" s="21" t="s">
        <v>50</v>
      </c>
    </row>
    <row r="2" spans="1:15" ht="15.75" thickBot="1" x14ac:dyDescent="0.3">
      <c r="A2" s="15" t="s">
        <v>3</v>
      </c>
      <c r="B2" s="183">
        <v>2</v>
      </c>
      <c r="C2" s="12">
        <v>310</v>
      </c>
      <c r="D2" s="11">
        <v>500</v>
      </c>
      <c r="E2" s="11">
        <v>190</v>
      </c>
      <c r="F2" s="11">
        <v>120</v>
      </c>
      <c r="G2" s="11">
        <v>70</v>
      </c>
      <c r="H2" s="11">
        <v>20</v>
      </c>
      <c r="I2" s="11">
        <v>20</v>
      </c>
      <c r="J2" s="10">
        <v>20</v>
      </c>
      <c r="K2" s="186">
        <f>SUM(F2:J4)</f>
        <v>312</v>
      </c>
      <c r="L2" s="188">
        <f>SUM(E2:J4)</f>
        <v>1152</v>
      </c>
      <c r="M2" s="192">
        <f>SUM(D2:D4)-L2</f>
        <v>348</v>
      </c>
      <c r="O2">
        <f>SUM(E2:J34)</f>
        <v>6689</v>
      </c>
    </row>
    <row r="3" spans="1:15" x14ac:dyDescent="0.25">
      <c r="A3" s="20"/>
      <c r="B3" s="184"/>
      <c r="C3" s="13">
        <v>350</v>
      </c>
      <c r="D3" s="18">
        <v>500</v>
      </c>
      <c r="E3" s="18">
        <v>150</v>
      </c>
      <c r="F3" s="18"/>
      <c r="G3" s="18"/>
      <c r="H3" s="18"/>
      <c r="I3" s="18"/>
      <c r="J3" s="55"/>
      <c r="K3" s="187"/>
      <c r="L3" s="189"/>
      <c r="M3" s="193"/>
    </row>
    <row r="4" spans="1:15" ht="15.75" thickBot="1" x14ac:dyDescent="0.3">
      <c r="A4" s="20"/>
      <c r="B4" s="185"/>
      <c r="C4" s="6"/>
      <c r="D4" s="5">
        <v>500</v>
      </c>
      <c r="E4" s="5">
        <v>500</v>
      </c>
      <c r="F4" s="5">
        <v>62</v>
      </c>
      <c r="G4" s="5"/>
      <c r="H4" s="5"/>
      <c r="I4" s="5"/>
      <c r="J4" s="4"/>
      <c r="K4" s="187"/>
      <c r="L4" s="189"/>
      <c r="M4" s="193"/>
    </row>
    <row r="5" spans="1:15" ht="15.75" thickBot="1" x14ac:dyDescent="0.3">
      <c r="A5" s="20"/>
      <c r="B5" s="14">
        <v>3</v>
      </c>
      <c r="C5" s="56">
        <v>260</v>
      </c>
      <c r="D5" s="57">
        <v>500</v>
      </c>
      <c r="E5" s="57">
        <v>240</v>
      </c>
      <c r="F5" s="57"/>
      <c r="G5" s="57">
        <v>100</v>
      </c>
      <c r="H5" s="57">
        <v>50</v>
      </c>
      <c r="I5" s="57">
        <v>100</v>
      </c>
      <c r="J5" s="58">
        <v>18</v>
      </c>
      <c r="K5" s="54">
        <f>SUM(F5:J5)</f>
        <v>268</v>
      </c>
      <c r="L5" s="17">
        <f>SUM(E5:J5)</f>
        <v>508</v>
      </c>
      <c r="M5" s="16">
        <f>D5+M2-L5</f>
        <v>340</v>
      </c>
    </row>
    <row r="6" spans="1:15" ht="15.75" thickBot="1" x14ac:dyDescent="0.3">
      <c r="A6" s="15" t="s">
        <v>1</v>
      </c>
      <c r="B6" s="19">
        <v>4</v>
      </c>
      <c r="C6" s="56">
        <v>100</v>
      </c>
      <c r="D6" s="57">
        <v>500</v>
      </c>
      <c r="E6" s="57">
        <v>400</v>
      </c>
      <c r="F6" s="57">
        <v>390</v>
      </c>
      <c r="G6" s="57"/>
      <c r="H6" s="57"/>
      <c r="I6" s="57"/>
      <c r="J6" s="58"/>
      <c r="K6" s="54">
        <f>SUM(F6:J6)</f>
        <v>390</v>
      </c>
      <c r="L6" s="17">
        <f>SUM(E6:J6)</f>
        <v>790</v>
      </c>
      <c r="M6" s="16">
        <f>D6+M5-L6</f>
        <v>50</v>
      </c>
    </row>
    <row r="7" spans="1:15" ht="15.75" thickBot="1" x14ac:dyDescent="0.3">
      <c r="A7" s="15" t="s">
        <v>1</v>
      </c>
      <c r="B7" s="194">
        <v>5</v>
      </c>
      <c r="C7" s="12"/>
      <c r="D7" s="53"/>
      <c r="E7" s="12">
        <v>20</v>
      </c>
      <c r="F7" s="11"/>
      <c r="G7" s="11">
        <v>35</v>
      </c>
      <c r="H7" s="11">
        <v>20</v>
      </c>
      <c r="I7" s="11"/>
      <c r="J7" s="10"/>
      <c r="K7" s="196">
        <f>SUM(F7:J8)</f>
        <v>270</v>
      </c>
      <c r="L7" s="198">
        <f>SUM(E7:J8)</f>
        <v>340</v>
      </c>
      <c r="M7" s="200">
        <f>D8-L7</f>
        <v>160</v>
      </c>
    </row>
    <row r="8" spans="1:15" ht="15.75" thickBot="1" x14ac:dyDescent="0.3">
      <c r="A8" s="2"/>
      <c r="B8" s="195"/>
      <c r="C8" s="6"/>
      <c r="D8" s="7">
        <v>500</v>
      </c>
      <c r="E8" s="6">
        <v>50</v>
      </c>
      <c r="F8" s="5">
        <v>180</v>
      </c>
      <c r="G8" s="5"/>
      <c r="H8" s="5">
        <v>15</v>
      </c>
      <c r="I8" s="5">
        <v>10</v>
      </c>
      <c r="J8" s="4">
        <v>10</v>
      </c>
      <c r="K8" s="197"/>
      <c r="L8" s="199"/>
      <c r="M8" s="201"/>
    </row>
    <row r="9" spans="1:15" ht="15.75" thickBot="1" x14ac:dyDescent="0.3">
      <c r="A9" s="15" t="s">
        <v>1</v>
      </c>
      <c r="B9" s="3">
        <v>6</v>
      </c>
      <c r="C9" s="68"/>
      <c r="D9" s="69">
        <v>170</v>
      </c>
      <c r="E9" s="69"/>
      <c r="F9" s="69"/>
      <c r="G9" s="69"/>
      <c r="H9" s="69">
        <v>20</v>
      </c>
      <c r="I9" s="69">
        <v>25</v>
      </c>
      <c r="J9" s="70"/>
      <c r="K9" s="71">
        <f>SUM(E9:J9)</f>
        <v>45</v>
      </c>
      <c r="L9" s="72">
        <f>SUM(E9:J9)</f>
        <v>45</v>
      </c>
      <c r="M9" s="73">
        <f>D9-L9</f>
        <v>125</v>
      </c>
    </row>
    <row r="10" spans="1:15" ht="15.75" thickBot="1" x14ac:dyDescent="0.3">
      <c r="A10" s="15" t="s">
        <v>1</v>
      </c>
      <c r="B10" s="74">
        <v>7</v>
      </c>
      <c r="C10" s="68"/>
      <c r="D10" s="69">
        <v>625</v>
      </c>
      <c r="E10" s="69">
        <v>300</v>
      </c>
      <c r="F10" s="69">
        <v>15</v>
      </c>
      <c r="G10" s="69">
        <v>100</v>
      </c>
      <c r="H10" s="69">
        <v>25</v>
      </c>
      <c r="I10" s="69">
        <v>17</v>
      </c>
      <c r="J10" s="75">
        <v>15</v>
      </c>
      <c r="K10" s="69">
        <v>40</v>
      </c>
      <c r="L10" s="76">
        <v>40</v>
      </c>
      <c r="M10" s="70">
        <f>D10-L10</f>
        <v>585</v>
      </c>
    </row>
    <row r="11" spans="1:15" ht="15.75" thickBot="1" x14ac:dyDescent="0.3">
      <c r="A11" s="84" t="s">
        <v>1</v>
      </c>
      <c r="B11" s="194">
        <v>8</v>
      </c>
      <c r="C11" s="68"/>
      <c r="D11" s="69"/>
      <c r="E11" s="69"/>
      <c r="F11" s="69">
        <v>20</v>
      </c>
      <c r="G11" s="69"/>
      <c r="H11" s="69">
        <v>15</v>
      </c>
      <c r="I11" s="69">
        <v>20</v>
      </c>
      <c r="J11" s="69">
        <v>20</v>
      </c>
      <c r="K11" s="69">
        <f>SUM(E11:J11)</f>
        <v>75</v>
      </c>
      <c r="L11" s="69"/>
      <c r="M11" s="70"/>
    </row>
    <row r="12" spans="1:15" ht="15.75" thickBot="1" x14ac:dyDescent="0.3">
      <c r="B12" s="195"/>
      <c r="C12" s="90">
        <v>483</v>
      </c>
      <c r="D12" s="82">
        <v>560</v>
      </c>
      <c r="E12" s="82">
        <v>50</v>
      </c>
      <c r="F12" s="82"/>
      <c r="G12" s="82">
        <v>10</v>
      </c>
      <c r="H12" s="82">
        <v>17</v>
      </c>
      <c r="I12" s="82"/>
      <c r="J12" s="82"/>
      <c r="K12" s="82"/>
      <c r="L12" s="82"/>
      <c r="M12" s="91"/>
    </row>
    <row r="13" spans="1:15" ht="15.75" thickBot="1" x14ac:dyDescent="0.3">
      <c r="A13" s="84" t="s">
        <v>1</v>
      </c>
      <c r="B13" s="19">
        <v>9</v>
      </c>
      <c r="C13" s="82"/>
      <c r="D13" s="82">
        <v>190</v>
      </c>
      <c r="E13" s="82">
        <v>50</v>
      </c>
      <c r="F13" s="82">
        <v>20</v>
      </c>
      <c r="G13" s="82">
        <v>70</v>
      </c>
      <c r="H13" s="82">
        <v>20</v>
      </c>
      <c r="I13" s="82">
        <v>30</v>
      </c>
      <c r="J13" s="82">
        <v>6</v>
      </c>
      <c r="K13" s="82"/>
      <c r="L13" s="82"/>
      <c r="M13" s="82"/>
    </row>
    <row r="14" spans="1:15" ht="15.75" thickBot="1" x14ac:dyDescent="0.3">
      <c r="B14" s="194">
        <v>10</v>
      </c>
      <c r="C14" s="95"/>
      <c r="D14" s="11">
        <v>50</v>
      </c>
      <c r="E14" s="11"/>
      <c r="F14" s="11">
        <v>30</v>
      </c>
      <c r="G14" s="11"/>
      <c r="H14" s="11"/>
      <c r="I14" s="11"/>
      <c r="J14" s="11"/>
      <c r="K14" s="11"/>
      <c r="L14" s="11"/>
      <c r="M14" s="10"/>
    </row>
    <row r="15" spans="1:15" ht="15.75" thickBot="1" x14ac:dyDescent="0.3">
      <c r="A15" s="84" t="s">
        <v>1</v>
      </c>
      <c r="B15" s="195"/>
      <c r="C15" s="96"/>
      <c r="D15" s="82">
        <v>175</v>
      </c>
      <c r="E15" s="82"/>
      <c r="F15" s="82">
        <v>60</v>
      </c>
      <c r="G15" s="82">
        <v>70</v>
      </c>
      <c r="H15" s="82">
        <v>25</v>
      </c>
      <c r="I15" s="82">
        <v>20</v>
      </c>
      <c r="J15" s="82"/>
      <c r="K15" s="82"/>
      <c r="L15" s="82"/>
      <c r="M15" s="91"/>
    </row>
    <row r="16" spans="1:15" ht="15.75" thickBot="1" x14ac:dyDescent="0.3">
      <c r="B16" s="183">
        <v>11</v>
      </c>
      <c r="C16" s="18"/>
      <c r="D16" s="18">
        <v>500</v>
      </c>
      <c r="E16" s="18">
        <v>50</v>
      </c>
      <c r="F16" s="18">
        <v>40</v>
      </c>
      <c r="G16" s="18"/>
      <c r="H16" s="18">
        <v>25</v>
      </c>
      <c r="I16" s="18">
        <v>25</v>
      </c>
      <c r="J16" s="18">
        <v>20</v>
      </c>
      <c r="K16" s="18"/>
      <c r="L16" s="18"/>
      <c r="M16" s="18"/>
    </row>
    <row r="17" spans="1:13" ht="15.75" thickBot="1" x14ac:dyDescent="0.3">
      <c r="A17" s="84" t="s">
        <v>1</v>
      </c>
      <c r="B17" s="184"/>
      <c r="C17" s="82"/>
      <c r="D17" s="82"/>
      <c r="E17" s="82"/>
      <c r="F17" s="82"/>
      <c r="G17" s="82">
        <v>70</v>
      </c>
      <c r="H17" s="82"/>
      <c r="I17" s="82">
        <v>20</v>
      </c>
      <c r="J17" s="82"/>
      <c r="K17" s="82"/>
      <c r="L17" s="82"/>
      <c r="M17" s="82"/>
    </row>
    <row r="18" spans="1:13" ht="15.75" thickBot="1" x14ac:dyDescent="0.3">
      <c r="B18" s="183">
        <v>12</v>
      </c>
      <c r="C18" s="12"/>
      <c r="D18" s="11">
        <v>150</v>
      </c>
      <c r="E18" s="11"/>
      <c r="F18" s="11">
        <v>25</v>
      </c>
      <c r="G18" s="11"/>
      <c r="H18" s="11">
        <v>95</v>
      </c>
      <c r="I18" s="11">
        <v>20</v>
      </c>
      <c r="J18" s="11">
        <v>10</v>
      </c>
      <c r="K18" s="11"/>
      <c r="L18" s="11"/>
      <c r="M18" s="10"/>
    </row>
    <row r="19" spans="1:13" ht="15.75" thickBot="1" x14ac:dyDescent="0.3">
      <c r="A19" s="84" t="s">
        <v>1</v>
      </c>
      <c r="B19" s="185"/>
      <c r="C19" s="13"/>
      <c r="D19" s="18">
        <v>100</v>
      </c>
      <c r="E19" s="18"/>
      <c r="F19" s="18">
        <v>20</v>
      </c>
      <c r="G19" s="18">
        <v>70</v>
      </c>
      <c r="H19" s="18"/>
      <c r="I19" s="18"/>
      <c r="J19" s="18">
        <v>10</v>
      </c>
      <c r="K19" s="18"/>
      <c r="L19" s="18"/>
      <c r="M19" s="55"/>
    </row>
    <row r="20" spans="1:13" ht="15.75" thickBot="1" x14ac:dyDescent="0.3">
      <c r="A20" s="15" t="s">
        <v>1</v>
      </c>
      <c r="B20" s="130">
        <v>13</v>
      </c>
      <c r="C20" s="13"/>
      <c r="D20" s="18">
        <v>100</v>
      </c>
      <c r="E20" s="18">
        <v>3</v>
      </c>
      <c r="F20" s="18">
        <v>5</v>
      </c>
      <c r="G20" s="18">
        <v>12</v>
      </c>
      <c r="H20" s="18">
        <v>20</v>
      </c>
      <c r="I20" s="18">
        <v>3</v>
      </c>
      <c r="J20" s="18">
        <v>17</v>
      </c>
      <c r="K20" s="18"/>
      <c r="L20" s="18"/>
      <c r="M20" s="55">
        <v>40</v>
      </c>
    </row>
    <row r="21" spans="1:13" ht="15.75" thickBot="1" x14ac:dyDescent="0.3">
      <c r="A21" s="84" t="s">
        <v>1</v>
      </c>
      <c r="B21" s="190">
        <v>14</v>
      </c>
      <c r="C21" s="13"/>
      <c r="D21" s="18">
        <v>500</v>
      </c>
      <c r="E21" s="18">
        <v>15</v>
      </c>
      <c r="F21" s="18">
        <v>25</v>
      </c>
      <c r="G21" s="18">
        <v>49</v>
      </c>
      <c r="H21" s="18">
        <v>1</v>
      </c>
      <c r="I21" s="18">
        <v>40</v>
      </c>
      <c r="J21" s="18"/>
      <c r="K21" s="18"/>
      <c r="L21" s="18"/>
      <c r="M21" s="55"/>
    </row>
    <row r="22" spans="1:13" ht="15.75" thickBot="1" x14ac:dyDescent="0.3">
      <c r="B22" s="191"/>
      <c r="C22" s="131"/>
      <c r="D22" s="132">
        <v>235</v>
      </c>
      <c r="E22" s="132">
        <v>50</v>
      </c>
      <c r="F22" s="132">
        <v>55</v>
      </c>
      <c r="G22" s="132">
        <v>70</v>
      </c>
      <c r="H22" s="133">
        <v>20</v>
      </c>
      <c r="I22" s="132">
        <v>20</v>
      </c>
      <c r="J22" s="134">
        <v>20</v>
      </c>
      <c r="K22" s="132"/>
      <c r="L22" s="132"/>
      <c r="M22" s="135"/>
    </row>
    <row r="23" spans="1:13" ht="15.75" thickBot="1" x14ac:dyDescent="0.3">
      <c r="B23" s="77">
        <v>15</v>
      </c>
      <c r="C23" s="68"/>
      <c r="D23" s="139">
        <v>40</v>
      </c>
      <c r="E23" s="69"/>
      <c r="F23" s="69"/>
      <c r="G23" s="69"/>
      <c r="H23" s="69">
        <v>20</v>
      </c>
      <c r="I23" s="69">
        <v>10</v>
      </c>
      <c r="J23" s="69">
        <v>10</v>
      </c>
      <c r="K23" s="69"/>
      <c r="L23" s="69"/>
      <c r="M23" s="70"/>
    </row>
    <row r="24" spans="1:13" ht="15.75" thickBot="1" x14ac:dyDescent="0.3">
      <c r="B24" s="171">
        <v>16</v>
      </c>
      <c r="C24" s="141"/>
      <c r="D24" s="69"/>
      <c r="E24" s="69"/>
      <c r="F24" s="69">
        <v>75</v>
      </c>
      <c r="G24" s="69">
        <v>70</v>
      </c>
      <c r="H24" s="69">
        <v>30</v>
      </c>
      <c r="I24" s="75">
        <v>5</v>
      </c>
      <c r="J24" s="69">
        <v>25</v>
      </c>
      <c r="K24" s="69"/>
      <c r="L24" s="69"/>
      <c r="M24" s="70"/>
    </row>
    <row r="25" spans="1:13" ht="15.75" thickBot="1" x14ac:dyDescent="0.3">
      <c r="A25" s="84" t="s">
        <v>1</v>
      </c>
      <c r="B25" s="172"/>
      <c r="C25" s="142"/>
      <c r="D25" s="18">
        <v>130</v>
      </c>
      <c r="E25" s="18">
        <v>22</v>
      </c>
      <c r="F25" s="18">
        <v>10</v>
      </c>
      <c r="G25" s="18">
        <v>70</v>
      </c>
      <c r="H25" s="18">
        <v>20</v>
      </c>
      <c r="I25" s="18">
        <v>7</v>
      </c>
      <c r="J25" s="18">
        <v>1</v>
      </c>
      <c r="K25" s="18"/>
      <c r="L25" s="18"/>
      <c r="M25" s="18"/>
    </row>
    <row r="26" spans="1:13" ht="15.75" thickBot="1" x14ac:dyDescent="0.3">
      <c r="B26" s="171">
        <v>17</v>
      </c>
      <c r="C26" s="162"/>
      <c r="D26" s="160"/>
      <c r="E26" s="160">
        <v>35</v>
      </c>
      <c r="F26" s="160">
        <v>50</v>
      </c>
      <c r="G26" s="160">
        <v>40</v>
      </c>
      <c r="H26" s="160">
        <v>10</v>
      </c>
      <c r="I26" s="160">
        <v>20</v>
      </c>
      <c r="J26" s="160">
        <v>20</v>
      </c>
      <c r="K26" s="160"/>
      <c r="L26" s="160"/>
      <c r="M26" s="160"/>
    </row>
    <row r="27" spans="1:13" ht="15.75" thickBot="1" x14ac:dyDescent="0.3">
      <c r="A27" s="84" t="s">
        <v>1</v>
      </c>
      <c r="B27" s="203"/>
      <c r="C27" s="96"/>
      <c r="D27" s="132">
        <v>100</v>
      </c>
      <c r="E27" s="82">
        <v>5</v>
      </c>
      <c r="F27" s="82">
        <v>3</v>
      </c>
      <c r="G27" s="82">
        <v>70</v>
      </c>
      <c r="H27" s="82">
        <v>10</v>
      </c>
      <c r="I27" s="82">
        <v>7</v>
      </c>
      <c r="J27" s="82">
        <v>5</v>
      </c>
      <c r="K27" s="82"/>
      <c r="L27" s="82"/>
      <c r="M27" s="82"/>
    </row>
    <row r="28" spans="1:13" ht="15.75" thickBot="1" x14ac:dyDescent="0.3">
      <c r="A28" s="84" t="s">
        <v>1</v>
      </c>
      <c r="B28" s="171">
        <v>18</v>
      </c>
      <c r="C28" s="141"/>
      <c r="D28" s="69"/>
      <c r="E28" s="69"/>
      <c r="F28" s="69"/>
      <c r="G28" s="69"/>
      <c r="H28" s="69">
        <v>10</v>
      </c>
      <c r="I28" s="69">
        <v>10</v>
      </c>
      <c r="J28" s="69">
        <v>12</v>
      </c>
      <c r="K28" s="69"/>
      <c r="L28" s="69"/>
      <c r="M28" s="70"/>
    </row>
    <row r="29" spans="1:13" ht="15.75" thickBot="1" x14ac:dyDescent="0.3">
      <c r="B29" s="172"/>
      <c r="C29" s="142"/>
      <c r="D29" s="18"/>
      <c r="E29" s="18">
        <v>222</v>
      </c>
      <c r="F29" s="18">
        <v>50</v>
      </c>
      <c r="G29" s="18">
        <v>100</v>
      </c>
      <c r="H29" s="18">
        <v>63</v>
      </c>
      <c r="I29" s="18">
        <v>25</v>
      </c>
      <c r="J29" s="18">
        <v>20</v>
      </c>
      <c r="K29" s="18"/>
      <c r="L29" s="18"/>
      <c r="M29" s="18"/>
    </row>
    <row r="30" spans="1:13" ht="15.75" thickBot="1" x14ac:dyDescent="0.3">
      <c r="B30" s="171">
        <v>19</v>
      </c>
      <c r="C30" s="142"/>
      <c r="D30" s="18"/>
      <c r="E30" s="18"/>
      <c r="F30" s="18"/>
      <c r="G30" s="18">
        <v>70</v>
      </c>
      <c r="H30" s="18">
        <v>40</v>
      </c>
      <c r="I30" s="18"/>
      <c r="J30" s="18"/>
      <c r="K30" s="18"/>
      <c r="L30" s="18"/>
      <c r="M30" s="18"/>
    </row>
    <row r="31" spans="1:13" ht="15.75" thickBot="1" x14ac:dyDescent="0.3">
      <c r="A31" s="84" t="s">
        <v>1</v>
      </c>
      <c r="B31" s="172"/>
      <c r="C31" s="142"/>
      <c r="D31" s="18"/>
      <c r="E31" s="18"/>
      <c r="F31" s="18">
        <v>20</v>
      </c>
      <c r="G31" s="18">
        <v>20</v>
      </c>
      <c r="H31" s="18">
        <v>20</v>
      </c>
      <c r="I31" s="18">
        <v>10</v>
      </c>
      <c r="J31" s="18">
        <v>2</v>
      </c>
      <c r="K31" s="18"/>
      <c r="L31" s="18"/>
      <c r="M31" s="18"/>
    </row>
    <row r="32" spans="1:13" ht="15.75" thickBot="1" x14ac:dyDescent="0.3">
      <c r="A32" s="84" t="s">
        <v>1</v>
      </c>
      <c r="B32" s="171">
        <v>20</v>
      </c>
      <c r="C32" s="142"/>
      <c r="D32" s="18"/>
      <c r="E32" s="18"/>
      <c r="F32" s="18">
        <v>50</v>
      </c>
      <c r="G32" s="18"/>
      <c r="H32" s="18">
        <v>40</v>
      </c>
      <c r="I32" s="18"/>
      <c r="J32" s="18">
        <v>30</v>
      </c>
      <c r="K32" s="18"/>
      <c r="L32" s="18"/>
      <c r="M32" s="18"/>
    </row>
    <row r="33" spans="2:13" ht="15.75" thickBot="1" x14ac:dyDescent="0.3">
      <c r="B33" s="202"/>
      <c r="C33" s="18"/>
      <c r="D33" s="18"/>
      <c r="E33" s="18"/>
      <c r="F33" s="18">
        <v>100</v>
      </c>
      <c r="G33" s="18">
        <v>70</v>
      </c>
      <c r="H33" s="18">
        <v>30</v>
      </c>
      <c r="I33" s="18">
        <v>20</v>
      </c>
      <c r="J33" s="18">
        <v>20</v>
      </c>
      <c r="K33" s="18"/>
      <c r="L33" s="18"/>
      <c r="M33" s="18"/>
    </row>
    <row r="34" spans="2:13" ht="15.75" thickBot="1" x14ac:dyDescent="0.3">
      <c r="B34" s="130">
        <v>21</v>
      </c>
      <c r="C34" s="18"/>
      <c r="D34" s="18"/>
      <c r="E34" s="18"/>
      <c r="F34" s="18">
        <v>50</v>
      </c>
      <c r="G34" s="18">
        <v>70</v>
      </c>
      <c r="H34" s="18">
        <v>30</v>
      </c>
      <c r="I34" s="18">
        <v>20</v>
      </c>
      <c r="J34" s="18">
        <v>30</v>
      </c>
      <c r="K34" s="18"/>
      <c r="L34" s="18"/>
      <c r="M34" s="18"/>
    </row>
  </sheetData>
  <mergeCells count="20">
    <mergeCell ref="B32:B33"/>
    <mergeCell ref="B30:B31"/>
    <mergeCell ref="B28:B29"/>
    <mergeCell ref="B26:B27"/>
    <mergeCell ref="B24:B25"/>
    <mergeCell ref="B21:B22"/>
    <mergeCell ref="B18:B19"/>
    <mergeCell ref="B16:B17"/>
    <mergeCell ref="M2:M4"/>
    <mergeCell ref="B14:B15"/>
    <mergeCell ref="B11:B12"/>
    <mergeCell ref="K7:K8"/>
    <mergeCell ref="L7:L8"/>
    <mergeCell ref="M7:M8"/>
    <mergeCell ref="B7:B8"/>
    <mergeCell ref="E1:F1"/>
    <mergeCell ref="H1:J1"/>
    <mergeCell ref="B2:B4"/>
    <mergeCell ref="K2:K4"/>
    <mergeCell ref="L2:L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F39B9-450C-4C51-9807-7AFD5CC29C14}">
  <dimension ref="A1:CG36"/>
  <sheetViews>
    <sheetView topLeftCell="AC19" workbookViewId="0">
      <selection activeCell="AS37" sqref="AS37"/>
    </sheetView>
  </sheetViews>
  <sheetFormatPr defaultRowHeight="15" x14ac:dyDescent="0.25"/>
  <cols>
    <col min="1" max="1" width="3.28515625" customWidth="1"/>
    <col min="2" max="2" width="9.7109375" bestFit="1" customWidth="1"/>
    <col min="4" max="4" width="3.140625" customWidth="1"/>
    <col min="5" max="5" width="15.7109375" bestFit="1" customWidth="1"/>
    <col min="6" max="6" width="6.7109375" customWidth="1"/>
    <col min="7" max="7" width="11.140625" bestFit="1" customWidth="1"/>
    <col min="15" max="15" width="9.7109375" bestFit="1" customWidth="1"/>
    <col min="23" max="23" width="9.7109375" bestFit="1" customWidth="1"/>
    <col min="30" max="30" width="9.7109375" bestFit="1" customWidth="1"/>
    <col min="37" max="37" width="15.7109375" bestFit="1" customWidth="1"/>
    <col min="38" max="38" width="9.7109375" bestFit="1" customWidth="1"/>
    <col min="47" max="47" width="10.140625" bestFit="1" customWidth="1"/>
    <col min="49" max="49" width="9.7109375" bestFit="1" customWidth="1"/>
    <col min="51" max="51" width="14.5703125" bestFit="1" customWidth="1"/>
    <col min="53" max="53" width="11.42578125" bestFit="1" customWidth="1"/>
    <col min="70" max="70" width="10.7109375" bestFit="1" customWidth="1"/>
  </cols>
  <sheetData>
    <row r="1" spans="1:85" ht="15.75" thickBot="1" x14ac:dyDescent="0.3">
      <c r="B1" s="42"/>
      <c r="C1" s="43"/>
      <c r="D1" s="43"/>
      <c r="E1" s="43"/>
      <c r="F1" s="43"/>
      <c r="G1" s="43"/>
      <c r="H1" s="43"/>
      <c r="I1" s="44"/>
      <c r="K1" s="42"/>
      <c r="L1" s="43"/>
      <c r="M1" s="43"/>
      <c r="N1" s="59"/>
      <c r="O1" s="60"/>
      <c r="P1" s="43"/>
      <c r="Q1" s="61"/>
      <c r="S1" s="38" t="s">
        <v>44</v>
      </c>
      <c r="T1" s="26" t="s">
        <v>43</v>
      </c>
      <c r="U1" s="33" t="s">
        <v>42</v>
      </c>
      <c r="V1" s="36" t="s">
        <v>41</v>
      </c>
      <c r="W1" s="37" t="s">
        <v>40</v>
      </c>
      <c r="X1" s="26" t="s">
        <v>39</v>
      </c>
      <c r="Y1" s="36" t="s">
        <v>38</v>
      </c>
      <c r="AA1" s="38" t="s">
        <v>44</v>
      </c>
      <c r="AB1" s="26" t="s">
        <v>43</v>
      </c>
      <c r="AC1" s="33" t="s">
        <v>42</v>
      </c>
      <c r="AD1" s="36" t="s">
        <v>41</v>
      </c>
      <c r="AE1" s="37" t="s">
        <v>40</v>
      </c>
      <c r="AF1" s="26" t="s">
        <v>39</v>
      </c>
      <c r="AG1" s="36" t="s">
        <v>38</v>
      </c>
      <c r="AI1" s="38" t="s">
        <v>44</v>
      </c>
      <c r="AJ1" s="26" t="s">
        <v>43</v>
      </c>
      <c r="AK1" s="33" t="s">
        <v>42</v>
      </c>
      <c r="AL1" s="36" t="s">
        <v>41</v>
      </c>
      <c r="AM1" s="37" t="s">
        <v>40</v>
      </c>
      <c r="AN1" s="26" t="s">
        <v>39</v>
      </c>
      <c r="AO1" s="77" t="s">
        <v>38</v>
      </c>
      <c r="AP1" s="33" t="s">
        <v>68</v>
      </c>
      <c r="AQ1" s="59"/>
      <c r="AR1" s="8" t="s">
        <v>82</v>
      </c>
      <c r="AS1" s="1"/>
      <c r="AT1" s="38" t="s">
        <v>44</v>
      </c>
      <c r="AU1" s="26" t="s">
        <v>43</v>
      </c>
      <c r="AV1" s="33" t="s">
        <v>42</v>
      </c>
      <c r="AW1" s="36" t="s">
        <v>41</v>
      </c>
      <c r="AX1" s="37" t="s">
        <v>40</v>
      </c>
      <c r="AY1" s="26" t="s">
        <v>39</v>
      </c>
      <c r="AZ1" s="77" t="s">
        <v>38</v>
      </c>
      <c r="BA1" s="33" t="s">
        <v>68</v>
      </c>
      <c r="BB1" s="1"/>
      <c r="BD1" s="38" t="s">
        <v>44</v>
      </c>
      <c r="BE1" s="26" t="s">
        <v>43</v>
      </c>
      <c r="BF1" s="33" t="s">
        <v>42</v>
      </c>
      <c r="BG1" s="36" t="s">
        <v>41</v>
      </c>
      <c r="BH1" s="37" t="s">
        <v>40</v>
      </c>
      <c r="BI1" s="26" t="s">
        <v>39</v>
      </c>
      <c r="BJ1" s="77" t="s">
        <v>38</v>
      </c>
      <c r="BK1" s="77" t="s">
        <v>92</v>
      </c>
      <c r="BL1" s="33" t="s">
        <v>68</v>
      </c>
      <c r="BN1" s="38" t="s">
        <v>44</v>
      </c>
      <c r="BO1" s="26" t="s">
        <v>43</v>
      </c>
      <c r="BP1" s="33" t="s">
        <v>42</v>
      </c>
      <c r="BQ1" s="36" t="s">
        <v>41</v>
      </c>
      <c r="BR1" s="37" t="s">
        <v>40</v>
      </c>
      <c r="BS1" s="26" t="s">
        <v>39</v>
      </c>
      <c r="BT1" s="77" t="s">
        <v>38</v>
      </c>
      <c r="BU1" s="77" t="s">
        <v>92</v>
      </c>
      <c r="BV1" s="33" t="s">
        <v>68</v>
      </c>
    </row>
    <row r="2" spans="1:85" ht="15.75" thickBot="1" x14ac:dyDescent="0.3">
      <c r="B2" s="26">
        <v>27</v>
      </c>
      <c r="D2" s="45">
        <v>72</v>
      </c>
      <c r="E2" s="40">
        <v>23</v>
      </c>
      <c r="F2" s="24" t="s">
        <v>46</v>
      </c>
      <c r="G2" s="39" t="s">
        <v>21</v>
      </c>
      <c r="I2" s="46" t="s">
        <v>22</v>
      </c>
      <c r="K2" s="26">
        <v>10</v>
      </c>
      <c r="M2" s="27" t="s">
        <v>17</v>
      </c>
      <c r="N2" s="24" t="s">
        <v>21</v>
      </c>
      <c r="O2" s="20" t="s">
        <v>15</v>
      </c>
      <c r="P2" s="25" t="s">
        <v>34</v>
      </c>
      <c r="Q2" s="46" t="s">
        <v>33</v>
      </c>
      <c r="S2" s="48"/>
      <c r="V2" s="1"/>
      <c r="W2" s="2"/>
      <c r="Y2" s="47"/>
      <c r="AA2" s="48"/>
      <c r="AD2" s="1"/>
      <c r="AE2" s="2"/>
      <c r="AG2" s="47"/>
      <c r="AI2" s="48"/>
      <c r="AL2" s="1"/>
      <c r="AM2" s="2"/>
      <c r="AO2" s="1"/>
      <c r="AP2" s="1"/>
      <c r="AQ2" s="1"/>
      <c r="AR2" s="49"/>
      <c r="AS2" s="1"/>
      <c r="AT2" s="48"/>
      <c r="AW2" s="1"/>
      <c r="AX2" s="2"/>
      <c r="AZ2" s="1"/>
      <c r="BA2" s="47"/>
      <c r="BB2" s="1"/>
      <c r="BD2" s="48"/>
      <c r="BG2" s="1"/>
      <c r="BH2" s="2"/>
      <c r="BJ2" s="1"/>
      <c r="BK2" s="1"/>
      <c r="BL2" s="47"/>
      <c r="BN2" s="48"/>
      <c r="BQ2" s="1"/>
      <c r="BR2" s="2"/>
      <c r="BT2" s="1"/>
      <c r="BU2" s="1"/>
      <c r="BV2" s="47"/>
    </row>
    <row r="3" spans="1:85" ht="15.75" thickBot="1" x14ac:dyDescent="0.3">
      <c r="B3" s="26">
        <v>20</v>
      </c>
      <c r="D3" s="32" t="s">
        <v>17</v>
      </c>
      <c r="H3" s="28" t="s">
        <v>31</v>
      </c>
      <c r="I3" s="46"/>
      <c r="K3" s="26">
        <v>20</v>
      </c>
      <c r="M3" s="32" t="s">
        <v>17</v>
      </c>
      <c r="N3" s="30" t="s">
        <v>32</v>
      </c>
      <c r="O3" s="31" t="s">
        <v>20</v>
      </c>
      <c r="P3" s="28" t="s">
        <v>54</v>
      </c>
      <c r="Q3" s="62" t="s">
        <v>30</v>
      </c>
      <c r="S3" s="26"/>
      <c r="U3" s="27"/>
      <c r="V3" s="24"/>
      <c r="W3" s="20"/>
      <c r="X3" s="25"/>
      <c r="Y3" s="46"/>
      <c r="AA3" s="26">
        <v>15</v>
      </c>
      <c r="AC3" s="27" t="s">
        <v>17</v>
      </c>
      <c r="AD3" s="30" t="s">
        <v>32</v>
      </c>
      <c r="AE3" s="20" t="s">
        <v>20</v>
      </c>
      <c r="AF3" s="20" t="s">
        <v>21</v>
      </c>
      <c r="AG3" s="46" t="s">
        <v>30</v>
      </c>
      <c r="AI3" s="26">
        <v>10</v>
      </c>
      <c r="AJ3" s="25" t="s">
        <v>78</v>
      </c>
      <c r="AK3" s="80" t="s">
        <v>17</v>
      </c>
      <c r="AL3" s="30" t="s">
        <v>62</v>
      </c>
      <c r="AM3" s="20" t="s">
        <v>77</v>
      </c>
      <c r="AN3" s="83" t="s">
        <v>76</v>
      </c>
      <c r="AO3" s="24" t="s">
        <v>80</v>
      </c>
      <c r="AP3" s="78">
        <v>0.87291666666666667</v>
      </c>
      <c r="AQ3" s="1"/>
      <c r="AR3" s="86">
        <f>AP3</f>
        <v>0.87291666666666667</v>
      </c>
      <c r="AS3" s="1"/>
      <c r="AT3" s="26">
        <v>20</v>
      </c>
      <c r="AU3" s="9"/>
      <c r="AV3" s="80" t="s">
        <v>17</v>
      </c>
      <c r="AW3" s="24" t="s">
        <v>21</v>
      </c>
      <c r="AX3" s="20" t="s">
        <v>88</v>
      </c>
      <c r="AY3" s="9" t="s">
        <v>73</v>
      </c>
      <c r="AZ3" s="24" t="s">
        <v>85</v>
      </c>
      <c r="BA3" s="94">
        <v>0.8652777777777777</v>
      </c>
      <c r="BB3" s="1"/>
      <c r="BD3" s="26">
        <v>20</v>
      </c>
      <c r="BE3" s="9"/>
      <c r="BF3" s="80"/>
      <c r="BG3" s="30" t="s">
        <v>93</v>
      </c>
      <c r="BH3" s="20" t="s">
        <v>47</v>
      </c>
      <c r="BI3" s="9" t="s">
        <v>34</v>
      </c>
      <c r="BJ3" s="30" t="s">
        <v>22</v>
      </c>
      <c r="BK3" s="30" t="s">
        <v>95</v>
      </c>
      <c r="BL3" s="94">
        <v>0.77500000000000002</v>
      </c>
      <c r="BN3" s="26">
        <v>20</v>
      </c>
      <c r="BO3" s="9" t="s">
        <v>1</v>
      </c>
      <c r="BP3" s="80"/>
      <c r="BQ3" s="30" t="s">
        <v>93</v>
      </c>
      <c r="BR3" s="20" t="s">
        <v>47</v>
      </c>
      <c r="BS3" s="9" t="s">
        <v>34</v>
      </c>
      <c r="BT3" s="30" t="s">
        <v>22</v>
      </c>
      <c r="BU3" s="30" t="s">
        <v>95</v>
      </c>
      <c r="BV3" s="94">
        <v>0.51388888888888895</v>
      </c>
    </row>
    <row r="4" spans="1:85" ht="15.75" thickBot="1" x14ac:dyDescent="0.3">
      <c r="B4" s="26">
        <v>400</v>
      </c>
      <c r="D4" s="27"/>
      <c r="E4" s="34"/>
      <c r="F4" s="24" t="s">
        <v>32</v>
      </c>
      <c r="G4" s="26" t="s">
        <v>47</v>
      </c>
      <c r="H4" s="26" t="s">
        <v>27</v>
      </c>
      <c r="I4" s="47"/>
      <c r="K4" s="26">
        <v>35</v>
      </c>
      <c r="M4" s="27"/>
      <c r="N4" s="24" t="s">
        <v>29</v>
      </c>
      <c r="O4" s="20" t="s">
        <v>28</v>
      </c>
      <c r="P4" s="9" t="s">
        <v>27</v>
      </c>
      <c r="Q4" s="46" t="s">
        <v>26</v>
      </c>
      <c r="S4" s="26">
        <v>20</v>
      </c>
      <c r="U4" s="32" t="s">
        <v>17</v>
      </c>
      <c r="V4" s="30" t="s">
        <v>32</v>
      </c>
      <c r="W4" s="31" t="s">
        <v>20</v>
      </c>
      <c r="X4" s="28" t="s">
        <v>54</v>
      </c>
      <c r="Y4" s="62" t="s">
        <v>30</v>
      </c>
      <c r="AA4" s="26">
        <v>35</v>
      </c>
      <c r="AC4" s="32" t="s">
        <v>17</v>
      </c>
      <c r="AD4" s="30" t="s">
        <v>32</v>
      </c>
      <c r="AE4" s="31" t="s">
        <v>20</v>
      </c>
      <c r="AF4" s="28" t="s">
        <v>54</v>
      </c>
      <c r="AG4" s="62" t="s">
        <v>30</v>
      </c>
      <c r="AI4" s="26">
        <v>20</v>
      </c>
      <c r="AK4" s="81" t="s">
        <v>17</v>
      </c>
      <c r="AL4" s="24" t="s">
        <v>32</v>
      </c>
      <c r="AM4" s="31" t="s">
        <v>20</v>
      </c>
      <c r="AN4" s="9" t="s">
        <v>54</v>
      </c>
      <c r="AO4" s="24" t="s">
        <v>30</v>
      </c>
      <c r="AP4" s="78">
        <v>0.45833333333333331</v>
      </c>
      <c r="AQ4" s="1"/>
      <c r="AR4" s="86">
        <f>AP4+12</f>
        <v>12.458333333333334</v>
      </c>
      <c r="AS4" s="1"/>
      <c r="AT4" s="26">
        <v>30</v>
      </c>
      <c r="AU4" s="9"/>
      <c r="AV4" s="81" t="s">
        <v>17</v>
      </c>
      <c r="AW4" s="30" t="s">
        <v>21</v>
      </c>
      <c r="AX4" s="31" t="s">
        <v>65</v>
      </c>
      <c r="AY4" s="9" t="s">
        <v>54</v>
      </c>
      <c r="AZ4" s="24" t="s">
        <v>30</v>
      </c>
      <c r="BA4" s="94">
        <v>0.49305555555555558</v>
      </c>
      <c r="BB4" s="92">
        <v>1</v>
      </c>
      <c r="BD4" s="26">
        <v>30</v>
      </c>
      <c r="BE4" s="9"/>
      <c r="BF4" s="81" t="s">
        <v>17</v>
      </c>
      <c r="BG4" s="30" t="s">
        <v>91</v>
      </c>
      <c r="BH4" s="31" t="s">
        <v>21</v>
      </c>
      <c r="BI4" s="9" t="s">
        <v>54</v>
      </c>
      <c r="BJ4" s="30" t="s">
        <v>85</v>
      </c>
      <c r="BK4" s="30" t="s">
        <v>30</v>
      </c>
      <c r="BL4" s="94">
        <v>0.48888888888888887</v>
      </c>
      <c r="BN4" s="26">
        <v>20</v>
      </c>
      <c r="BO4" s="9" t="s">
        <v>1</v>
      </c>
      <c r="BP4" s="81" t="s">
        <v>17</v>
      </c>
      <c r="BQ4" s="30" t="s">
        <v>91</v>
      </c>
      <c r="BR4" s="31" t="s">
        <v>21</v>
      </c>
      <c r="BS4" s="9" t="s">
        <v>54</v>
      </c>
      <c r="BT4" s="30" t="s">
        <v>85</v>
      </c>
      <c r="BU4" s="30" t="s">
        <v>30</v>
      </c>
      <c r="BV4" s="94">
        <v>0.48888888888888887</v>
      </c>
    </row>
    <row r="5" spans="1:85" ht="15.75" thickBot="1" x14ac:dyDescent="0.3">
      <c r="B5" s="26">
        <v>200</v>
      </c>
      <c r="D5" s="27" t="s">
        <v>17</v>
      </c>
      <c r="F5" s="24" t="s">
        <v>46</v>
      </c>
      <c r="H5" s="26" t="s">
        <v>16</v>
      </c>
      <c r="I5" s="47"/>
      <c r="K5" s="26">
        <v>180</v>
      </c>
      <c r="M5" s="27" t="s">
        <v>17</v>
      </c>
      <c r="N5" s="24" t="s">
        <v>24</v>
      </c>
      <c r="O5" s="15" t="s">
        <v>53</v>
      </c>
      <c r="P5" s="25" t="s">
        <v>23</v>
      </c>
      <c r="Q5" s="33" t="s">
        <v>55</v>
      </c>
      <c r="S5" s="26">
        <v>25</v>
      </c>
      <c r="U5" s="27" t="s">
        <v>17</v>
      </c>
      <c r="V5" s="24" t="s">
        <v>47</v>
      </c>
      <c r="W5" s="20" t="s">
        <v>21</v>
      </c>
      <c r="X5" s="28" t="s">
        <v>57</v>
      </c>
      <c r="Y5" s="46" t="s">
        <v>58</v>
      </c>
      <c r="AA5" s="26">
        <v>300</v>
      </c>
      <c r="AC5" s="27" t="s">
        <v>17</v>
      </c>
      <c r="AD5" s="24" t="s">
        <v>60</v>
      </c>
      <c r="AE5" s="20" t="s">
        <v>21</v>
      </c>
      <c r="AF5" s="28" t="s">
        <v>59</v>
      </c>
      <c r="AG5" s="46" t="s">
        <v>47</v>
      </c>
      <c r="AI5" s="26">
        <v>20</v>
      </c>
      <c r="AK5" s="80" t="s">
        <v>17</v>
      </c>
      <c r="AL5" s="24" t="s">
        <v>47</v>
      </c>
      <c r="AM5" s="20" t="s">
        <v>29</v>
      </c>
      <c r="AN5" s="28" t="s">
        <v>57</v>
      </c>
      <c r="AO5" s="24" t="s">
        <v>64</v>
      </c>
      <c r="AP5" s="78">
        <v>0.5625</v>
      </c>
      <c r="AQ5" s="1"/>
      <c r="AR5" s="86">
        <f>AP5+12</f>
        <v>12.5625</v>
      </c>
      <c r="AS5" s="1"/>
      <c r="AT5" s="26">
        <v>5</v>
      </c>
      <c r="AV5" s="80" t="s">
        <v>17</v>
      </c>
      <c r="AW5" s="30" t="s">
        <v>22</v>
      </c>
      <c r="AX5" s="31" t="s">
        <v>20</v>
      </c>
      <c r="AY5" s="9" t="s">
        <v>57</v>
      </c>
      <c r="AZ5" s="24" t="s">
        <v>66</v>
      </c>
      <c r="BA5" s="94" t="s">
        <v>87</v>
      </c>
      <c r="BB5" s="1"/>
      <c r="BD5" s="26"/>
      <c r="BF5" s="80" t="s">
        <v>17</v>
      </c>
      <c r="BG5" s="30"/>
      <c r="BH5" s="31"/>
      <c r="BI5" s="9"/>
      <c r="BJ5" s="30"/>
      <c r="BK5" s="30"/>
      <c r="BL5" s="94"/>
      <c r="BN5" s="26">
        <v>25</v>
      </c>
      <c r="BO5" s="28"/>
      <c r="BP5" s="80" t="s">
        <v>17</v>
      </c>
      <c r="BQ5" s="30" t="s">
        <v>32</v>
      </c>
      <c r="BR5" s="31" t="s">
        <v>21</v>
      </c>
      <c r="BS5" s="9" t="s">
        <v>79</v>
      </c>
      <c r="BT5" s="30" t="s">
        <v>62</v>
      </c>
      <c r="BU5" s="30" t="s">
        <v>69</v>
      </c>
      <c r="BV5" s="94">
        <v>0.51388888888888895</v>
      </c>
    </row>
    <row r="6" spans="1:85" ht="15.75" thickBot="1" x14ac:dyDescent="0.3">
      <c r="B6" s="26">
        <v>40</v>
      </c>
      <c r="D6" s="27" t="s">
        <v>17</v>
      </c>
      <c r="F6" s="24" t="s">
        <v>46</v>
      </c>
      <c r="H6" s="25" t="s">
        <v>22</v>
      </c>
      <c r="I6" s="47"/>
      <c r="K6" s="26">
        <v>25</v>
      </c>
      <c r="M6" s="27" t="s">
        <v>17</v>
      </c>
      <c r="N6" s="24" t="s">
        <v>21</v>
      </c>
      <c r="O6" s="20" t="s">
        <v>20</v>
      </c>
      <c r="P6" s="26" t="s">
        <v>48</v>
      </c>
      <c r="Q6" s="46" t="s">
        <v>49</v>
      </c>
      <c r="S6" s="26"/>
      <c r="U6" s="27"/>
      <c r="V6" s="24"/>
      <c r="W6" s="20"/>
      <c r="X6" s="25"/>
      <c r="Y6" s="62"/>
      <c r="AA6" s="26">
        <v>17</v>
      </c>
      <c r="AC6" s="27" t="s">
        <v>17</v>
      </c>
      <c r="AD6" s="24" t="s">
        <v>60</v>
      </c>
      <c r="AE6" s="20" t="s">
        <v>20</v>
      </c>
      <c r="AF6" s="25" t="s">
        <v>61</v>
      </c>
      <c r="AG6" s="62" t="s">
        <v>22</v>
      </c>
      <c r="AI6" s="26">
        <v>15</v>
      </c>
      <c r="AJ6" s="25" t="s">
        <v>46</v>
      </c>
      <c r="AK6" s="80" t="s">
        <v>17</v>
      </c>
      <c r="AL6" s="24" t="s">
        <v>21</v>
      </c>
      <c r="AM6" s="20" t="s">
        <v>66</v>
      </c>
      <c r="AN6" s="28" t="s">
        <v>67</v>
      </c>
      <c r="AO6" s="24" t="s">
        <v>65</v>
      </c>
      <c r="AP6" s="78">
        <v>0.5625</v>
      </c>
      <c r="AQ6" s="1"/>
      <c r="AR6" s="86">
        <f>AP6+12</f>
        <v>12.5625</v>
      </c>
      <c r="AS6" s="1"/>
      <c r="AT6" s="26">
        <v>1</v>
      </c>
      <c r="AU6" s="25" t="s">
        <v>46</v>
      </c>
      <c r="AV6" s="80" t="s">
        <v>17</v>
      </c>
      <c r="AW6" s="30" t="s">
        <v>47</v>
      </c>
      <c r="AX6" s="31" t="s">
        <v>20</v>
      </c>
      <c r="AY6" s="9" t="s">
        <v>75</v>
      </c>
      <c r="AZ6" s="24" t="s">
        <v>86</v>
      </c>
      <c r="BA6" s="94" t="s">
        <v>87</v>
      </c>
      <c r="BB6" s="1"/>
      <c r="BD6" s="26"/>
      <c r="BE6" s="25"/>
      <c r="BF6" s="80" t="s">
        <v>17</v>
      </c>
      <c r="BG6" s="30"/>
      <c r="BH6" s="31"/>
      <c r="BI6" s="9"/>
      <c r="BJ6" s="30"/>
      <c r="BK6" s="30"/>
      <c r="BL6" s="94"/>
      <c r="BN6" s="26">
        <v>25</v>
      </c>
      <c r="BO6" s="25"/>
      <c r="BP6" s="80" t="s">
        <v>17</v>
      </c>
      <c r="BQ6" s="30" t="s">
        <v>60</v>
      </c>
      <c r="BR6" s="31" t="s">
        <v>49</v>
      </c>
      <c r="BS6" s="9" t="s">
        <v>98</v>
      </c>
      <c r="BT6" s="30" t="s">
        <v>99</v>
      </c>
      <c r="BU6" s="30" t="s">
        <v>65</v>
      </c>
      <c r="BV6" s="94">
        <v>0.51388888888888895</v>
      </c>
    </row>
    <row r="7" spans="1:85" ht="15.75" thickBot="1" x14ac:dyDescent="0.3">
      <c r="B7" s="26">
        <v>130</v>
      </c>
      <c r="D7" s="27" t="s">
        <v>17</v>
      </c>
      <c r="F7" s="24" t="s">
        <v>46</v>
      </c>
      <c r="H7" s="28" t="s">
        <v>18</v>
      </c>
      <c r="I7" s="46" t="s">
        <v>13</v>
      </c>
      <c r="K7" s="26">
        <v>50</v>
      </c>
      <c r="M7" s="27" t="s">
        <v>17</v>
      </c>
      <c r="N7" s="24" t="s">
        <v>32</v>
      </c>
      <c r="O7" s="26" t="s">
        <v>16</v>
      </c>
      <c r="P7" s="28" t="s">
        <v>18</v>
      </c>
      <c r="Q7" s="62" t="s">
        <v>52</v>
      </c>
      <c r="S7" s="26"/>
      <c r="U7" s="27"/>
      <c r="V7" s="24"/>
      <c r="W7" s="20"/>
      <c r="X7" s="25"/>
      <c r="Y7" s="46"/>
      <c r="AA7" s="26">
        <v>100</v>
      </c>
      <c r="AC7" s="27" t="s">
        <v>17</v>
      </c>
      <c r="AD7" s="24" t="s">
        <v>60</v>
      </c>
      <c r="AE7" s="20" t="s">
        <v>62</v>
      </c>
      <c r="AF7" s="28" t="s">
        <v>59</v>
      </c>
      <c r="AG7" s="46" t="s">
        <v>63</v>
      </c>
      <c r="AI7" s="26">
        <v>50</v>
      </c>
      <c r="AJ7" s="28" t="s">
        <v>72</v>
      </c>
      <c r="AK7" s="80" t="s">
        <v>17</v>
      </c>
      <c r="AL7" s="24" t="s">
        <v>66</v>
      </c>
      <c r="AM7" s="24" t="s">
        <v>70</v>
      </c>
      <c r="AN7" s="9" t="s">
        <v>73</v>
      </c>
      <c r="AO7" s="24" t="s">
        <v>74</v>
      </c>
      <c r="AP7" s="78">
        <v>0.87291666666666667</v>
      </c>
      <c r="AQ7" s="1"/>
      <c r="AR7" s="86">
        <f>AP7+18</f>
        <v>18.872916666666665</v>
      </c>
      <c r="AS7" s="1"/>
      <c r="AT7" s="26">
        <v>50</v>
      </c>
      <c r="AU7" s="28" t="s">
        <v>72</v>
      </c>
      <c r="AV7" s="80" t="s">
        <v>17</v>
      </c>
      <c r="AW7" s="30" t="s">
        <v>90</v>
      </c>
      <c r="AX7" s="24" t="s">
        <v>15</v>
      </c>
      <c r="AY7" s="9" t="s">
        <v>89</v>
      </c>
      <c r="AZ7" s="24" t="s">
        <v>62</v>
      </c>
      <c r="BA7" s="94">
        <v>0.8652777777777777</v>
      </c>
      <c r="BB7" s="1"/>
      <c r="BD7" s="26">
        <v>25</v>
      </c>
      <c r="BE7" s="28"/>
      <c r="BF7" s="80" t="s">
        <v>17</v>
      </c>
      <c r="BG7" s="30" t="s">
        <v>21</v>
      </c>
      <c r="BH7" s="30" t="s">
        <v>47</v>
      </c>
      <c r="BI7" s="9" t="s">
        <v>91</v>
      </c>
      <c r="BJ7" s="30" t="s">
        <v>78</v>
      </c>
      <c r="BK7" s="30" t="s">
        <v>30</v>
      </c>
      <c r="BL7" s="94">
        <v>0.77500000000000002</v>
      </c>
      <c r="BN7" s="26">
        <v>50</v>
      </c>
      <c r="BO7" s="28" t="s">
        <v>72</v>
      </c>
      <c r="BP7" s="80" t="s">
        <v>17</v>
      </c>
      <c r="BQ7" s="30" t="s">
        <v>70</v>
      </c>
      <c r="BR7" s="30" t="s">
        <v>47</v>
      </c>
      <c r="BS7" s="9" t="s">
        <v>91</v>
      </c>
      <c r="BT7" s="30" t="s">
        <v>78</v>
      </c>
      <c r="BU7" s="30" t="s">
        <v>30</v>
      </c>
      <c r="BV7" s="94">
        <v>0.51388888888888895</v>
      </c>
    </row>
    <row r="8" spans="1:85" ht="15.75" thickBot="1" x14ac:dyDescent="0.3">
      <c r="B8" s="48"/>
      <c r="C8" s="9">
        <f>SUM(B3:B7)</f>
        <v>790</v>
      </c>
      <c r="I8" s="47"/>
      <c r="K8" s="26">
        <v>20</v>
      </c>
      <c r="M8" s="27" t="s">
        <v>17</v>
      </c>
      <c r="N8" s="33" t="s">
        <v>56</v>
      </c>
      <c r="O8" s="20" t="s">
        <v>15</v>
      </c>
      <c r="P8" s="25" t="s">
        <v>14</v>
      </c>
      <c r="Q8" s="46" t="s">
        <v>13</v>
      </c>
      <c r="S8" s="26"/>
      <c r="U8" s="27"/>
      <c r="V8" s="24"/>
      <c r="W8" s="25"/>
      <c r="X8" s="28"/>
      <c r="Y8" s="62"/>
      <c r="AA8" s="26"/>
      <c r="AC8" s="27"/>
      <c r="AD8" s="24"/>
      <c r="AE8" s="25"/>
      <c r="AF8" s="28"/>
      <c r="AG8" s="62"/>
      <c r="AI8" s="26">
        <v>20</v>
      </c>
      <c r="AJ8" s="28" t="s">
        <v>71</v>
      </c>
      <c r="AK8" s="80" t="s">
        <v>17</v>
      </c>
      <c r="AL8" s="24" t="s">
        <v>62</v>
      </c>
      <c r="AM8" s="24" t="s">
        <v>47</v>
      </c>
      <c r="AN8" s="9" t="s">
        <v>75</v>
      </c>
      <c r="AO8" s="24" t="s">
        <v>69</v>
      </c>
      <c r="AP8" s="78">
        <v>0.61805555555555558</v>
      </c>
      <c r="AQ8" s="1"/>
      <c r="AR8" s="87">
        <v>0.61805555555555558</v>
      </c>
      <c r="AS8" s="1"/>
      <c r="AT8" s="26">
        <v>20</v>
      </c>
      <c r="AU8" s="28" t="s">
        <v>71</v>
      </c>
      <c r="AV8" s="80" t="s">
        <v>17</v>
      </c>
      <c r="AW8" s="24" t="s">
        <v>22</v>
      </c>
      <c r="AX8" s="24" t="s">
        <v>88</v>
      </c>
      <c r="AY8" s="9" t="s">
        <v>75</v>
      </c>
      <c r="AZ8" s="24" t="s">
        <v>47</v>
      </c>
      <c r="BA8" s="94">
        <v>0.8652777777777777</v>
      </c>
      <c r="BB8" s="1"/>
      <c r="BD8" s="26">
        <v>60</v>
      </c>
      <c r="BE8" s="28" t="s">
        <v>97</v>
      </c>
      <c r="BF8" s="80" t="s">
        <v>17</v>
      </c>
      <c r="BG8" s="30" t="s">
        <v>62</v>
      </c>
      <c r="BH8" s="30" t="s">
        <v>96</v>
      </c>
      <c r="BI8" s="9" t="s">
        <v>53</v>
      </c>
      <c r="BJ8" s="30" t="s">
        <v>94</v>
      </c>
      <c r="BK8" s="30" t="s">
        <v>30</v>
      </c>
      <c r="BL8" s="94">
        <v>0.77500000000000002</v>
      </c>
      <c r="BN8" s="26">
        <v>40</v>
      </c>
      <c r="BO8" s="28" t="s">
        <v>9</v>
      </c>
      <c r="BP8" s="80" t="s">
        <v>17</v>
      </c>
      <c r="BQ8" s="30" t="s">
        <v>62</v>
      </c>
      <c r="BR8" s="30" t="s">
        <v>96</v>
      </c>
      <c r="BS8" s="9" t="s">
        <v>53</v>
      </c>
      <c r="BT8" s="30" t="s">
        <v>94</v>
      </c>
      <c r="BU8" s="30" t="s">
        <v>30</v>
      </c>
      <c r="BV8" s="94">
        <v>0.51388888888888895</v>
      </c>
    </row>
    <row r="9" spans="1:85" ht="15.75" thickBot="1" x14ac:dyDescent="0.3">
      <c r="B9" s="48"/>
      <c r="D9" s="8"/>
      <c r="I9" s="47"/>
      <c r="K9" s="9" t="s">
        <v>4</v>
      </c>
      <c r="L9" s="9">
        <f>SUM(K2:K8)</f>
        <v>340</v>
      </c>
      <c r="N9" s="1"/>
      <c r="O9" s="2"/>
      <c r="Q9" s="47"/>
      <c r="S9" s="26"/>
      <c r="U9" s="27"/>
      <c r="V9" s="30"/>
      <c r="W9" s="20"/>
      <c r="X9" s="25"/>
      <c r="Y9" s="46"/>
      <c r="AA9" s="26"/>
      <c r="AC9" s="27"/>
      <c r="AE9" s="20"/>
      <c r="AF9" s="25"/>
      <c r="AG9" s="46"/>
      <c r="AI9" s="26">
        <v>17</v>
      </c>
      <c r="AJ9" s="28" t="s">
        <v>81</v>
      </c>
      <c r="AK9" s="80" t="s">
        <v>17</v>
      </c>
      <c r="AL9" s="24" t="s">
        <v>20</v>
      </c>
      <c r="AM9" s="20" t="s">
        <v>22</v>
      </c>
      <c r="AN9" s="83" t="s">
        <v>79</v>
      </c>
      <c r="AO9" s="24" t="s">
        <v>78</v>
      </c>
      <c r="AP9" s="78">
        <v>0.87291666666666667</v>
      </c>
      <c r="AQ9" s="1"/>
      <c r="AR9" s="88">
        <v>0.87291666666666667</v>
      </c>
      <c r="AS9" s="1"/>
      <c r="AT9" s="26">
        <v>70</v>
      </c>
      <c r="AU9" s="28" t="s">
        <v>81</v>
      </c>
      <c r="AV9" s="80" t="s">
        <v>17</v>
      </c>
      <c r="AW9" s="30" t="s">
        <v>66</v>
      </c>
      <c r="AX9" s="31" t="s">
        <v>85</v>
      </c>
      <c r="AY9" s="83" t="s">
        <v>84</v>
      </c>
      <c r="AZ9" s="30" t="s">
        <v>78</v>
      </c>
      <c r="BA9" s="94">
        <v>0.49305555555555558</v>
      </c>
      <c r="BB9" s="1"/>
      <c r="BD9" s="26">
        <v>70</v>
      </c>
      <c r="BE9" s="28" t="s">
        <v>81</v>
      </c>
      <c r="BF9" s="80" t="s">
        <v>17</v>
      </c>
      <c r="BG9" s="30" t="s">
        <v>64</v>
      </c>
      <c r="BH9" s="31" t="s">
        <v>20</v>
      </c>
      <c r="BI9" s="83" t="s">
        <v>84</v>
      </c>
      <c r="BJ9" s="30" t="s">
        <v>22</v>
      </c>
      <c r="BK9" s="30" t="s">
        <v>66</v>
      </c>
      <c r="BL9" s="94">
        <v>0.77500000000000002</v>
      </c>
      <c r="BN9" s="26">
        <v>70</v>
      </c>
      <c r="BO9" s="28" t="s">
        <v>81</v>
      </c>
      <c r="BP9" s="80" t="s">
        <v>17</v>
      </c>
      <c r="BQ9" s="30" t="s">
        <v>64</v>
      </c>
      <c r="BR9" s="31" t="s">
        <v>20</v>
      </c>
      <c r="BS9" s="83" t="s">
        <v>84</v>
      </c>
      <c r="BT9" s="30" t="s">
        <v>22</v>
      </c>
      <c r="BU9" s="30" t="s">
        <v>66</v>
      </c>
      <c r="BV9" s="94">
        <v>0.51388888888888895</v>
      </c>
    </row>
    <row r="10" spans="1:85" ht="15.75" thickBot="1" x14ac:dyDescent="0.3">
      <c r="B10" s="9" t="s">
        <v>4</v>
      </c>
      <c r="C10" s="9">
        <v>790</v>
      </c>
      <c r="G10" s="1"/>
      <c r="I10" s="49"/>
      <c r="K10" s="63"/>
      <c r="L10" s="50"/>
      <c r="M10" s="50"/>
      <c r="N10" s="50"/>
      <c r="O10" s="64">
        <v>45058</v>
      </c>
      <c r="P10" s="50"/>
      <c r="Q10" s="51"/>
      <c r="S10" s="9" t="s">
        <v>4</v>
      </c>
      <c r="T10" s="9">
        <f>SUM(S3:S9)</f>
        <v>45</v>
      </c>
      <c r="U10" s="50"/>
      <c r="V10" s="65"/>
      <c r="W10" s="66">
        <v>45089</v>
      </c>
      <c r="X10" s="50"/>
      <c r="Y10" s="67"/>
      <c r="AA10" s="9" t="s">
        <v>4</v>
      </c>
      <c r="AB10" s="9">
        <f>SUM(AA3:AA9)</f>
        <v>467</v>
      </c>
      <c r="AC10" s="50"/>
      <c r="AD10" s="85">
        <v>45119</v>
      </c>
      <c r="AE10" s="79"/>
      <c r="AF10" s="50"/>
      <c r="AG10" s="67"/>
      <c r="AI10" s="9" t="s">
        <v>4</v>
      </c>
      <c r="AJ10" s="9">
        <f>SUM(AI3:AI9)</f>
        <v>152</v>
      </c>
      <c r="AK10" s="50"/>
      <c r="AL10" s="85">
        <v>45150</v>
      </c>
      <c r="AM10" s="79"/>
      <c r="AN10" s="50"/>
      <c r="AO10" s="65"/>
      <c r="AP10" s="65"/>
      <c r="AQ10" s="34" t="s">
        <v>36</v>
      </c>
      <c r="AR10" s="51"/>
      <c r="AS10" s="1"/>
      <c r="AT10" s="9" t="s">
        <v>4</v>
      </c>
      <c r="AU10" s="9">
        <f>SUM(AT3:AT9)</f>
        <v>196</v>
      </c>
      <c r="AV10" s="50"/>
      <c r="AW10" s="85">
        <v>45181</v>
      </c>
      <c r="AX10" s="79"/>
      <c r="AY10" s="50"/>
      <c r="AZ10" s="65"/>
      <c r="BA10" s="67"/>
      <c r="BB10" s="93">
        <v>1</v>
      </c>
      <c r="BD10" s="9" t="s">
        <v>4</v>
      </c>
      <c r="BE10" s="9">
        <f>SUM(BD3:BD9)</f>
        <v>205</v>
      </c>
      <c r="BF10" s="50"/>
      <c r="BG10" s="97">
        <v>45270</v>
      </c>
      <c r="BH10" s="79"/>
      <c r="BI10" s="50"/>
      <c r="BJ10" s="65"/>
      <c r="BK10" s="65"/>
      <c r="BL10" s="67"/>
      <c r="BN10" s="9" t="s">
        <v>4</v>
      </c>
      <c r="BO10" s="9">
        <f>SUM(BN3:BN9)</f>
        <v>250</v>
      </c>
      <c r="BP10" s="50"/>
      <c r="BQ10" s="65"/>
      <c r="BR10" s="85">
        <v>45272</v>
      </c>
      <c r="BS10" s="50"/>
      <c r="BT10" s="65"/>
      <c r="BU10" s="65"/>
      <c r="BV10" s="67"/>
    </row>
    <row r="11" spans="1:85" ht="15.75" thickBot="1" x14ac:dyDescent="0.3">
      <c r="B11" s="48"/>
      <c r="I11" s="49"/>
      <c r="AS11" s="1"/>
    </row>
    <row r="12" spans="1:85" ht="15.75" thickBot="1" x14ac:dyDescent="0.3">
      <c r="B12" s="35">
        <v>45028</v>
      </c>
      <c r="C12" s="50"/>
      <c r="D12" s="50"/>
      <c r="E12" s="50"/>
      <c r="F12" s="50"/>
      <c r="G12" s="50"/>
      <c r="H12" s="50"/>
      <c r="I12" s="51"/>
    </row>
    <row r="13" spans="1:85" ht="15.75" thickBot="1" x14ac:dyDescent="0.3"/>
    <row r="14" spans="1:85" ht="15.75" thickBot="1" x14ac:dyDescent="0.3">
      <c r="A14" s="108"/>
      <c r="B14" s="99" t="s">
        <v>44</v>
      </c>
      <c r="C14" s="26" t="s">
        <v>43</v>
      </c>
      <c r="D14" s="33" t="s">
        <v>42</v>
      </c>
      <c r="E14" s="36" t="s">
        <v>41</v>
      </c>
      <c r="F14" s="37" t="s">
        <v>40</v>
      </c>
      <c r="G14" s="26" t="s">
        <v>39</v>
      </c>
      <c r="H14" s="77" t="s">
        <v>38</v>
      </c>
      <c r="I14" s="77" t="s">
        <v>92</v>
      </c>
      <c r="J14" s="33" t="s">
        <v>68</v>
      </c>
      <c r="K14" s="109"/>
      <c r="L14" s="89" t="s">
        <v>83</v>
      </c>
      <c r="M14" s="100" t="s">
        <v>36</v>
      </c>
      <c r="N14" s="26" t="s">
        <v>108</v>
      </c>
      <c r="P14" s="99" t="s">
        <v>44</v>
      </c>
      <c r="Q14" s="26" t="s">
        <v>43</v>
      </c>
      <c r="R14" s="33" t="s">
        <v>42</v>
      </c>
      <c r="S14" s="83" t="s">
        <v>41</v>
      </c>
      <c r="T14" s="37" t="s">
        <v>40</v>
      </c>
      <c r="U14" s="9" t="s">
        <v>39</v>
      </c>
      <c r="V14" s="125" t="s">
        <v>38</v>
      </c>
      <c r="W14" s="125" t="s">
        <v>92</v>
      </c>
      <c r="X14" s="33" t="s">
        <v>68</v>
      </c>
      <c r="Y14" s="59"/>
      <c r="Z14" s="89" t="s">
        <v>83</v>
      </c>
      <c r="AA14" s="100" t="s">
        <v>36</v>
      </c>
      <c r="AB14" s="26" t="s">
        <v>108</v>
      </c>
      <c r="AC14" s="98">
        <f ca="1">TODAY()</f>
        <v>45281</v>
      </c>
      <c r="AG14" s="99" t="s">
        <v>44</v>
      </c>
      <c r="AH14" s="103"/>
      <c r="AI14" s="26" t="s">
        <v>43</v>
      </c>
      <c r="AJ14" s="33" t="s">
        <v>42</v>
      </c>
      <c r="AK14" s="83" t="s">
        <v>41</v>
      </c>
      <c r="AL14" s="37" t="s">
        <v>40</v>
      </c>
      <c r="AM14" s="9" t="s">
        <v>39</v>
      </c>
      <c r="AN14" s="125" t="s">
        <v>38</v>
      </c>
      <c r="AO14" s="125" t="s">
        <v>92</v>
      </c>
      <c r="AP14" s="33" t="s">
        <v>68</v>
      </c>
      <c r="AQ14" s="36" t="s">
        <v>131</v>
      </c>
      <c r="AR14" s="89" t="s">
        <v>83</v>
      </c>
      <c r="AS14" s="100" t="s">
        <v>36</v>
      </c>
      <c r="AT14" s="26" t="s">
        <v>108</v>
      </c>
      <c r="AU14" s="43"/>
      <c r="AV14" s="98">
        <f ca="1">TODAY()</f>
        <v>45281</v>
      </c>
      <c r="AZ14" s="99" t="s">
        <v>44</v>
      </c>
      <c r="BA14" s="103"/>
      <c r="BB14" s="26" t="s">
        <v>43</v>
      </c>
      <c r="BC14" s="33" t="s">
        <v>42</v>
      </c>
      <c r="BD14" s="83" t="s">
        <v>41</v>
      </c>
      <c r="BE14" s="37" t="s">
        <v>40</v>
      </c>
      <c r="BF14" s="9" t="s">
        <v>39</v>
      </c>
      <c r="BG14" s="125" t="s">
        <v>38</v>
      </c>
      <c r="BH14" s="125" t="s">
        <v>92</v>
      </c>
      <c r="BI14" s="153" t="s">
        <v>68</v>
      </c>
      <c r="BJ14" s="36" t="s">
        <v>131</v>
      </c>
      <c r="BK14" s="157" t="s">
        <v>83</v>
      </c>
      <c r="BL14" s="100" t="s">
        <v>36</v>
      </c>
      <c r="BM14" s="26" t="s">
        <v>108</v>
      </c>
      <c r="BN14" s="43"/>
      <c r="BO14" s="98">
        <f ca="1">TODAY()</f>
        <v>45281</v>
      </c>
      <c r="BR14" s="159" t="s">
        <v>44</v>
      </c>
      <c r="BS14" s="103"/>
      <c r="BT14" s="26" t="s">
        <v>43</v>
      </c>
      <c r="BU14" s="33" t="s">
        <v>42</v>
      </c>
      <c r="BV14" s="83" t="s">
        <v>41</v>
      </c>
      <c r="BW14" s="37" t="s">
        <v>40</v>
      </c>
      <c r="BX14" s="9" t="s">
        <v>39</v>
      </c>
      <c r="BY14" s="125" t="s">
        <v>38</v>
      </c>
      <c r="BZ14" s="125" t="s">
        <v>92</v>
      </c>
      <c r="CA14" s="153" t="s">
        <v>68</v>
      </c>
      <c r="CB14" s="36" t="s">
        <v>131</v>
      </c>
      <c r="CC14" s="157" t="s">
        <v>83</v>
      </c>
      <c r="CD14" s="100" t="s">
        <v>36</v>
      </c>
      <c r="CE14" s="26" t="s">
        <v>108</v>
      </c>
      <c r="CF14" s="43"/>
      <c r="CG14" s="98">
        <f ca="1">TODAY()</f>
        <v>45281</v>
      </c>
    </row>
    <row r="15" spans="1:85" ht="15.75" thickBot="1" x14ac:dyDescent="0.3">
      <c r="A15" s="103" t="s">
        <v>36</v>
      </c>
      <c r="B15" s="24"/>
      <c r="C15" s="25"/>
      <c r="D15" s="25"/>
      <c r="E15" s="24"/>
      <c r="F15" s="20"/>
      <c r="G15" s="25"/>
      <c r="H15" s="24"/>
      <c r="I15" s="24"/>
      <c r="J15" s="24"/>
      <c r="K15" s="24"/>
      <c r="L15" s="25"/>
      <c r="M15" s="24"/>
      <c r="N15" s="101"/>
      <c r="P15" s="136"/>
      <c r="R15" s="25"/>
      <c r="S15" s="117"/>
      <c r="T15" s="2"/>
      <c r="V15" s="1"/>
      <c r="W15" s="1"/>
      <c r="X15" s="1"/>
      <c r="Y15" s="1"/>
      <c r="AA15" s="1"/>
      <c r="AB15" s="101"/>
      <c r="AG15" s="136"/>
      <c r="AH15" s="2"/>
      <c r="AJ15" s="25"/>
      <c r="AK15" s="117"/>
      <c r="AL15" s="2"/>
      <c r="AN15" s="1"/>
      <c r="AO15" s="1"/>
      <c r="AP15" s="1"/>
      <c r="AQ15" s="1"/>
      <c r="AS15" s="1"/>
      <c r="AT15" s="25"/>
      <c r="AV15" s="49"/>
      <c r="AZ15" s="136"/>
      <c r="BA15" s="2"/>
      <c r="BC15" s="25"/>
      <c r="BD15" s="117"/>
      <c r="BE15" s="2"/>
      <c r="BG15" s="1"/>
      <c r="BH15" s="1"/>
      <c r="BI15" s="152"/>
      <c r="BJ15" s="1"/>
      <c r="BK15" s="1"/>
      <c r="BL15" s="1"/>
      <c r="BM15" s="25"/>
      <c r="BO15" s="49"/>
      <c r="BR15" s="136"/>
      <c r="BS15" s="2"/>
      <c r="BU15" s="25"/>
      <c r="BV15" s="117"/>
      <c r="BW15" s="2"/>
      <c r="BY15" s="1"/>
      <c r="BZ15" s="1"/>
      <c r="CA15" s="152"/>
      <c r="CB15" s="1"/>
      <c r="CC15" s="1"/>
      <c r="CD15" s="1"/>
      <c r="CE15" s="25"/>
      <c r="CG15" s="49"/>
    </row>
    <row r="16" spans="1:85" ht="15.75" thickBot="1" x14ac:dyDescent="0.3">
      <c r="A16" s="110"/>
      <c r="B16" s="36">
        <v>10</v>
      </c>
      <c r="C16" s="9" t="s">
        <v>9</v>
      </c>
      <c r="D16" s="104" t="s">
        <v>36</v>
      </c>
      <c r="E16" s="30" t="s">
        <v>32</v>
      </c>
      <c r="F16" s="31" t="s">
        <v>85</v>
      </c>
      <c r="G16" s="9" t="s">
        <v>101</v>
      </c>
      <c r="H16" s="30" t="s">
        <v>62</v>
      </c>
      <c r="I16" s="30" t="s">
        <v>86</v>
      </c>
      <c r="J16" s="111">
        <v>0.61805555555555558</v>
      </c>
      <c r="K16" s="24"/>
      <c r="L16" s="111">
        <v>0.61805555555555558</v>
      </c>
      <c r="M16" s="24"/>
      <c r="N16" s="101" t="s">
        <v>107</v>
      </c>
      <c r="P16" s="36">
        <v>10</v>
      </c>
      <c r="Q16" s="9" t="s">
        <v>9</v>
      </c>
      <c r="R16" s="123" t="s">
        <v>17</v>
      </c>
      <c r="S16" s="118" t="s">
        <v>89</v>
      </c>
      <c r="T16" s="37" t="s">
        <v>62</v>
      </c>
      <c r="U16" s="9" t="s">
        <v>118</v>
      </c>
      <c r="V16" s="30" t="s">
        <v>94</v>
      </c>
      <c r="W16" s="30" t="s">
        <v>30</v>
      </c>
      <c r="X16" s="78">
        <v>0.85763888888888884</v>
      </c>
      <c r="Y16" s="1"/>
      <c r="Z16" s="78">
        <v>0.61805555555555558</v>
      </c>
      <c r="AA16" s="1"/>
      <c r="AB16" s="101" t="s">
        <v>106</v>
      </c>
      <c r="AG16" s="33">
        <v>10</v>
      </c>
      <c r="AH16" s="37"/>
      <c r="AI16" s="9" t="s">
        <v>1</v>
      </c>
      <c r="AJ16" s="107" t="s">
        <v>17</v>
      </c>
      <c r="AK16" s="118" t="s">
        <v>89</v>
      </c>
      <c r="AL16" s="37" t="s">
        <v>62</v>
      </c>
      <c r="AM16" s="9" t="s">
        <v>118</v>
      </c>
      <c r="AN16" s="30" t="s">
        <v>94</v>
      </c>
      <c r="AO16" s="30" t="s">
        <v>30</v>
      </c>
      <c r="AP16" s="78">
        <v>0.38125000000000003</v>
      </c>
      <c r="AQ16" s="1"/>
      <c r="AR16" s="78">
        <v>0.78472222222222221</v>
      </c>
      <c r="AS16" s="1"/>
      <c r="AT16" s="25" t="s">
        <v>112</v>
      </c>
      <c r="AV16" s="49"/>
      <c r="AZ16" s="133">
        <v>10</v>
      </c>
      <c r="BA16" s="37">
        <v>10</v>
      </c>
      <c r="BB16" s="9" t="s">
        <v>1</v>
      </c>
      <c r="BC16" s="107" t="s">
        <v>17</v>
      </c>
      <c r="BD16" s="118" t="s">
        <v>89</v>
      </c>
      <c r="BE16" s="37" t="s">
        <v>139</v>
      </c>
      <c r="BF16" s="143" t="s">
        <v>118</v>
      </c>
      <c r="BG16" s="145" t="s">
        <v>94</v>
      </c>
      <c r="BH16" s="146" t="s">
        <v>30</v>
      </c>
      <c r="BI16" s="154"/>
      <c r="BJ16" s="1"/>
      <c r="BK16" s="78">
        <v>0.83333333333333337</v>
      </c>
      <c r="BL16" s="1"/>
      <c r="BM16" s="25" t="s">
        <v>134</v>
      </c>
      <c r="BO16" s="49"/>
      <c r="BR16" s="161">
        <v>20</v>
      </c>
      <c r="BS16" s="37">
        <v>5</v>
      </c>
      <c r="BT16" s="9" t="s">
        <v>1</v>
      </c>
      <c r="BU16" s="107" t="s">
        <v>17</v>
      </c>
      <c r="BV16" s="118" t="s">
        <v>89</v>
      </c>
      <c r="BW16" s="37" t="s">
        <v>139</v>
      </c>
      <c r="BX16" s="143" t="s">
        <v>118</v>
      </c>
      <c r="BY16" s="145" t="s">
        <v>22</v>
      </c>
      <c r="BZ16" s="146" t="s">
        <v>30</v>
      </c>
      <c r="CA16" s="154">
        <v>0.78472222222222221</v>
      </c>
      <c r="CB16" s="1"/>
      <c r="CC16" s="154">
        <v>0.87152777777777779</v>
      </c>
      <c r="CD16" s="1"/>
      <c r="CE16" s="25" t="s">
        <v>138</v>
      </c>
      <c r="CG16" s="49"/>
    </row>
    <row r="17" spans="1:85" ht="15.75" thickBot="1" x14ac:dyDescent="0.3">
      <c r="A17" s="105">
        <v>-2</v>
      </c>
      <c r="B17" s="36">
        <v>20</v>
      </c>
      <c r="C17" s="9" t="s">
        <v>1</v>
      </c>
      <c r="D17" s="106" t="s">
        <v>17</v>
      </c>
      <c r="E17" s="30" t="s">
        <v>91</v>
      </c>
      <c r="F17" s="31" t="s">
        <v>47</v>
      </c>
      <c r="G17" s="9" t="s">
        <v>54</v>
      </c>
      <c r="H17" s="30" t="s">
        <v>85</v>
      </c>
      <c r="I17" s="30" t="s">
        <v>30</v>
      </c>
      <c r="J17" s="111">
        <v>0.53472222222222221</v>
      </c>
      <c r="K17" s="24"/>
      <c r="L17" s="111">
        <v>0.53472222222222221</v>
      </c>
      <c r="M17" s="24"/>
      <c r="N17" s="101" t="s">
        <v>107</v>
      </c>
      <c r="P17" s="36">
        <v>20</v>
      </c>
      <c r="Q17" s="9" t="s">
        <v>1</v>
      </c>
      <c r="R17" s="106" t="s">
        <v>17</v>
      </c>
      <c r="S17" s="83" t="s">
        <v>113</v>
      </c>
      <c r="T17" s="37" t="s">
        <v>85</v>
      </c>
      <c r="U17" s="9" t="s">
        <v>119</v>
      </c>
      <c r="V17" s="30" t="s">
        <v>85</v>
      </c>
      <c r="W17" s="30" t="s">
        <v>86</v>
      </c>
      <c r="X17" s="78">
        <v>0.85763888888888884</v>
      </c>
      <c r="Y17" s="1"/>
      <c r="Z17" s="78">
        <v>0.53472222222222221</v>
      </c>
      <c r="AA17" s="1"/>
      <c r="AB17" s="101" t="s">
        <v>106</v>
      </c>
      <c r="AG17" s="33">
        <v>20</v>
      </c>
      <c r="AH17" s="126"/>
      <c r="AI17" s="9" t="s">
        <v>1</v>
      </c>
      <c r="AJ17" s="107" t="s">
        <v>17</v>
      </c>
      <c r="AK17" s="83" t="s">
        <v>113</v>
      </c>
      <c r="AL17" s="37" t="s">
        <v>85</v>
      </c>
      <c r="AM17" s="9" t="s">
        <v>119</v>
      </c>
      <c r="AN17" s="30" t="s">
        <v>124</v>
      </c>
      <c r="AO17" s="30" t="s">
        <v>86</v>
      </c>
      <c r="AP17" s="78">
        <v>0.38125000000000003</v>
      </c>
      <c r="AQ17" s="1"/>
      <c r="AR17" s="78">
        <v>0.53472222222222221</v>
      </c>
      <c r="AS17" s="1"/>
      <c r="AT17" s="25" t="s">
        <v>112</v>
      </c>
      <c r="AV17" s="49"/>
      <c r="AZ17" s="133">
        <v>10</v>
      </c>
      <c r="BA17" s="126">
        <v>22</v>
      </c>
      <c r="BB17" s="9" t="s">
        <v>136</v>
      </c>
      <c r="BC17" s="107" t="s">
        <v>17</v>
      </c>
      <c r="BD17" s="83" t="s">
        <v>113</v>
      </c>
      <c r="BE17" s="37" t="s">
        <v>85</v>
      </c>
      <c r="BF17" s="143" t="s">
        <v>119</v>
      </c>
      <c r="BG17" s="147" t="s">
        <v>137</v>
      </c>
      <c r="BH17" s="148" t="s">
        <v>86</v>
      </c>
      <c r="BI17" s="154"/>
      <c r="BJ17" s="1"/>
      <c r="BK17" s="78">
        <v>0.83333333333333337</v>
      </c>
      <c r="BL17" s="1"/>
      <c r="BM17" s="25" t="s">
        <v>134</v>
      </c>
      <c r="BO17" s="49"/>
      <c r="BR17" s="133">
        <v>40</v>
      </c>
      <c r="BS17" s="126">
        <v>10</v>
      </c>
      <c r="BT17" s="9" t="s">
        <v>136</v>
      </c>
      <c r="BU17" s="107" t="s">
        <v>17</v>
      </c>
      <c r="BV17" s="83" t="s">
        <v>113</v>
      </c>
      <c r="BW17" s="37" t="s">
        <v>85</v>
      </c>
      <c r="BX17" s="143" t="s">
        <v>119</v>
      </c>
      <c r="BY17" s="147" t="s">
        <v>137</v>
      </c>
      <c r="BZ17" s="148" t="s">
        <v>86</v>
      </c>
      <c r="CA17" s="154">
        <v>0.78472222222222221</v>
      </c>
      <c r="CB17" s="1"/>
      <c r="CC17" s="154">
        <v>0.87152777777777779</v>
      </c>
      <c r="CD17" s="1"/>
      <c r="CE17" s="25" t="s">
        <v>138</v>
      </c>
      <c r="CG17" s="49"/>
    </row>
    <row r="18" spans="1:85" ht="15.75" thickBot="1" x14ac:dyDescent="0.3">
      <c r="A18" s="110"/>
      <c r="B18" s="36">
        <v>20</v>
      </c>
      <c r="C18" s="28" t="s">
        <v>1</v>
      </c>
      <c r="D18" s="104" t="s">
        <v>36</v>
      </c>
      <c r="E18" s="37" t="s">
        <v>109</v>
      </c>
      <c r="F18" s="31" t="s">
        <v>102</v>
      </c>
      <c r="G18" s="9" t="s">
        <v>103</v>
      </c>
      <c r="H18" s="30" t="s">
        <v>21</v>
      </c>
      <c r="I18" s="30" t="s">
        <v>69</v>
      </c>
      <c r="J18" s="111">
        <v>0.70138888888888884</v>
      </c>
      <c r="K18" s="24"/>
      <c r="L18" s="111">
        <v>0.70138888888888884</v>
      </c>
      <c r="M18" s="24"/>
      <c r="N18" s="101" t="s">
        <v>107</v>
      </c>
      <c r="P18" s="36">
        <v>5</v>
      </c>
      <c r="Q18" s="28" t="s">
        <v>9</v>
      </c>
      <c r="R18" s="120" t="s">
        <v>17</v>
      </c>
      <c r="S18" s="83" t="s">
        <v>115</v>
      </c>
      <c r="T18" s="37" t="s">
        <v>102</v>
      </c>
      <c r="U18" s="9" t="s">
        <v>120</v>
      </c>
      <c r="V18" s="30" t="s">
        <v>21</v>
      </c>
      <c r="W18" s="30" t="s">
        <v>30</v>
      </c>
      <c r="X18" s="78">
        <v>0.85763888888888884</v>
      </c>
      <c r="Y18" s="1"/>
      <c r="Z18" s="78">
        <v>0.85763888888888884</v>
      </c>
      <c r="AA18" s="1"/>
      <c r="AB18" s="101" t="s">
        <v>106</v>
      </c>
      <c r="AG18" s="33">
        <v>10</v>
      </c>
      <c r="AH18" s="127"/>
      <c r="AI18" s="28" t="s">
        <v>132</v>
      </c>
      <c r="AJ18" s="120" t="s">
        <v>17</v>
      </c>
      <c r="AK18" s="83" t="s">
        <v>115</v>
      </c>
      <c r="AL18" s="37" t="s">
        <v>102</v>
      </c>
      <c r="AM18" s="9" t="s">
        <v>120</v>
      </c>
      <c r="AN18" s="30" t="s">
        <v>133</v>
      </c>
      <c r="AO18" s="30" t="s">
        <v>64</v>
      </c>
      <c r="AP18" s="78">
        <v>0.38125000000000003</v>
      </c>
      <c r="AQ18" s="1" t="s">
        <v>130</v>
      </c>
      <c r="AR18" s="78">
        <v>0.5083333333333333</v>
      </c>
      <c r="AS18" s="1"/>
      <c r="AT18" s="25" t="s">
        <v>112</v>
      </c>
      <c r="AV18" s="49"/>
      <c r="AZ18" s="133">
        <v>10</v>
      </c>
      <c r="BA18" s="127">
        <v>20</v>
      </c>
      <c r="BB18" s="28" t="s">
        <v>135</v>
      </c>
      <c r="BC18" s="120" t="s">
        <v>17</v>
      </c>
      <c r="BD18" s="83" t="s">
        <v>115</v>
      </c>
      <c r="BE18" s="37" t="s">
        <v>102</v>
      </c>
      <c r="BF18" s="143" t="s">
        <v>120</v>
      </c>
      <c r="BG18" s="149" t="s">
        <v>21</v>
      </c>
      <c r="BH18" s="148" t="s">
        <v>64</v>
      </c>
      <c r="BI18" s="154"/>
      <c r="BJ18" s="1"/>
      <c r="BK18" s="78">
        <v>0.83333333333333337</v>
      </c>
      <c r="BL18" s="1"/>
      <c r="BM18" s="25" t="s">
        <v>134</v>
      </c>
      <c r="BO18" s="49"/>
      <c r="BR18" s="133">
        <v>10</v>
      </c>
      <c r="BS18" s="127">
        <v>5</v>
      </c>
      <c r="BT18" s="28" t="s">
        <v>135</v>
      </c>
      <c r="BU18" s="120" t="s">
        <v>17</v>
      </c>
      <c r="BV18" s="83" t="s">
        <v>115</v>
      </c>
      <c r="BW18" s="37" t="s">
        <v>102</v>
      </c>
      <c r="BX18" s="143" t="s">
        <v>120</v>
      </c>
      <c r="BY18" s="145" t="s">
        <v>94</v>
      </c>
      <c r="BZ18" s="148" t="s">
        <v>64</v>
      </c>
      <c r="CA18" s="154">
        <v>0.78472222222222221</v>
      </c>
      <c r="CB18" s="1"/>
      <c r="CC18" s="154">
        <v>0.87152777777777779</v>
      </c>
      <c r="CD18" s="1"/>
      <c r="CE18" s="25" t="s">
        <v>138</v>
      </c>
      <c r="CG18" s="49"/>
    </row>
    <row r="19" spans="1:85" ht="15.75" thickBot="1" x14ac:dyDescent="0.3">
      <c r="A19" s="110"/>
      <c r="B19" s="36">
        <v>10</v>
      </c>
      <c r="C19" s="9" t="s">
        <v>9</v>
      </c>
      <c r="D19" s="104" t="s">
        <v>36</v>
      </c>
      <c r="E19" s="30" t="s">
        <v>105</v>
      </c>
      <c r="F19" s="31" t="s">
        <v>47</v>
      </c>
      <c r="G19" s="9" t="s">
        <v>104</v>
      </c>
      <c r="H19" s="30" t="s">
        <v>94</v>
      </c>
      <c r="I19" s="30" t="s">
        <v>64</v>
      </c>
      <c r="J19" s="111">
        <v>0.70138888888888884</v>
      </c>
      <c r="K19" s="24"/>
      <c r="L19" s="111">
        <v>0.70138888888888884</v>
      </c>
      <c r="M19" s="24"/>
      <c r="N19" s="101" t="s">
        <v>107</v>
      </c>
      <c r="P19" s="36">
        <v>12</v>
      </c>
      <c r="Q19" s="9" t="s">
        <v>9</v>
      </c>
      <c r="R19" s="124" t="s">
        <v>17</v>
      </c>
      <c r="S19" s="83" t="s">
        <v>105</v>
      </c>
      <c r="T19" s="37" t="s">
        <v>20</v>
      </c>
      <c r="U19" s="9" t="s">
        <v>121</v>
      </c>
      <c r="V19" s="30" t="s">
        <v>117</v>
      </c>
      <c r="W19" s="30" t="s">
        <v>90</v>
      </c>
      <c r="X19" s="78">
        <v>0.85763888888888884</v>
      </c>
      <c r="Y19" s="1"/>
      <c r="Z19" s="78">
        <v>0.85763888888888884</v>
      </c>
      <c r="AA19" s="1"/>
      <c r="AB19" s="101" t="s">
        <v>106</v>
      </c>
      <c r="AG19" s="33"/>
      <c r="AH19" s="127"/>
      <c r="AI19" s="9" t="s">
        <v>9</v>
      </c>
      <c r="AJ19" s="124" t="s">
        <v>17</v>
      </c>
      <c r="AK19" s="83" t="s">
        <v>105</v>
      </c>
      <c r="AL19" s="37" t="s">
        <v>125</v>
      </c>
      <c r="AM19" s="9" t="s">
        <v>121</v>
      </c>
      <c r="AN19" s="30" t="s">
        <v>21</v>
      </c>
      <c r="AO19" s="30" t="s">
        <v>90</v>
      </c>
      <c r="AP19" s="78">
        <v>0.38125000000000003</v>
      </c>
      <c r="AQ19" s="1"/>
      <c r="AR19" s="78">
        <v>0.38125000000000003</v>
      </c>
      <c r="AS19" s="1"/>
      <c r="AT19" s="25" t="s">
        <v>112</v>
      </c>
      <c r="AV19" s="49"/>
      <c r="AZ19" s="140">
        <v>3</v>
      </c>
      <c r="BA19" s="127">
        <v>7</v>
      </c>
      <c r="BB19" s="9" t="s">
        <v>9</v>
      </c>
      <c r="BC19" s="124" t="s">
        <v>17</v>
      </c>
      <c r="BD19" s="83" t="s">
        <v>105</v>
      </c>
      <c r="BE19" s="37" t="s">
        <v>137</v>
      </c>
      <c r="BF19" s="143" t="s">
        <v>91</v>
      </c>
      <c r="BG19" s="149" t="s">
        <v>85</v>
      </c>
      <c r="BH19" s="148" t="s">
        <v>90</v>
      </c>
      <c r="BI19" s="154"/>
      <c r="BJ19" s="1"/>
      <c r="BK19" s="78">
        <v>0.83333333333333337</v>
      </c>
      <c r="BL19" s="1"/>
      <c r="BM19" s="25" t="s">
        <v>134</v>
      </c>
      <c r="BO19" s="49"/>
      <c r="BR19" s="140">
        <v>10</v>
      </c>
      <c r="BS19" s="127">
        <v>7</v>
      </c>
      <c r="BT19" s="9" t="s">
        <v>9</v>
      </c>
      <c r="BU19" s="124" t="s">
        <v>17</v>
      </c>
      <c r="BV19" s="83" t="s">
        <v>105</v>
      </c>
      <c r="BW19" s="37" t="s">
        <v>137</v>
      </c>
      <c r="BX19" s="143" t="s">
        <v>91</v>
      </c>
      <c r="BY19" s="149" t="s">
        <v>85</v>
      </c>
      <c r="BZ19" s="148" t="s">
        <v>90</v>
      </c>
      <c r="CA19" s="154">
        <v>0.78472222222222221</v>
      </c>
      <c r="CB19" s="1" t="s">
        <v>130</v>
      </c>
      <c r="CC19" s="154">
        <v>0.78472222222222221</v>
      </c>
      <c r="CD19" s="1"/>
      <c r="CE19" s="25" t="s">
        <v>138</v>
      </c>
      <c r="CG19" s="49"/>
    </row>
    <row r="20" spans="1:85" ht="15.75" thickBot="1" x14ac:dyDescent="0.3">
      <c r="A20" s="110"/>
      <c r="B20" s="36">
        <v>25</v>
      </c>
      <c r="C20" s="9" t="s">
        <v>72</v>
      </c>
      <c r="D20" s="107" t="s">
        <v>17</v>
      </c>
      <c r="E20" s="33" t="s">
        <v>70</v>
      </c>
      <c r="F20" s="33" t="s">
        <v>62</v>
      </c>
      <c r="G20" s="9" t="s">
        <v>91</v>
      </c>
      <c r="H20" s="30" t="s">
        <v>78</v>
      </c>
      <c r="I20" s="33" t="s">
        <v>65</v>
      </c>
      <c r="J20" s="111">
        <v>0.53472222222222221</v>
      </c>
      <c r="K20" s="24"/>
      <c r="L20" s="111">
        <v>0.53472222222222221</v>
      </c>
      <c r="M20" s="24"/>
      <c r="N20" s="101" t="s">
        <v>107</v>
      </c>
      <c r="P20" s="36">
        <v>3</v>
      </c>
      <c r="Q20" s="9" t="s">
        <v>72</v>
      </c>
      <c r="R20" s="107" t="s">
        <v>17</v>
      </c>
      <c r="S20" s="83" t="s">
        <v>70</v>
      </c>
      <c r="T20" s="33" t="s">
        <v>62</v>
      </c>
      <c r="U20" s="9" t="s">
        <v>91</v>
      </c>
      <c r="V20" s="30" t="s">
        <v>22</v>
      </c>
      <c r="W20" s="30" t="s">
        <v>69</v>
      </c>
      <c r="X20" s="78">
        <v>0.85763888888888884</v>
      </c>
      <c r="Y20" s="1"/>
      <c r="Z20" s="78">
        <v>0.53472222222222221</v>
      </c>
      <c r="AA20" s="1"/>
      <c r="AB20" s="101" t="s">
        <v>106</v>
      </c>
      <c r="AG20" s="33"/>
      <c r="AH20" s="37"/>
      <c r="AI20" s="9" t="s">
        <v>72</v>
      </c>
      <c r="AJ20" s="107" t="s">
        <v>17</v>
      </c>
      <c r="AK20" s="83" t="s">
        <v>70</v>
      </c>
      <c r="AL20" s="33" t="s">
        <v>62</v>
      </c>
      <c r="AM20" s="9" t="s">
        <v>91</v>
      </c>
      <c r="AN20" s="30" t="s">
        <v>22</v>
      </c>
      <c r="AO20" s="30" t="s">
        <v>69</v>
      </c>
      <c r="AP20" s="78">
        <v>0.78472222222222221</v>
      </c>
      <c r="AQ20" s="1"/>
      <c r="AR20" s="78">
        <v>0.53472222222222221</v>
      </c>
      <c r="AS20" s="1"/>
      <c r="AT20" s="25" t="s">
        <v>112</v>
      </c>
      <c r="AV20" s="49"/>
      <c r="AZ20" s="33">
        <v>75</v>
      </c>
      <c r="BA20" s="37"/>
      <c r="BB20" s="9" t="s">
        <v>72</v>
      </c>
      <c r="BC20" s="107" t="s">
        <v>17</v>
      </c>
      <c r="BD20" s="83" t="s">
        <v>70</v>
      </c>
      <c r="BE20" s="33" t="s">
        <v>62</v>
      </c>
      <c r="BF20" s="143" t="s">
        <v>121</v>
      </c>
      <c r="BG20" s="149" t="s">
        <v>123</v>
      </c>
      <c r="BH20" s="148" t="s">
        <v>69</v>
      </c>
      <c r="BI20" s="154"/>
      <c r="BJ20" s="1"/>
      <c r="BK20" s="78">
        <v>0.83333333333333337</v>
      </c>
      <c r="BL20" s="1"/>
      <c r="BM20" s="25" t="s">
        <v>134</v>
      </c>
      <c r="BO20" s="49"/>
      <c r="BR20" s="33">
        <v>50</v>
      </c>
      <c r="BS20" s="37"/>
      <c r="BT20" s="9" t="s">
        <v>72</v>
      </c>
      <c r="BU20" s="107" t="s">
        <v>17</v>
      </c>
      <c r="BV20" s="83" t="s">
        <v>70</v>
      </c>
      <c r="BW20" s="33" t="s">
        <v>62</v>
      </c>
      <c r="BX20" s="143" t="s">
        <v>121</v>
      </c>
      <c r="BY20" s="149" t="s">
        <v>123</v>
      </c>
      <c r="BZ20" s="148" t="s">
        <v>69</v>
      </c>
      <c r="CA20" s="154">
        <v>0.78472222222222221</v>
      </c>
      <c r="CB20" s="1"/>
      <c r="CC20" s="154"/>
      <c r="CD20" s="1"/>
      <c r="CE20" s="25" t="s">
        <v>141</v>
      </c>
      <c r="CG20" s="49"/>
    </row>
    <row r="21" spans="1:85" ht="15.75" thickBot="1" x14ac:dyDescent="0.3">
      <c r="A21" s="110"/>
      <c r="B21" s="36">
        <v>95</v>
      </c>
      <c r="C21" s="9" t="s">
        <v>71</v>
      </c>
      <c r="D21" s="104" t="s">
        <v>36</v>
      </c>
      <c r="E21" s="30" t="s">
        <v>21</v>
      </c>
      <c r="F21" s="30" t="s">
        <v>20</v>
      </c>
      <c r="G21" s="9" t="s">
        <v>100</v>
      </c>
      <c r="H21" s="30" t="s">
        <v>22</v>
      </c>
      <c r="I21" s="30" t="s">
        <v>66</v>
      </c>
      <c r="J21" s="111">
        <v>0.60763888888888895</v>
      </c>
      <c r="K21" s="24"/>
      <c r="L21" s="111">
        <v>0.60763888888888895</v>
      </c>
      <c r="M21" s="24"/>
      <c r="N21" s="101" t="s">
        <v>106</v>
      </c>
      <c r="P21" s="36">
        <v>3</v>
      </c>
      <c r="Q21" s="9" t="s">
        <v>71</v>
      </c>
      <c r="R21" s="121" t="s">
        <v>17</v>
      </c>
      <c r="S21" s="118" t="s">
        <v>116</v>
      </c>
      <c r="T21" s="33" t="s">
        <v>111</v>
      </c>
      <c r="U21" s="9" t="s">
        <v>110</v>
      </c>
      <c r="V21" s="30" t="s">
        <v>78</v>
      </c>
      <c r="W21" s="30" t="s">
        <v>64</v>
      </c>
      <c r="X21" s="78">
        <v>0.85763888888888884</v>
      </c>
      <c r="Y21" s="1"/>
      <c r="Z21" s="78">
        <v>0.85763888888888884</v>
      </c>
      <c r="AA21" s="1"/>
      <c r="AB21" s="101" t="s">
        <v>112</v>
      </c>
      <c r="AG21" s="33"/>
      <c r="AH21" s="126"/>
      <c r="AI21" s="9" t="s">
        <v>71</v>
      </c>
      <c r="AJ21" s="129" t="s">
        <v>17</v>
      </c>
      <c r="AK21" s="118" t="s">
        <v>116</v>
      </c>
      <c r="AL21" s="33" t="s">
        <v>21</v>
      </c>
      <c r="AM21" s="9" t="s">
        <v>110</v>
      </c>
      <c r="AN21" s="30" t="s">
        <v>78</v>
      </c>
      <c r="AO21" s="30" t="s">
        <v>64</v>
      </c>
      <c r="AP21" s="78">
        <v>0.78472222222222221</v>
      </c>
      <c r="AQ21" s="1" t="s">
        <v>126</v>
      </c>
      <c r="AR21" s="78">
        <v>0.78472222222222221</v>
      </c>
      <c r="AS21" s="1"/>
      <c r="AT21" s="25" t="s">
        <v>127</v>
      </c>
      <c r="AV21" s="49"/>
      <c r="AZ21" s="33">
        <v>25</v>
      </c>
      <c r="BA21" s="126"/>
      <c r="BB21" s="9" t="s">
        <v>71</v>
      </c>
      <c r="BC21" s="156" t="s">
        <v>17</v>
      </c>
      <c r="BD21" s="83" t="s">
        <v>115</v>
      </c>
      <c r="BE21" s="33" t="s">
        <v>140</v>
      </c>
      <c r="BF21" s="143" t="s">
        <v>129</v>
      </c>
      <c r="BG21" s="149" t="s">
        <v>78</v>
      </c>
      <c r="BH21" s="148" t="s">
        <v>64</v>
      </c>
      <c r="BI21" s="154"/>
      <c r="BJ21" s="1"/>
      <c r="BK21" s="78">
        <v>0.8666666666666667</v>
      </c>
      <c r="BL21" s="1"/>
      <c r="BM21" s="25" t="s">
        <v>134</v>
      </c>
      <c r="BO21" s="49"/>
      <c r="BR21" s="33"/>
      <c r="BS21" s="126">
        <v>5</v>
      </c>
      <c r="BT21" s="9" t="s">
        <v>71</v>
      </c>
      <c r="BU21" s="156" t="s">
        <v>17</v>
      </c>
      <c r="BV21" s="83" t="s">
        <v>115</v>
      </c>
      <c r="BW21" s="33" t="s">
        <v>140</v>
      </c>
      <c r="BX21" s="143" t="s">
        <v>129</v>
      </c>
      <c r="BY21" s="149" t="s">
        <v>78</v>
      </c>
      <c r="BZ21" s="148" t="s">
        <v>64</v>
      </c>
      <c r="CA21" s="154">
        <v>0.78472222222222221</v>
      </c>
      <c r="CB21" s="1"/>
      <c r="CC21" s="78"/>
      <c r="CD21" s="1"/>
      <c r="CE21" s="25" t="s">
        <v>141</v>
      </c>
      <c r="CG21" s="49"/>
    </row>
    <row r="22" spans="1:85" ht="15.75" thickBot="1" x14ac:dyDescent="0.3">
      <c r="A22" s="110"/>
      <c r="B22" s="36">
        <v>70</v>
      </c>
      <c r="C22" s="28" t="s">
        <v>81</v>
      </c>
      <c r="D22" s="112" t="s">
        <v>17</v>
      </c>
      <c r="E22" s="30" t="s">
        <v>21</v>
      </c>
      <c r="F22" s="31" t="s">
        <v>20</v>
      </c>
      <c r="G22" s="83" t="s">
        <v>84</v>
      </c>
      <c r="H22" s="30" t="s">
        <v>22</v>
      </c>
      <c r="I22" s="30" t="s">
        <v>66</v>
      </c>
      <c r="J22" s="111">
        <v>0.70138888888888884</v>
      </c>
      <c r="K22" s="24"/>
      <c r="L22" s="111">
        <v>0.70138888888888884</v>
      </c>
      <c r="M22" s="24"/>
      <c r="N22" s="101" t="s">
        <v>106</v>
      </c>
      <c r="P22" s="36">
        <v>7</v>
      </c>
      <c r="Q22" s="9" t="s">
        <v>81</v>
      </c>
      <c r="R22" s="122" t="s">
        <v>17</v>
      </c>
      <c r="S22" s="83" t="s">
        <v>114</v>
      </c>
      <c r="T22" s="37" t="s">
        <v>94</v>
      </c>
      <c r="U22" s="83" t="s">
        <v>122</v>
      </c>
      <c r="V22" s="30" t="s">
        <v>123</v>
      </c>
      <c r="W22" s="30" t="s">
        <v>66</v>
      </c>
      <c r="X22" s="78">
        <v>0.85763888888888884</v>
      </c>
      <c r="Y22" s="1"/>
      <c r="Z22" s="78">
        <v>0.85763888888888884</v>
      </c>
      <c r="AA22" s="1"/>
      <c r="AB22" s="101" t="s">
        <v>106</v>
      </c>
      <c r="AG22" s="33"/>
      <c r="AH22" s="37"/>
      <c r="AI22" s="9" t="s">
        <v>81</v>
      </c>
      <c r="AJ22" s="122" t="s">
        <v>17</v>
      </c>
      <c r="AK22" s="83" t="s">
        <v>114</v>
      </c>
      <c r="AL22" s="37" t="s">
        <v>94</v>
      </c>
      <c r="AM22" s="83" t="s">
        <v>122</v>
      </c>
      <c r="AN22" s="30" t="s">
        <v>123</v>
      </c>
      <c r="AO22" s="30" t="s">
        <v>66</v>
      </c>
      <c r="AP22" s="78">
        <v>0.5083333333333333</v>
      </c>
      <c r="AQ22" s="1"/>
      <c r="AR22" s="78">
        <v>0.78472222222222221</v>
      </c>
      <c r="AS22" s="1"/>
      <c r="AT22" s="25" t="s">
        <v>127</v>
      </c>
      <c r="AV22" s="49"/>
      <c r="AZ22" s="33">
        <v>70</v>
      </c>
      <c r="BA22" s="37">
        <v>70</v>
      </c>
      <c r="BB22" s="9" t="s">
        <v>81</v>
      </c>
      <c r="BC22" s="122" t="s">
        <v>17</v>
      </c>
      <c r="BD22" s="83" t="s">
        <v>114</v>
      </c>
      <c r="BE22" s="37" t="s">
        <v>94</v>
      </c>
      <c r="BF22" s="144" t="s">
        <v>122</v>
      </c>
      <c r="BG22" s="149" t="s">
        <v>124</v>
      </c>
      <c r="BH22" s="148" t="s">
        <v>66</v>
      </c>
      <c r="BI22" s="154"/>
      <c r="BJ22" s="1"/>
      <c r="BK22" s="78">
        <v>0.83333333333333337</v>
      </c>
      <c r="BL22" s="1"/>
      <c r="BM22" s="25" t="s">
        <v>138</v>
      </c>
      <c r="BO22" s="49"/>
      <c r="BR22" s="33">
        <v>70</v>
      </c>
      <c r="BS22" s="37">
        <v>30</v>
      </c>
      <c r="BT22" s="9" t="s">
        <v>81</v>
      </c>
      <c r="BU22" s="122" t="s">
        <v>17</v>
      </c>
      <c r="BV22" s="83" t="s">
        <v>32</v>
      </c>
      <c r="BW22" s="37" t="s">
        <v>94</v>
      </c>
      <c r="BX22" s="144" t="s">
        <v>122</v>
      </c>
      <c r="BY22" s="149" t="s">
        <v>124</v>
      </c>
      <c r="BZ22" s="148" t="s">
        <v>66</v>
      </c>
      <c r="CA22" s="154">
        <v>0.78472222222222221</v>
      </c>
      <c r="CB22" s="1"/>
      <c r="CC22" s="78"/>
      <c r="CD22" s="1"/>
      <c r="CE22" s="25" t="s">
        <v>141</v>
      </c>
      <c r="CG22" s="49"/>
    </row>
    <row r="23" spans="1:85" ht="15.75" thickBot="1" x14ac:dyDescent="0.3">
      <c r="A23" s="113"/>
      <c r="B23" s="33" t="s">
        <v>4</v>
      </c>
      <c r="C23" s="9">
        <f>SUM(B16:B22)</f>
        <v>250</v>
      </c>
      <c r="D23" s="114"/>
      <c r="E23" s="115"/>
      <c r="F23" s="116"/>
      <c r="G23" s="114"/>
      <c r="H23" s="115"/>
      <c r="I23" s="115"/>
      <c r="J23" s="115"/>
      <c r="K23" s="115" t="s">
        <v>107</v>
      </c>
      <c r="L23" s="114"/>
      <c r="M23" s="115"/>
      <c r="N23" s="102"/>
      <c r="P23" s="33" t="s">
        <v>4</v>
      </c>
      <c r="Q23" s="9">
        <f>SUM(P16:P22)</f>
        <v>60</v>
      </c>
      <c r="R23" s="114"/>
      <c r="S23" s="137"/>
      <c r="T23" s="79"/>
      <c r="U23" s="50"/>
      <c r="V23" s="65"/>
      <c r="W23" s="65"/>
      <c r="X23" s="65"/>
      <c r="Y23" s="65" t="s">
        <v>106</v>
      </c>
      <c r="Z23" s="50"/>
      <c r="AA23" s="65"/>
      <c r="AB23" s="102"/>
      <c r="AG23" s="128"/>
      <c r="AH23" s="37"/>
      <c r="AI23" s="9" t="s">
        <v>128</v>
      </c>
      <c r="AJ23" s="107" t="s">
        <v>17</v>
      </c>
      <c r="AK23" s="83" t="s">
        <v>115</v>
      </c>
      <c r="AL23" s="37" t="s">
        <v>32</v>
      </c>
      <c r="AM23" s="9" t="s">
        <v>129</v>
      </c>
      <c r="AN23" s="24" t="s">
        <v>62</v>
      </c>
      <c r="AO23" s="30" t="s">
        <v>30</v>
      </c>
      <c r="AP23" s="78">
        <v>0.78472222222222221</v>
      </c>
      <c r="AQ23" s="1"/>
      <c r="AS23" s="1"/>
      <c r="AT23" s="25" t="s">
        <v>127</v>
      </c>
      <c r="AV23" s="49"/>
      <c r="AZ23" s="140">
        <v>2</v>
      </c>
      <c r="BA23" s="37">
        <v>1</v>
      </c>
      <c r="BB23" s="9" t="s">
        <v>128</v>
      </c>
      <c r="BC23" s="107" t="s">
        <v>17</v>
      </c>
      <c r="BD23" s="118" t="s">
        <v>116</v>
      </c>
      <c r="BE23" s="37" t="s">
        <v>133</v>
      </c>
      <c r="BF23" s="143" t="s">
        <v>110</v>
      </c>
      <c r="BG23" s="150" t="s">
        <v>33</v>
      </c>
      <c r="BH23" s="151" t="s">
        <v>66</v>
      </c>
      <c r="BI23" s="154"/>
      <c r="BJ23" s="1"/>
      <c r="BK23" s="78">
        <v>0.83333333333333337</v>
      </c>
      <c r="BL23" s="1"/>
      <c r="BM23" s="25" t="s">
        <v>134</v>
      </c>
      <c r="BO23" s="49"/>
      <c r="BR23" s="140">
        <v>10</v>
      </c>
      <c r="BS23" s="37">
        <v>3</v>
      </c>
      <c r="BT23" s="9" t="s">
        <v>128</v>
      </c>
      <c r="BU23" s="107" t="s">
        <v>17</v>
      </c>
      <c r="BV23" s="118" t="s">
        <v>116</v>
      </c>
      <c r="BW23" s="37" t="s">
        <v>133</v>
      </c>
      <c r="BX23" s="143" t="s">
        <v>110</v>
      </c>
      <c r="BY23" s="150" t="s">
        <v>33</v>
      </c>
      <c r="BZ23" s="151" t="s">
        <v>66</v>
      </c>
      <c r="CA23" s="154">
        <v>0.78472222222222221</v>
      </c>
      <c r="CB23" s="1" t="s">
        <v>126</v>
      </c>
      <c r="CC23" s="154">
        <v>0.78472222222222221</v>
      </c>
      <c r="CD23" s="1"/>
      <c r="CE23" s="25" t="s">
        <v>138</v>
      </c>
      <c r="CG23" s="49"/>
    </row>
    <row r="24" spans="1:85" ht="15.75" thickBot="1" x14ac:dyDescent="0.3">
      <c r="AG24" s="173" t="s">
        <v>4</v>
      </c>
      <c r="AH24" s="174"/>
      <c r="AI24" s="9">
        <f>SUM(AG16:AH23)</f>
        <v>40</v>
      </c>
      <c r="AJ24" s="114"/>
      <c r="AK24" s="137"/>
      <c r="AL24" s="79"/>
      <c r="AM24" s="50"/>
      <c r="AN24" s="138"/>
      <c r="AO24" s="50"/>
      <c r="AP24" s="115"/>
      <c r="AQ24" s="115"/>
      <c r="AR24" s="50"/>
      <c r="AS24" s="65"/>
      <c r="AT24" s="114"/>
      <c r="AU24" s="50"/>
      <c r="AV24" s="51" t="s">
        <v>112</v>
      </c>
      <c r="AZ24" s="173" t="s">
        <v>4</v>
      </c>
      <c r="BA24" s="174"/>
      <c r="BB24" s="9">
        <f>SUM(AZ16:BA23)</f>
        <v>335</v>
      </c>
      <c r="BC24" s="114"/>
      <c r="BD24" s="137"/>
      <c r="BE24" s="79"/>
      <c r="BF24" s="50"/>
      <c r="BG24" s="138"/>
      <c r="BH24" s="50"/>
      <c r="BI24" s="158"/>
      <c r="BJ24" s="115"/>
      <c r="BK24" s="65"/>
      <c r="BL24" s="65"/>
      <c r="BM24" s="114"/>
      <c r="BN24" s="50"/>
      <c r="BO24" s="51" t="s">
        <v>127</v>
      </c>
      <c r="BR24" s="173" t="s">
        <v>4</v>
      </c>
      <c r="BS24" s="174"/>
      <c r="BT24" s="9">
        <f>SUM(BR16:BS23)</f>
        <v>275</v>
      </c>
      <c r="BU24" s="114"/>
      <c r="BV24" s="137"/>
      <c r="BW24" s="79"/>
      <c r="BX24" s="50"/>
      <c r="BY24" s="138"/>
      <c r="BZ24" s="50"/>
      <c r="CA24" s="158"/>
      <c r="CB24" s="115"/>
      <c r="CC24" s="65"/>
      <c r="CD24" s="65"/>
      <c r="CE24" s="114"/>
      <c r="CF24" s="50"/>
      <c r="CG24" s="102" t="s">
        <v>134</v>
      </c>
    </row>
    <row r="25" spans="1:85" ht="15.75" thickBot="1" x14ac:dyDescent="0.3"/>
    <row r="26" spans="1:85" ht="15.75" thickBot="1" x14ac:dyDescent="0.3">
      <c r="B26" s="175" t="s">
        <v>145</v>
      </c>
      <c r="C26" s="176"/>
      <c r="D26" s="26" t="s">
        <v>43</v>
      </c>
      <c r="E26" s="33" t="s">
        <v>42</v>
      </c>
      <c r="F26" s="83" t="s">
        <v>41</v>
      </c>
      <c r="G26" s="37" t="s">
        <v>40</v>
      </c>
      <c r="H26" s="9" t="s">
        <v>39</v>
      </c>
      <c r="I26" s="125" t="s">
        <v>38</v>
      </c>
      <c r="J26" s="125" t="s">
        <v>92</v>
      </c>
      <c r="K26" s="153" t="s">
        <v>68</v>
      </c>
      <c r="L26" s="36" t="s">
        <v>131</v>
      </c>
      <c r="M26" s="157" t="s">
        <v>83</v>
      </c>
      <c r="N26" s="100" t="s">
        <v>36</v>
      </c>
      <c r="O26" s="26" t="s">
        <v>108</v>
      </c>
      <c r="R26" s="175" t="s">
        <v>145</v>
      </c>
      <c r="S26" s="176"/>
      <c r="T26" s="26" t="s">
        <v>43</v>
      </c>
      <c r="U26" s="33" t="s">
        <v>42</v>
      </c>
      <c r="V26" s="83" t="s">
        <v>41</v>
      </c>
      <c r="W26" s="37" t="s">
        <v>40</v>
      </c>
      <c r="X26" s="9" t="s">
        <v>39</v>
      </c>
      <c r="Y26" s="125" t="s">
        <v>38</v>
      </c>
      <c r="Z26" s="125" t="s">
        <v>92</v>
      </c>
      <c r="AA26" s="153" t="s">
        <v>68</v>
      </c>
      <c r="AB26" s="36" t="s">
        <v>131</v>
      </c>
      <c r="AC26" s="157" t="s">
        <v>83</v>
      </c>
      <c r="AD26" s="100" t="s">
        <v>36</v>
      </c>
      <c r="AE26" s="26" t="s">
        <v>108</v>
      </c>
      <c r="AG26" s="175" t="s">
        <v>145</v>
      </c>
      <c r="AH26" s="176"/>
      <c r="AI26" s="26" t="s">
        <v>43</v>
      </c>
      <c r="AJ26" s="33" t="s">
        <v>42</v>
      </c>
      <c r="AK26" s="83" t="s">
        <v>41</v>
      </c>
      <c r="AL26" s="37" t="s">
        <v>40</v>
      </c>
      <c r="AM26" s="9" t="s">
        <v>39</v>
      </c>
      <c r="AN26" s="125" t="s">
        <v>38</v>
      </c>
      <c r="AO26" s="125" t="s">
        <v>92</v>
      </c>
      <c r="AP26" s="153" t="s">
        <v>68</v>
      </c>
      <c r="AQ26" s="36" t="s">
        <v>131</v>
      </c>
      <c r="AR26" s="157" t="s">
        <v>83</v>
      </c>
      <c r="AS26" s="100" t="s">
        <v>36</v>
      </c>
      <c r="AT26" s="26" t="s">
        <v>108</v>
      </c>
    </row>
    <row r="27" spans="1:85" ht="15.75" thickBot="1" x14ac:dyDescent="0.3">
      <c r="B27" s="136"/>
      <c r="C27" s="2"/>
      <c r="E27" s="25"/>
      <c r="F27" s="117"/>
      <c r="G27" s="2"/>
      <c r="I27" s="1"/>
      <c r="J27" s="1"/>
      <c r="K27" s="152"/>
      <c r="L27" s="1"/>
      <c r="M27" s="1"/>
      <c r="N27" s="1"/>
      <c r="O27" s="101"/>
      <c r="R27" s="136"/>
      <c r="S27" s="2"/>
      <c r="U27" s="25"/>
      <c r="V27" s="117"/>
      <c r="W27" s="2"/>
      <c r="Y27" s="1"/>
      <c r="Z27" s="1"/>
      <c r="AA27" s="152"/>
      <c r="AB27" s="1"/>
      <c r="AC27" s="1"/>
      <c r="AD27" s="1"/>
      <c r="AE27" s="101"/>
      <c r="AG27" s="136"/>
      <c r="AH27" s="2"/>
      <c r="AJ27" s="25"/>
      <c r="AK27" s="117"/>
      <c r="AL27" s="2"/>
      <c r="AN27" s="1"/>
      <c r="AO27" s="1"/>
      <c r="AP27" s="152"/>
      <c r="AQ27" s="1"/>
      <c r="AR27" s="1"/>
      <c r="AS27" s="1"/>
      <c r="AT27" s="101"/>
    </row>
    <row r="28" spans="1:85" ht="15.75" thickBot="1" x14ac:dyDescent="0.3">
      <c r="B28" s="161">
        <v>10</v>
      </c>
      <c r="C28" s="37">
        <v>42</v>
      </c>
      <c r="D28" s="9" t="s">
        <v>1</v>
      </c>
      <c r="E28" s="107" t="s">
        <v>17</v>
      </c>
      <c r="F28" s="83" t="s">
        <v>115</v>
      </c>
      <c r="G28" s="37" t="s">
        <v>133</v>
      </c>
      <c r="H28" s="143" t="s">
        <v>118</v>
      </c>
      <c r="I28" s="145" t="s">
        <v>146</v>
      </c>
      <c r="J28" s="146" t="s">
        <v>30</v>
      </c>
      <c r="K28" s="154">
        <v>0.80972222222222223</v>
      </c>
      <c r="L28" s="1"/>
      <c r="M28" s="154">
        <v>0.87152777777777779</v>
      </c>
      <c r="N28" s="1"/>
      <c r="O28" s="101" t="s">
        <v>138</v>
      </c>
      <c r="R28" s="161">
        <v>10</v>
      </c>
      <c r="S28" s="37">
        <v>10</v>
      </c>
      <c r="T28" s="9" t="s">
        <v>1</v>
      </c>
      <c r="U28" s="107" t="s">
        <v>17</v>
      </c>
      <c r="V28" s="83" t="s">
        <v>115</v>
      </c>
      <c r="W28" s="37" t="s">
        <v>94</v>
      </c>
      <c r="X28" s="143" t="s">
        <v>118</v>
      </c>
      <c r="Y28" s="145" t="s">
        <v>146</v>
      </c>
      <c r="Z28" s="146" t="s">
        <v>30</v>
      </c>
      <c r="AA28" s="154">
        <v>0.8208333333333333</v>
      </c>
      <c r="AB28" s="1"/>
      <c r="AC28" s="154">
        <v>0.8208333333333333</v>
      </c>
      <c r="AD28" s="1"/>
      <c r="AE28" s="101" t="s">
        <v>144</v>
      </c>
      <c r="AG28" s="161">
        <v>10</v>
      </c>
      <c r="AH28" s="37">
        <v>10</v>
      </c>
      <c r="AI28" s="9" t="s">
        <v>1</v>
      </c>
      <c r="AJ28" s="107" t="s">
        <v>17</v>
      </c>
      <c r="AK28" s="83" t="s">
        <v>115</v>
      </c>
      <c r="AL28" s="37" t="s">
        <v>94</v>
      </c>
      <c r="AM28" s="143" t="s">
        <v>118</v>
      </c>
      <c r="AN28" s="145" t="s">
        <v>146</v>
      </c>
      <c r="AO28" s="146" t="s">
        <v>30</v>
      </c>
      <c r="AP28" s="154">
        <v>0.80555555555555547</v>
      </c>
      <c r="AQ28" s="1"/>
      <c r="AR28" s="154">
        <v>0.8208333333333333</v>
      </c>
      <c r="AS28" s="1"/>
      <c r="AT28" s="101" t="s">
        <v>148</v>
      </c>
    </row>
    <row r="29" spans="1:85" ht="15.75" thickBot="1" x14ac:dyDescent="0.3">
      <c r="B29" s="133">
        <v>10</v>
      </c>
      <c r="C29" s="126">
        <v>20</v>
      </c>
      <c r="D29" s="9" t="s">
        <v>136</v>
      </c>
      <c r="E29" s="107" t="s">
        <v>17</v>
      </c>
      <c r="F29" s="83" t="s">
        <v>113</v>
      </c>
      <c r="G29" s="37" t="s">
        <v>85</v>
      </c>
      <c r="H29" s="143" t="s">
        <v>119</v>
      </c>
      <c r="I29" s="147" t="s">
        <v>137</v>
      </c>
      <c r="J29" s="148" t="s">
        <v>86</v>
      </c>
      <c r="K29" s="154">
        <v>0.80972222222222223</v>
      </c>
      <c r="L29" s="1"/>
      <c r="M29" s="154">
        <v>0.87152777777777779</v>
      </c>
      <c r="N29" s="1"/>
      <c r="O29" s="101" t="s">
        <v>138</v>
      </c>
      <c r="R29" s="133">
        <v>20</v>
      </c>
      <c r="S29" s="126">
        <v>20</v>
      </c>
      <c r="T29" s="9" t="s">
        <v>136</v>
      </c>
      <c r="U29" s="107" t="s">
        <v>17</v>
      </c>
      <c r="V29" s="83" t="s">
        <v>113</v>
      </c>
      <c r="W29" s="37" t="s">
        <v>85</v>
      </c>
      <c r="X29" s="143" t="s">
        <v>119</v>
      </c>
      <c r="Y29" s="147" t="s">
        <v>137</v>
      </c>
      <c r="Z29" s="148" t="s">
        <v>86</v>
      </c>
      <c r="AA29" s="154">
        <v>0.8208333333333333</v>
      </c>
      <c r="AB29" s="1"/>
      <c r="AC29" s="154">
        <v>0.8208333333333333</v>
      </c>
      <c r="AD29" s="1"/>
      <c r="AE29" s="101" t="s">
        <v>144</v>
      </c>
      <c r="AG29" s="133">
        <v>20</v>
      </c>
      <c r="AH29" s="126">
        <v>20</v>
      </c>
      <c r="AI29" s="9" t="s">
        <v>136</v>
      </c>
      <c r="AJ29" s="107" t="s">
        <v>17</v>
      </c>
      <c r="AK29" s="83" t="s">
        <v>113</v>
      </c>
      <c r="AL29" s="37" t="s">
        <v>85</v>
      </c>
      <c r="AM29" s="143" t="s">
        <v>119</v>
      </c>
      <c r="AN29" s="147" t="s">
        <v>137</v>
      </c>
      <c r="AO29" s="148" t="s">
        <v>86</v>
      </c>
      <c r="AP29" s="154">
        <v>0.80555555555555547</v>
      </c>
      <c r="AQ29" s="1"/>
      <c r="AR29" s="154">
        <v>0.8208333333333333</v>
      </c>
      <c r="AS29" s="1"/>
      <c r="AT29" s="101" t="s">
        <v>148</v>
      </c>
    </row>
    <row r="30" spans="1:85" ht="15.75" thickBot="1" x14ac:dyDescent="0.3">
      <c r="B30" s="133">
        <v>222</v>
      </c>
      <c r="C30" s="127">
        <v>10</v>
      </c>
      <c r="D30" s="28" t="s">
        <v>135</v>
      </c>
      <c r="E30" s="120" t="s">
        <v>17</v>
      </c>
      <c r="F30" s="83" t="s">
        <v>115</v>
      </c>
      <c r="G30" s="37" t="s">
        <v>102</v>
      </c>
      <c r="H30" s="143" t="s">
        <v>120</v>
      </c>
      <c r="I30" s="145" t="s">
        <v>96</v>
      </c>
      <c r="J30" s="148" t="s">
        <v>64</v>
      </c>
      <c r="K30" s="154">
        <v>0.46527777777777773</v>
      </c>
      <c r="L30" s="1"/>
      <c r="M30" s="154">
        <v>0.87152777777777779</v>
      </c>
      <c r="N30" s="1"/>
      <c r="O30" s="101" t="s">
        <v>138</v>
      </c>
      <c r="R30" s="133">
        <v>5</v>
      </c>
      <c r="S30" s="127">
        <v>20</v>
      </c>
      <c r="T30" s="28" t="s">
        <v>147</v>
      </c>
      <c r="U30" s="120" t="s">
        <v>17</v>
      </c>
      <c r="V30" s="83" t="s">
        <v>115</v>
      </c>
      <c r="W30" s="37" t="s">
        <v>133</v>
      </c>
      <c r="X30" s="143" t="s">
        <v>120</v>
      </c>
      <c r="Y30" s="145" t="s">
        <v>96</v>
      </c>
      <c r="Z30" s="148" t="s">
        <v>64</v>
      </c>
      <c r="AA30" s="154">
        <v>0.8208333333333333</v>
      </c>
      <c r="AB30" s="1"/>
      <c r="AC30" s="154">
        <v>0.8208333333333333</v>
      </c>
      <c r="AD30" s="1"/>
      <c r="AE30" s="101" t="s">
        <v>144</v>
      </c>
      <c r="AG30" s="133">
        <v>10</v>
      </c>
      <c r="AH30" s="127">
        <v>20</v>
      </c>
      <c r="AI30" s="28" t="s">
        <v>147</v>
      </c>
      <c r="AJ30" s="120" t="s">
        <v>17</v>
      </c>
      <c r="AK30" s="83" t="s">
        <v>115</v>
      </c>
      <c r="AL30" s="37" t="s">
        <v>133</v>
      </c>
      <c r="AM30" s="143" t="s">
        <v>120</v>
      </c>
      <c r="AN30" s="145" t="s">
        <v>96</v>
      </c>
      <c r="AO30" s="148" t="s">
        <v>64</v>
      </c>
      <c r="AP30" s="154">
        <v>0.80555555555555547</v>
      </c>
      <c r="AQ30" s="1"/>
      <c r="AR30" s="154">
        <v>0.8208333333333333</v>
      </c>
      <c r="AS30" s="1"/>
      <c r="AT30" s="101" t="s">
        <v>148</v>
      </c>
    </row>
    <row r="31" spans="1:85" ht="15.75" thickBot="1" x14ac:dyDescent="0.3">
      <c r="B31" s="140"/>
      <c r="C31" s="127">
        <v>1</v>
      </c>
      <c r="D31" s="9" t="s">
        <v>9</v>
      </c>
      <c r="E31" s="124" t="s">
        <v>17</v>
      </c>
      <c r="F31" s="83" t="s">
        <v>105</v>
      </c>
      <c r="G31" s="37" t="s">
        <v>137</v>
      </c>
      <c r="H31" s="143" t="s">
        <v>91</v>
      </c>
      <c r="I31" s="149" t="s">
        <v>85</v>
      </c>
      <c r="J31" s="148" t="s">
        <v>90</v>
      </c>
      <c r="K31" s="154">
        <v>0.80972222222222223</v>
      </c>
      <c r="L31" s="1" t="s">
        <v>130</v>
      </c>
      <c r="M31" s="154">
        <v>0.78472222222222221</v>
      </c>
      <c r="N31" s="1"/>
      <c r="O31" s="101" t="s">
        <v>138</v>
      </c>
      <c r="R31" s="140">
        <v>5</v>
      </c>
      <c r="S31" s="127"/>
      <c r="T31" s="9" t="s">
        <v>9</v>
      </c>
      <c r="U31" s="124" t="s">
        <v>17</v>
      </c>
      <c r="V31" s="83" t="s">
        <v>105</v>
      </c>
      <c r="W31" s="37" t="s">
        <v>137</v>
      </c>
      <c r="X31" s="143" t="s">
        <v>91</v>
      </c>
      <c r="Y31" s="149" t="s">
        <v>85</v>
      </c>
      <c r="Z31" s="148" t="s">
        <v>90</v>
      </c>
      <c r="AA31" s="154">
        <v>0.4826388888888889</v>
      </c>
      <c r="AB31" s="1" t="s">
        <v>130</v>
      </c>
      <c r="AC31" s="154">
        <v>0.78472222222222221</v>
      </c>
      <c r="AD31" s="1"/>
      <c r="AE31" s="101" t="s">
        <v>144</v>
      </c>
      <c r="AG31" s="140">
        <v>10</v>
      </c>
      <c r="AH31" s="127">
        <v>10</v>
      </c>
      <c r="AI31" s="9" t="s">
        <v>9</v>
      </c>
      <c r="AJ31" s="124" t="s">
        <v>17</v>
      </c>
      <c r="AK31" s="83" t="s">
        <v>105</v>
      </c>
      <c r="AL31" s="37" t="s">
        <v>137</v>
      </c>
      <c r="AM31" s="143" t="s">
        <v>149</v>
      </c>
      <c r="AN31" s="149" t="s">
        <v>85</v>
      </c>
      <c r="AO31" s="148" t="s">
        <v>90</v>
      </c>
      <c r="AP31" s="154">
        <v>0.80555555555555547</v>
      </c>
      <c r="AQ31" s="1" t="s">
        <v>130</v>
      </c>
      <c r="AR31" s="154">
        <v>0.78472222222222221</v>
      </c>
      <c r="AS31" s="1"/>
      <c r="AT31" s="101" t="s">
        <v>148</v>
      </c>
    </row>
    <row r="32" spans="1:85" ht="15.75" thickBot="1" x14ac:dyDescent="0.3">
      <c r="B32" s="33">
        <v>50</v>
      </c>
      <c r="C32" s="37">
        <v>10</v>
      </c>
      <c r="D32" s="9" t="s">
        <v>72</v>
      </c>
      <c r="E32" s="107" t="s">
        <v>17</v>
      </c>
      <c r="F32" s="83" t="s">
        <v>70</v>
      </c>
      <c r="G32" s="33" t="s">
        <v>62</v>
      </c>
      <c r="H32" s="143" t="s">
        <v>121</v>
      </c>
      <c r="I32" s="149" t="s">
        <v>123</v>
      </c>
      <c r="J32" s="148" t="s">
        <v>69</v>
      </c>
      <c r="K32" s="154">
        <v>0.80972222222222223</v>
      </c>
      <c r="L32" s="1"/>
      <c r="M32" s="154"/>
      <c r="N32" s="1"/>
      <c r="O32" s="101" t="s">
        <v>141</v>
      </c>
      <c r="R32" s="33"/>
      <c r="S32" s="37">
        <v>10</v>
      </c>
      <c r="T32" s="9" t="s">
        <v>72</v>
      </c>
      <c r="U32" s="107" t="s">
        <v>17</v>
      </c>
      <c r="V32" s="83" t="s">
        <v>70</v>
      </c>
      <c r="W32" s="33" t="s">
        <v>62</v>
      </c>
      <c r="X32" s="143" t="s">
        <v>121</v>
      </c>
      <c r="Y32" s="149" t="s">
        <v>123</v>
      </c>
      <c r="Z32" s="148" t="s">
        <v>69</v>
      </c>
      <c r="AA32" s="154">
        <v>0.8208333333333333</v>
      </c>
      <c r="AB32" s="1"/>
      <c r="AC32" s="154">
        <v>0.8208333333333333</v>
      </c>
      <c r="AD32" s="1"/>
      <c r="AE32" s="101" t="s">
        <v>144</v>
      </c>
      <c r="AG32" s="164">
        <v>25</v>
      </c>
      <c r="AH32" s="37"/>
      <c r="AI32" s="9" t="s">
        <v>72</v>
      </c>
      <c r="AJ32" s="107" t="s">
        <v>17</v>
      </c>
      <c r="AK32" s="83" t="s">
        <v>70</v>
      </c>
      <c r="AL32" s="33" t="s">
        <v>62</v>
      </c>
      <c r="AM32" s="143" t="s">
        <v>121</v>
      </c>
      <c r="AN32" s="149" t="s">
        <v>123</v>
      </c>
      <c r="AO32" s="148" t="s">
        <v>69</v>
      </c>
      <c r="AP32" s="154">
        <v>0.4861111111111111</v>
      </c>
      <c r="AQ32" s="1"/>
      <c r="AR32" s="154">
        <v>0.8208333333333333</v>
      </c>
      <c r="AS32" s="1"/>
      <c r="AT32" s="101" t="s">
        <v>148</v>
      </c>
    </row>
    <row r="33" spans="2:46" ht="15.75" thickBot="1" x14ac:dyDescent="0.3">
      <c r="B33" s="33"/>
      <c r="C33" s="126">
        <v>25</v>
      </c>
      <c r="D33" s="9" t="s">
        <v>71</v>
      </c>
      <c r="E33" s="156" t="s">
        <v>17</v>
      </c>
      <c r="F33" s="83" t="s">
        <v>115</v>
      </c>
      <c r="G33" s="33" t="s">
        <v>140</v>
      </c>
      <c r="H33" s="143" t="s">
        <v>129</v>
      </c>
      <c r="I33" s="149" t="s">
        <v>78</v>
      </c>
      <c r="J33" s="148" t="s">
        <v>64</v>
      </c>
      <c r="K33" s="154">
        <v>0.80972222222222223</v>
      </c>
      <c r="L33" s="1"/>
      <c r="M33" s="78"/>
      <c r="N33" s="1"/>
      <c r="O33" s="101" t="s">
        <v>144</v>
      </c>
      <c r="R33" s="33"/>
      <c r="S33" s="126">
        <v>10</v>
      </c>
      <c r="T33" s="9" t="s">
        <v>71</v>
      </c>
      <c r="U33" s="156" t="s">
        <v>17</v>
      </c>
      <c r="V33" s="83" t="s">
        <v>115</v>
      </c>
      <c r="W33" s="33" t="s">
        <v>140</v>
      </c>
      <c r="X33" s="143" t="s">
        <v>129</v>
      </c>
      <c r="Y33" s="149" t="s">
        <v>78</v>
      </c>
      <c r="Z33" s="148" t="s">
        <v>64</v>
      </c>
      <c r="AA33" s="154">
        <v>0.8208333333333333</v>
      </c>
      <c r="AB33" s="1"/>
      <c r="AC33" s="154">
        <v>0.8208333333333333</v>
      </c>
      <c r="AD33" s="1"/>
      <c r="AE33" s="101" t="s">
        <v>144</v>
      </c>
      <c r="AG33" s="164">
        <v>25</v>
      </c>
      <c r="AH33" s="126">
        <v>10</v>
      </c>
      <c r="AI33" s="9" t="s">
        <v>71</v>
      </c>
      <c r="AJ33" s="156" t="s">
        <v>17</v>
      </c>
      <c r="AK33" s="83" t="s">
        <v>115</v>
      </c>
      <c r="AL33" s="33" t="s">
        <v>140</v>
      </c>
      <c r="AM33" s="143" t="s">
        <v>129</v>
      </c>
      <c r="AN33" s="149" t="s">
        <v>78</v>
      </c>
      <c r="AO33" s="148" t="s">
        <v>64</v>
      </c>
      <c r="AP33" s="154">
        <v>0.80555555555555547</v>
      </c>
      <c r="AQ33" s="1"/>
      <c r="AR33" s="154">
        <v>0.8208333333333333</v>
      </c>
      <c r="AS33" s="1"/>
      <c r="AT33" s="101" t="s">
        <v>148</v>
      </c>
    </row>
    <row r="34" spans="2:46" ht="15.75" thickBot="1" x14ac:dyDescent="0.3">
      <c r="B34" s="33"/>
      <c r="C34" s="37">
        <v>12</v>
      </c>
      <c r="D34" s="9" t="s">
        <v>81</v>
      </c>
      <c r="E34" s="122" t="s">
        <v>17</v>
      </c>
      <c r="F34" s="83" t="s">
        <v>32</v>
      </c>
      <c r="G34" s="37" t="s">
        <v>94</v>
      </c>
      <c r="H34" s="144" t="s">
        <v>122</v>
      </c>
      <c r="I34" s="149" t="s">
        <v>124</v>
      </c>
      <c r="J34" s="148" t="s">
        <v>66</v>
      </c>
      <c r="K34" s="154">
        <v>0.80972222222222223</v>
      </c>
      <c r="L34" s="1"/>
      <c r="M34" s="154">
        <v>0.80972222222222223</v>
      </c>
      <c r="N34" s="1"/>
      <c r="O34" s="101" t="s">
        <v>141</v>
      </c>
      <c r="R34" s="33">
        <v>70</v>
      </c>
      <c r="S34" s="37"/>
      <c r="T34" s="9" t="s">
        <v>81</v>
      </c>
      <c r="U34" s="122" t="s">
        <v>17</v>
      </c>
      <c r="V34" s="83" t="s">
        <v>32</v>
      </c>
      <c r="W34" s="37" t="s">
        <v>94</v>
      </c>
      <c r="X34" s="144" t="s">
        <v>122</v>
      </c>
      <c r="Y34" s="149" t="s">
        <v>124</v>
      </c>
      <c r="Z34" s="148" t="s">
        <v>66</v>
      </c>
      <c r="AA34" s="154">
        <v>0.4826388888888889</v>
      </c>
      <c r="AB34" s="1" t="s">
        <v>126</v>
      </c>
      <c r="AC34" s="154">
        <v>0.4826388888888889</v>
      </c>
      <c r="AD34" s="1"/>
      <c r="AE34" s="101" t="s">
        <v>144</v>
      </c>
      <c r="AG34" s="140">
        <v>10</v>
      </c>
      <c r="AH34" s="37">
        <v>70</v>
      </c>
      <c r="AI34" s="9" t="s">
        <v>81</v>
      </c>
      <c r="AJ34" s="122" t="s">
        <v>17</v>
      </c>
      <c r="AK34" s="83" t="s">
        <v>32</v>
      </c>
      <c r="AL34" s="37" t="s">
        <v>94</v>
      </c>
      <c r="AM34" s="144" t="s">
        <v>122</v>
      </c>
      <c r="AN34" s="149" t="s">
        <v>124</v>
      </c>
      <c r="AO34" s="148" t="s">
        <v>66</v>
      </c>
      <c r="AP34" s="154">
        <v>0.80555555555555547</v>
      </c>
      <c r="AQ34" s="1" t="s">
        <v>126</v>
      </c>
      <c r="AR34" s="154">
        <v>0.4826388888888889</v>
      </c>
      <c r="AS34" s="1"/>
      <c r="AT34" s="101" t="s">
        <v>148</v>
      </c>
    </row>
    <row r="35" spans="2:46" ht="15.75" thickBot="1" x14ac:dyDescent="0.3">
      <c r="B35" s="140">
        <v>100</v>
      </c>
      <c r="C35" s="37"/>
      <c r="D35" s="9" t="s">
        <v>128</v>
      </c>
      <c r="E35" s="107" t="s">
        <v>17</v>
      </c>
      <c r="F35" s="118" t="s">
        <v>116</v>
      </c>
      <c r="G35" s="37" t="s">
        <v>142</v>
      </c>
      <c r="H35" s="143" t="s">
        <v>110</v>
      </c>
      <c r="I35" s="150" t="s">
        <v>143</v>
      </c>
      <c r="J35" s="151" t="s">
        <v>66</v>
      </c>
      <c r="K35" s="154">
        <v>0.80972222222222223</v>
      </c>
      <c r="L35" s="1" t="s">
        <v>126</v>
      </c>
      <c r="M35" s="154">
        <v>0.78472222222222221</v>
      </c>
      <c r="N35" s="1"/>
      <c r="O35" s="101" t="s">
        <v>138</v>
      </c>
      <c r="R35" s="140"/>
      <c r="S35" s="37">
        <v>2</v>
      </c>
      <c r="T35" s="9" t="s">
        <v>128</v>
      </c>
      <c r="U35" s="107" t="s">
        <v>17</v>
      </c>
      <c r="V35" s="118" t="s">
        <v>116</v>
      </c>
      <c r="W35" s="37" t="s">
        <v>142</v>
      </c>
      <c r="X35" s="143" t="s">
        <v>110</v>
      </c>
      <c r="Y35" s="150" t="s">
        <v>143</v>
      </c>
      <c r="Z35" s="151" t="s">
        <v>66</v>
      </c>
      <c r="AA35" s="154">
        <v>0.8208333333333333</v>
      </c>
      <c r="AB35" s="1"/>
      <c r="AC35" s="154">
        <v>0.78472222222222221</v>
      </c>
      <c r="AD35" s="1"/>
      <c r="AE35" s="101" t="s">
        <v>144</v>
      </c>
      <c r="AG35" s="140">
        <v>10</v>
      </c>
      <c r="AH35" s="37">
        <v>100</v>
      </c>
      <c r="AI35" s="9" t="s">
        <v>128</v>
      </c>
      <c r="AJ35" s="107" t="s">
        <v>17</v>
      </c>
      <c r="AK35" s="118" t="s">
        <v>116</v>
      </c>
      <c r="AL35" s="37" t="s">
        <v>142</v>
      </c>
      <c r="AM35" s="143" t="s">
        <v>110</v>
      </c>
      <c r="AN35" s="150" t="s">
        <v>143</v>
      </c>
      <c r="AO35" s="151" t="s">
        <v>66</v>
      </c>
      <c r="AP35" s="154">
        <v>0.80555555555555547</v>
      </c>
      <c r="AQ35" s="1"/>
      <c r="AR35" s="154">
        <v>0.80555555555555547</v>
      </c>
      <c r="AS35" s="1"/>
      <c r="AT35" s="101" t="s">
        <v>148</v>
      </c>
    </row>
    <row r="36" spans="2:46" ht="15.75" thickBot="1" x14ac:dyDescent="0.3">
      <c r="B36" s="173" t="s">
        <v>4</v>
      </c>
      <c r="C36" s="174"/>
      <c r="D36" s="9">
        <f>SUM(B28:C35)</f>
        <v>512</v>
      </c>
      <c r="E36" s="114"/>
      <c r="F36" s="137"/>
      <c r="G36" s="79" t="s">
        <v>138</v>
      </c>
      <c r="H36" s="50"/>
      <c r="I36" s="138"/>
      <c r="J36" s="50"/>
      <c r="K36" s="158"/>
      <c r="L36" s="115"/>
      <c r="M36" s="65"/>
      <c r="N36" s="65"/>
      <c r="O36" s="102"/>
      <c r="R36" s="173" t="s">
        <v>4</v>
      </c>
      <c r="S36" s="174"/>
      <c r="T36" s="9">
        <f>SUM(R28:S35)</f>
        <v>182</v>
      </c>
      <c r="U36" s="114"/>
      <c r="V36" s="137"/>
      <c r="W36" s="79"/>
      <c r="X36" s="50"/>
      <c r="Y36" s="138"/>
      <c r="Z36" s="50"/>
      <c r="AA36" s="158"/>
      <c r="AB36" s="115" t="s">
        <v>141</v>
      </c>
      <c r="AC36" s="65"/>
      <c r="AD36" s="65"/>
      <c r="AE36" s="102"/>
      <c r="AG36" s="173" t="s">
        <v>4</v>
      </c>
      <c r="AH36" s="174"/>
      <c r="AI36" s="9">
        <f>SUM(AG28:AH35)</f>
        <v>360</v>
      </c>
      <c r="AJ36" s="114"/>
      <c r="AK36" s="137"/>
      <c r="AL36" s="79"/>
      <c r="AM36" s="50"/>
      <c r="AN36" s="138"/>
      <c r="AO36" s="50"/>
      <c r="AP36" s="158"/>
      <c r="AQ36" s="115" t="s">
        <v>144</v>
      </c>
      <c r="AR36" s="65"/>
      <c r="AS36" s="65"/>
      <c r="AT36" s="102"/>
    </row>
  </sheetData>
  <mergeCells count="9">
    <mergeCell ref="AG24:AH24"/>
    <mergeCell ref="AZ24:BA24"/>
    <mergeCell ref="BR24:BS24"/>
    <mergeCell ref="B26:C26"/>
    <mergeCell ref="B36:C36"/>
    <mergeCell ref="R26:S26"/>
    <mergeCell ref="R36:S36"/>
    <mergeCell ref="AG26:AH26"/>
    <mergeCell ref="AG36:AH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Purchase</vt:lpstr>
      <vt:lpstr>Hist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2023-12-21T13:49:29Z</dcterms:modified>
</cp:coreProperties>
</file>