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05727EAB-9323-4D06-8219-F1B6DFB057F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T24" i="2"/>
  <c r="CG14" i="2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<sst xmlns="http://schemas.openxmlformats.org/spreadsheetml/2006/main" count="800" uniqueCount="146">
  <si>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</si>
  <si>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</si>
  <si>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</si>
  <si>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</si>
  <si>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</si>
  <si>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</si>
  <si>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</si>
  <si>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</si>
  <si>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</si>
  <si>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</si>
  <si>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</si>
  <si>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</si>
  <si>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</si>
  <si>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</si>
  <si>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</si>
  <si>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</si>
  <si>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</si>
  <si>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</si>
  <si>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</si>
  <si>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</si>
  <si>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</si>
  <si>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</si>
  <si>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</si>
  <si>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</si>
  <si>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</si>
  <si>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</si>
  <si>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</si>
  <si>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</si>
  <si>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</si>
  <si>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</si>
  <si>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</si>
  <si>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</si>
  <si>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</si>
  <si>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</si>
  <si>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</si>
  <si>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</si>
  <si>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</si>
  <si>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</si>
  <si>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</si>
  <si>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</si>
  <si>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</si>
  <si>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</si>
  <si>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</si>
  <si>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</si>
  <si>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</si>
  <si>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</si>
  <si>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</si>
  <si>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</si>
  <si>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</si>
  <si>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</si>
  <si>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</si>
  <si>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</si>
  <si>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</si>
  <si>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</si>
  <si>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</si>
  <si>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</si>
  <si>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</si>
  <si>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</si>
  <si>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</si>
  <si>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</si>
  <si>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</si>
  <si>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</si>
  <si>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</si>
  <si>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</si>
  <si>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</si>
  <si>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</si>
  <si>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</si>
  <si>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</si>
  <si>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</si>
  <si>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</si>
  <si>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</si>
  <si>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</si>
  <si>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</si>
  <si>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</si>
  <si>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</si>
  <si>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</si>
  <si>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</si>
  <si>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</si>
  <si>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</si>
  <si>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</si>
  <si>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</si>
  <si>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</si>
  <si>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</si>
  <si>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</si>
  <si>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</si>
  <si>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</si>
  <si>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</si>
  <si>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</si>
  <si>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</si>
  <si>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</si>
  <si>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</si>
  <si>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</si>
  <si>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</si>
  <si>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</si>
  <si>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</si>
  <si>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</si>
  <si>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</si>
  <si>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</si>
  <si>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</si>
  <si>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</si>
  <si>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</si>
  <si>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</si>
  <si>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</si>
  <si>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</si>
  <si>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</si>
  <si>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</si>
  <si>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</si>
  <si>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</si>
  <si>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</si>
  <si>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</si>
  <si>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</si>
  <si>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</si>
  <si>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</si>
  <si>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</si>
  <si>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</si>
  <si>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</si>
  <si>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</si>
  <si>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</si>
  <si>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</si>
  <si>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</si>
  <si>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</si>
  <si>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</si>
  <si>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</si>
  <si>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</si>
  <si>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</si>
  <si>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</si>
  <si>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</si>
  <si>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</si>
  <si>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</si>
  <si>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</si>
  <si>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</si>
  <si>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</si>
  <si>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</si>
  <si>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</si>
  <si>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</si>
  <si>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</si>
  <si>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</si>
  <si>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</si>
  <si>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</si>
  <si>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</si>
  <si>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</si>
  <si>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</si>
  <si>
    <t>Rw- Mumbai</t>
  </si>
  <si>
    <t>TBS News</t>
  </si>
  <si>
    <t>ABC</t>
  </si>
  <si>
    <t>20/12/2023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</si>
</sst>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9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4" fillId="0" borderId="31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4" xfId="0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M16" sqref="M16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42578125" style="2" bestFit="1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70">
        <f>B3+B4</f>
        <v>1013</v>
      </c>
      <c r="E2" s="16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55" t="s">
        <v>68</v>
      </c>
      <c r="O2" s="38" t="s">
        <v>131</v>
      </c>
      <c r="P2" s="159" t="s">
        <v>83</v>
      </c>
      <c r="Q2" s="102" t="s">
        <v>36</v>
      </c>
      <c r="R2" s="26" t="s">
        <v>108</v>
      </c>
      <c r="T2" s="100">
        <f ca="1">TODAY()</f>
        <v>45278</v>
      </c>
    </row>
    <row r="3" spans="1:20" ht="15.75" thickBot="1" x14ac:dyDescent="0.3">
      <c r="A3" s="168" t="s">
        <v>37</v>
      </c>
      <c r="B3" s="35">
        <v>500</v>
      </c>
      <c r="C3" s="171"/>
      <c r="D3" s="36" t="s">
        <v>36</v>
      </c>
    </row>
    <row r="4" spans="1:20" ht="15.75" thickBot="1" x14ac:dyDescent="0.3">
      <c r="A4" s="169"/>
      <c r="B4" s="35">
        <v>513</v>
      </c>
      <c r="C4" s="34" t="s">
        <v>35</v>
      </c>
      <c r="E4" s="163">
        <v>10</v>
      </c>
      <c r="F4" s="39">
        <v>42</v>
      </c>
      <c r="G4" s="9" t="s">
        <v>1</v>
      </c>
      <c r="H4" s="109" t="s">
        <v>17</v>
      </c>
      <c r="I4" s="120" t="s">
        <v>89</v>
      </c>
      <c r="J4" s="39" t="s">
        <v>133</v>
      </c>
      <c r="K4" s="145" t="s">
        <v>142</v>
      </c>
      <c r="L4" s="147" t="s">
        <v>94</v>
      </c>
      <c r="M4" s="148" t="s">
        <v>30</v>
      </c>
      <c r="N4" s="156">
        <v>0.80972222222222223</v>
      </c>
      <c r="P4" s="156">
        <v>0.87152777777777779</v>
      </c>
      <c r="R4" s="25" t="s">
        <v>138</v>
      </c>
    </row>
    <row r="5" spans="1:20" ht="15.75" thickBot="1" x14ac:dyDescent="0.3">
      <c r="D5" s="33">
        <v>-2</v>
      </c>
      <c r="E5" s="135">
        <v>10</v>
      </c>
      <c r="F5" s="128">
        <v>20</v>
      </c>
      <c r="G5" s="9" t="s">
        <v>136</v>
      </c>
      <c r="H5" s="109" t="s">
        <v>17</v>
      </c>
      <c r="I5" s="85" t="s">
        <v>113</v>
      </c>
      <c r="J5" s="39" t="s">
        <v>85</v>
      </c>
      <c r="K5" s="145" t="s">
        <v>119</v>
      </c>
      <c r="L5" s="149" t="s">
        <v>137</v>
      </c>
      <c r="M5" s="150" t="s">
        <v>86</v>
      </c>
      <c r="N5" s="156">
        <v>0.80972222222222223</v>
      </c>
      <c r="P5" s="156">
        <v>0.87152777777777779</v>
      </c>
      <c r="R5" s="25" t="s">
        <v>138</v>
      </c>
    </row>
    <row r="6" spans="1:20" ht="15.75" thickBot="1" x14ac:dyDescent="0.3">
      <c r="E6" s="135">
        <v>222</v>
      </c>
      <c r="F6" s="129">
        <v>10</v>
      </c>
      <c r="G6" s="28" t="s">
        <v>135</v>
      </c>
      <c r="H6" s="122" t="s">
        <v>17</v>
      </c>
      <c r="I6" s="85" t="s">
        <v>115</v>
      </c>
      <c r="J6" s="39" t="s">
        <v>102</v>
      </c>
      <c r="K6" s="145" t="s">
        <v>120</v>
      </c>
      <c r="L6" s="147" t="s">
        <v>94</v>
      </c>
      <c r="M6" s="150" t="s">
        <v>64</v>
      </c>
      <c r="N6" s="156">
        <v>0.80972222222222223</v>
      </c>
      <c r="P6" s="156">
        <v>0.87152777777777779</v>
      </c>
      <c r="R6" s="25" t="s">
        <v>138</v>
      </c>
    </row>
    <row r="7" spans="1:20" ht="15.75" thickBot="1" x14ac:dyDescent="0.3">
      <c r="A7" s="9" t="s">
        <v>25</v>
      </c>
      <c r="B7" s="29">
        <v>0</v>
      </c>
      <c r="E7" s="142"/>
      <c r="F7" s="129">
        <v>1</v>
      </c>
      <c r="G7" s="9" t="s">
        <v>9</v>
      </c>
      <c r="H7" s="126" t="s">
        <v>17</v>
      </c>
      <c r="I7" s="85" t="s">
        <v>105</v>
      </c>
      <c r="J7" s="39" t="s">
        <v>137</v>
      </c>
      <c r="K7" s="145" t="s">
        <v>91</v>
      </c>
      <c r="L7" s="151" t="s">
        <v>85</v>
      </c>
      <c r="M7" s="150" t="s">
        <v>90</v>
      </c>
      <c r="N7" s="156">
        <v>0.80972222222222223</v>
      </c>
      <c r="O7" s="1" t="s">
        <v>130</v>
      </c>
      <c r="P7" s="156">
        <v>0.78472222222222221</v>
      </c>
      <c r="R7" s="25" t="s">
        <v>138</v>
      </c>
    </row>
    <row r="8" spans="1:20" ht="15.75" thickBot="1" x14ac:dyDescent="0.3">
      <c r="E8" s="34">
        <v>50</v>
      </c>
      <c r="F8" s="39">
        <v>10</v>
      </c>
      <c r="G8" s="9" t="s">
        <v>72</v>
      </c>
      <c r="H8" s="109" t="s">
        <v>17</v>
      </c>
      <c r="I8" s="85" t="s">
        <v>70</v>
      </c>
      <c r="J8" s="34" t="s">
        <v>62</v>
      </c>
      <c r="K8" s="145" t="s">
        <v>121</v>
      </c>
      <c r="L8" s="151" t="s">
        <v>123</v>
      </c>
      <c r="M8" s="150" t="s">
        <v>69</v>
      </c>
      <c r="N8" s="156">
        <v>0.80972222222222223</v>
      </c>
      <c r="P8" s="156"/>
      <c r="R8" s="25" t="s">
        <v>141</v>
      </c>
    </row>
    <row r="9" spans="1:20" ht="15.75" thickBot="1" x14ac:dyDescent="0.3">
      <c r="A9" s="9" t="s">
        <v>19</v>
      </c>
      <c r="B9" s="8">
        <f>7000-C2</f>
        <v>5987</v>
      </c>
      <c r="E9" s="34"/>
      <c r="F9" s="128">
        <v>25</v>
      </c>
      <c r="G9" s="9" t="s">
        <v>71</v>
      </c>
      <c r="H9" s="158" t="s">
        <v>17</v>
      </c>
      <c r="I9" s="85" t="s">
        <v>115</v>
      </c>
      <c r="J9" s="34" t="s">
        <v>140</v>
      </c>
      <c r="K9" s="145" t="s">
        <v>129</v>
      </c>
      <c r="L9" s="151" t="s">
        <v>78</v>
      </c>
      <c r="M9" s="150" t="s">
        <v>64</v>
      </c>
      <c r="N9" s="156">
        <v>0.80972222222222223</v>
      </c>
      <c r="P9" s="80"/>
      <c r="R9" s="25" t="s">
        <v>145</v>
      </c>
    </row>
    <row r="10" spans="1:20" ht="15.75" thickBot="1" x14ac:dyDescent="0.3">
      <c r="E10" s="34"/>
      <c r="F10" s="39">
        <v>12</v>
      </c>
      <c r="G10" s="9" t="s">
        <v>81</v>
      </c>
      <c r="H10" s="124" t="s">
        <v>17</v>
      </c>
      <c r="I10" s="85" t="s">
        <v>32</v>
      </c>
      <c r="J10" s="39" t="s">
        <v>94</v>
      </c>
      <c r="K10" s="146" t="s">
        <v>122</v>
      </c>
      <c r="L10" s="151" t="s">
        <v>124</v>
      </c>
      <c r="M10" s="150" t="s">
        <v>66</v>
      </c>
      <c r="N10" s="156">
        <v>0.80972222222222223</v>
      </c>
      <c r="P10" s="156">
        <v>0.80972222222222223</v>
      </c>
      <c r="R10" s="25" t="s">
        <v>141</v>
      </c>
    </row>
    <row r="11" spans="1:20" ht="15.75" thickBot="1" x14ac:dyDescent="0.3">
      <c r="A11" s="9" t="s">
        <v>12</v>
      </c>
      <c r="B11" s="8">
        <f>B9-B13</f>
        <v>0</v>
      </c>
      <c r="E11" s="142">
        <v>100</v>
      </c>
      <c r="F11" s="39"/>
      <c r="G11" s="9" t="s">
        <v>128</v>
      </c>
      <c r="H11" s="109" t="s">
        <v>17</v>
      </c>
      <c r="I11" s="120" t="s">
        <v>116</v>
      </c>
      <c r="J11" s="39" t="s">
        <v>143</v>
      </c>
      <c r="K11" s="145" t="s">
        <v>110</v>
      </c>
      <c r="L11" s="152" t="s">
        <v>144</v>
      </c>
      <c r="M11" s="153" t="s">
        <v>66</v>
      </c>
      <c r="N11" s="156">
        <v>0.80972222222222223</v>
      </c>
      <c r="O11" s="1" t="s">
        <v>126</v>
      </c>
      <c r="P11" s="156">
        <v>0.78472222222222221</v>
      </c>
      <c r="R11" s="25" t="s">
        <v>138</v>
      </c>
    </row>
    <row r="12" spans="1:20" ht="15.75" thickBot="1" x14ac:dyDescent="0.3">
      <c r="E12" s="172" t="s">
        <v>4</v>
      </c>
      <c r="F12" s="173"/>
      <c r="G12" s="9">
        <f>SUM(E4:F11)</f>
        <v>512</v>
      </c>
      <c r="L12" s="30"/>
      <c r="M12"/>
      <c r="N12" s="157"/>
      <c r="O12" s="24"/>
    </row>
    <row r="13" spans="1:20" ht="15.75" thickBot="1" x14ac:dyDescent="0.3">
      <c r="A13" s="9" t="s">
        <v>5</v>
      </c>
      <c r="B13" s="8">
        <f>B18+Purchase!O2</f>
        <v>5987</v>
      </c>
      <c r="G13" s="28"/>
      <c r="I13" s="121"/>
      <c r="J13" s="165"/>
      <c r="L13"/>
      <c r="M13"/>
      <c r="N13" s="166"/>
      <c r="O13" s="167"/>
    </row>
    <row r="14" spans="1:20" ht="15.75" thickBot="1" x14ac:dyDescent="0.3">
      <c r="C14" s="25"/>
      <c r="D14" s="25"/>
      <c r="E14" s="24"/>
      <c r="F14" s="20"/>
      <c r="I14" s="121"/>
      <c r="J14" s="165"/>
      <c r="L14"/>
      <c r="M14"/>
      <c r="N14" s="166"/>
      <c r="O14" s="167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65"/>
      <c r="K15" s="121"/>
      <c r="L15"/>
      <c r="M15"/>
      <c r="N15" s="166"/>
      <c r="O15" s="167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66"/>
      <c r="O17" s="167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5"/>
      <c r="L18"/>
      <c r="M18"/>
      <c r="N18" s="166"/>
      <c r="O18" s="167"/>
    </row>
    <row r="19" spans="1:15" x14ac:dyDescent="0.25">
      <c r="J19" s="165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9"/>
  <sheetViews>
    <sheetView topLeftCell="A3" workbookViewId="0">
      <selection activeCell="O3" sqref="O3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74" t="s">
        <v>11</v>
      </c>
      <c r="F1" s="175"/>
      <c r="G1" s="43" t="s">
        <v>10</v>
      </c>
      <c r="H1" s="174" t="s">
        <v>9</v>
      </c>
      <c r="I1" s="176"/>
      <c r="J1" s="175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7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80">
        <f>SUM(F2:J4)</f>
        <v>312</v>
      </c>
      <c r="L2" s="182">
        <f>SUM(E2:J4)</f>
        <v>1152</v>
      </c>
      <c r="M2" s="184">
        <f>SUM(D2:D4)-L2</f>
        <v>348</v>
      </c>
      <c r="O2">
        <f>SUM(E2:J29)</f>
        <v>5947</v>
      </c>
    </row>
    <row r="3" spans="1:15" x14ac:dyDescent="0.25">
      <c r="A3" s="20"/>
      <c r="B3" s="178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81"/>
      <c r="L3" s="183"/>
      <c r="M3" s="185"/>
    </row>
    <row r="4" spans="1:15" ht="15.75" thickBot="1" x14ac:dyDescent="0.3">
      <c r="A4" s="20"/>
      <c r="B4" s="179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81"/>
      <c r="L4" s="183"/>
      <c r="M4" s="185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6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88">
        <f>SUM(F7:J8)</f>
        <v>270</v>
      </c>
      <c r="L7" s="190">
        <f>SUM(E7:J8)</f>
        <v>340</v>
      </c>
      <c r="M7" s="192">
        <f>D8-L7</f>
        <v>160</v>
      </c>
    </row>
    <row r="8" spans="1:15" ht="15.75" thickBot="1" x14ac:dyDescent="0.3">
      <c r="A8" s="2"/>
      <c r="B8" s="187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9"/>
      <c r="L8" s="191"/>
      <c r="M8" s="193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86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87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86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87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77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78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77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79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95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96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70">
        <v>16</v>
      </c>
      <c r="C24" s="14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71"/>
      <c r="C25" s="14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70">
        <v>17</v>
      </c>
      <c r="C26" s="164"/>
      <c r="D26" s="162"/>
      <c r="E26" s="162">
        <v>35</v>
      </c>
      <c r="F26" s="162">
        <v>50</v>
      </c>
      <c r="G26" s="162">
        <v>40</v>
      </c>
      <c r="H26" s="162">
        <v>10</v>
      </c>
      <c r="I26" s="162">
        <v>20</v>
      </c>
      <c r="J26" s="162">
        <v>20</v>
      </c>
      <c r="K26" s="162"/>
      <c r="L26" s="162"/>
      <c r="M26" s="162"/>
    </row>
    <row r="27" spans="1:13" ht="15.75" thickBot="1" x14ac:dyDescent="0.3">
      <c r="A27" s="86" t="s">
        <v>1</v>
      </c>
      <c r="B27" s="194"/>
      <c r="C27" s="98"/>
      <c r="D27" s="134">
        <v>100</v>
      </c>
      <c r="E27" s="84">
        <v>5</v>
      </c>
      <c r="F27" s="84">
        <v>3</v>
      </c>
      <c r="G27" s="84">
        <v>70</v>
      </c>
      <c r="H27" s="84">
        <v>10</v>
      </c>
      <c r="I27" s="84">
        <v>7</v>
      </c>
      <c r="J27" s="84">
        <v>5</v>
      </c>
      <c r="K27" s="84"/>
      <c r="L27" s="84"/>
      <c r="M27" s="84"/>
    </row>
    <row r="28" spans="1:13" ht="15.75" thickBot="1" x14ac:dyDescent="0.3">
      <c r="A28" s="86" t="s">
        <v>1</v>
      </c>
      <c r="B28" s="170">
        <v>18</v>
      </c>
      <c r="C28" s="143"/>
      <c r="D28" s="71"/>
      <c r="E28" s="71"/>
      <c r="F28" s="71"/>
      <c r="G28" s="71"/>
      <c r="H28" s="71">
        <v>10</v>
      </c>
      <c r="I28" s="71">
        <v>10</v>
      </c>
      <c r="J28" s="71">
        <v>12</v>
      </c>
      <c r="K28" s="71"/>
      <c r="L28" s="71"/>
      <c r="M28" s="72"/>
    </row>
    <row r="29" spans="1:13" ht="15.75" thickBot="1" x14ac:dyDescent="0.3">
      <c r="B29" s="197"/>
      <c r="C29" s="18"/>
      <c r="D29" s="18"/>
      <c r="E29" s="198">
        <v>222</v>
      </c>
      <c r="F29" s="198">
        <v>50</v>
      </c>
      <c r="G29" s="198">
        <v>100</v>
      </c>
      <c r="H29" s="198">
        <v>63</v>
      </c>
      <c r="I29" s="198">
        <v>25</v>
      </c>
      <c r="J29" s="198">
        <v>20</v>
      </c>
      <c r="K29" s="18"/>
      <c r="L29" s="18"/>
      <c r="M29" s="18"/>
    </row>
  </sheetData>
  <mergeCells count="18">
    <mergeCell ref="B28:B29"/>
    <mergeCell ref="B26:B27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  <mergeCell ref="E1:F1"/>
    <mergeCell ref="H1:J1"/>
    <mergeCell ref="B2:B4"/>
    <mergeCell ref="K2:K4"/>
    <mergeCell ref="L2:L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CG24"/>
  <sheetViews>
    <sheetView topLeftCell="BN6" workbookViewId="0">
      <selection activeCell="BP15" sqref="BP1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85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85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85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85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85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85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85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85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85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85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85" ht="15.75" thickBot="1" x14ac:dyDescent="0.3">
      <c r="B11" s="50"/>
      <c r="I11" s="51"/>
      <c r="AS11" s="1"/>
    </row>
    <row r="12" spans="1:85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85" ht="15.75" thickBot="1" x14ac:dyDescent="0.3"/>
    <row r="14" spans="1:85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45278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45278</v>
      </c>
      <c r="AZ14" s="101" t="s">
        <v>44</v>
      </c>
      <c r="BA14" s="105"/>
      <c r="BB14" s="26" t="s">
        <v>43</v>
      </c>
      <c r="BC14" s="34" t="s">
        <v>42</v>
      </c>
      <c r="BD14" s="85" t="s">
        <v>41</v>
      </c>
      <c r="BE14" s="39" t="s">
        <v>40</v>
      </c>
      <c r="BF14" s="9" t="s">
        <v>39</v>
      </c>
      <c r="BG14" s="127" t="s">
        <v>38</v>
      </c>
      <c r="BH14" s="127" t="s">
        <v>92</v>
      </c>
      <c r="BI14" s="155" t="s">
        <v>68</v>
      </c>
      <c r="BJ14" s="38" t="s">
        <v>131</v>
      </c>
      <c r="BK14" s="159" t="s">
        <v>83</v>
      </c>
      <c r="BL14" s="102" t="s">
        <v>36</v>
      </c>
      <c r="BM14" s="26" t="s">
        <v>108</v>
      </c>
      <c r="BN14" s="45"/>
      <c r="BO14" s="100">
        <f ca="1">TODAY()</f>
        <v>45278</v>
      </c>
      <c r="BR14" s="161" t="s">
        <v>44</v>
      </c>
      <c r="BS14" s="105"/>
      <c r="BT14" s="26" t="s">
        <v>43</v>
      </c>
      <c r="BU14" s="34" t="s">
        <v>42</v>
      </c>
      <c r="BV14" s="85" t="s">
        <v>41</v>
      </c>
      <c r="BW14" s="39" t="s">
        <v>40</v>
      </c>
      <c r="BX14" s="9" t="s">
        <v>39</v>
      </c>
      <c r="BY14" s="127" t="s">
        <v>38</v>
      </c>
      <c r="BZ14" s="127" t="s">
        <v>92</v>
      </c>
      <c r="CA14" s="155" t="s">
        <v>68</v>
      </c>
      <c r="CB14" s="38" t="s">
        <v>131</v>
      </c>
      <c r="CC14" s="159" t="s">
        <v>83</v>
      </c>
      <c r="CD14" s="102" t="s">
        <v>36</v>
      </c>
      <c r="CE14" s="26" t="s">
        <v>108</v>
      </c>
      <c r="CF14" s="45"/>
      <c r="CG14" s="100">
        <f ca="1">TODAY()</f>
        <v>45278</v>
      </c>
    </row>
    <row r="15" spans="1:85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  <c r="AZ15" s="138"/>
      <c r="BA15" s="2"/>
      <c r="BC15" s="25"/>
      <c r="BD15" s="119"/>
      <c r="BE15" s="2"/>
      <c r="BG15" s="1"/>
      <c r="BH15" s="1"/>
      <c r="BI15" s="154"/>
      <c r="BJ15" s="1"/>
      <c r="BK15" s="1"/>
      <c r="BL15" s="1"/>
      <c r="BM15" s="25"/>
      <c r="BO15" s="51"/>
      <c r="BR15" s="138"/>
      <c r="BS15" s="2"/>
      <c r="BU15" s="25"/>
      <c r="BV15" s="119"/>
      <c r="BW15" s="2"/>
      <c r="BY15" s="1"/>
      <c r="BZ15" s="1"/>
      <c r="CA15" s="154"/>
      <c r="CB15" s="1"/>
      <c r="CC15" s="1"/>
      <c r="CD15" s="1"/>
      <c r="CE15" s="25"/>
      <c r="CG15" s="51"/>
    </row>
    <row r="16" spans="1:85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  <c r="AZ16" s="135">
        <v>10</v>
      </c>
      <c r="BA16" s="39">
        <v>10</v>
      </c>
      <c r="BB16" s="9" t="s">
        <v>1</v>
      </c>
      <c r="BC16" s="109" t="s">
        <v>17</v>
      </c>
      <c r="BD16" s="120" t="s">
        <v>89</v>
      </c>
      <c r="BE16" s="39" t="s">
        <v>139</v>
      </c>
      <c r="BF16" s="145" t="s">
        <v>118</v>
      </c>
      <c r="BG16" s="147" t="s">
        <v>94</v>
      </c>
      <c r="BH16" s="148" t="s">
        <v>30</v>
      </c>
      <c r="BI16" s="156"/>
      <c r="BJ16" s="1"/>
      <c r="BK16" s="80">
        <v>0.83333333333333337</v>
      </c>
      <c r="BL16" s="1"/>
      <c r="BM16" s="25" t="s">
        <v>134</v>
      </c>
      <c r="BO16" s="51"/>
      <c r="BR16" s="163">
        <v>20</v>
      </c>
      <c r="BS16" s="39">
        <v>5</v>
      </c>
      <c r="BT16" s="9" t="s">
        <v>1</v>
      </c>
      <c r="BU16" s="109" t="s">
        <v>17</v>
      </c>
      <c r="BV16" s="120" t="s">
        <v>89</v>
      </c>
      <c r="BW16" s="39" t="s">
        <v>139</v>
      </c>
      <c r="BX16" s="145" t="s">
        <v>118</v>
      </c>
      <c r="BY16" s="147" t="s">
        <v>22</v>
      </c>
      <c r="BZ16" s="148" t="s">
        <v>30</v>
      </c>
      <c r="CA16" s="156">
        <v>0.78472222222222221</v>
      </c>
      <c r="CB16" s="1"/>
      <c r="CC16" s="156">
        <v>0.87152777777777779</v>
      </c>
      <c r="CD16" s="1"/>
      <c r="CE16" s="25" t="s">
        <v>138</v>
      </c>
      <c r="CG16" s="51"/>
    </row>
    <row r="17" spans="1:85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  <c r="AZ17" s="135">
        <v>10</v>
      </c>
      <c r="BA17" s="128">
        <v>22</v>
      </c>
      <c r="BB17" s="9" t="s">
        <v>136</v>
      </c>
      <c r="BC17" s="109" t="s">
        <v>17</v>
      </c>
      <c r="BD17" s="85" t="s">
        <v>113</v>
      </c>
      <c r="BE17" s="39" t="s">
        <v>85</v>
      </c>
      <c r="BF17" s="145" t="s">
        <v>119</v>
      </c>
      <c r="BG17" s="149" t="s">
        <v>137</v>
      </c>
      <c r="BH17" s="150" t="s">
        <v>86</v>
      </c>
      <c r="BI17" s="156"/>
      <c r="BJ17" s="1"/>
      <c r="BK17" s="80">
        <v>0.83333333333333337</v>
      </c>
      <c r="BL17" s="1"/>
      <c r="BM17" s="25" t="s">
        <v>134</v>
      </c>
      <c r="BO17" s="51"/>
      <c r="BR17" s="135">
        <v>40</v>
      </c>
      <c r="BS17" s="128">
        <v>10</v>
      </c>
      <c r="BT17" s="9" t="s">
        <v>136</v>
      </c>
      <c r="BU17" s="109" t="s">
        <v>17</v>
      </c>
      <c r="BV17" s="85" t="s">
        <v>113</v>
      </c>
      <c r="BW17" s="39" t="s">
        <v>85</v>
      </c>
      <c r="BX17" s="145" t="s">
        <v>119</v>
      </c>
      <c r="BY17" s="149" t="s">
        <v>137</v>
      </c>
      <c r="BZ17" s="150" t="s">
        <v>86</v>
      </c>
      <c r="CA17" s="156">
        <v>0.78472222222222221</v>
      </c>
      <c r="CB17" s="1"/>
      <c r="CC17" s="156">
        <v>0.87152777777777779</v>
      </c>
      <c r="CD17" s="1"/>
      <c r="CE17" s="25" t="s">
        <v>138</v>
      </c>
      <c r="CG17" s="51"/>
    </row>
    <row r="18" spans="1:85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  <c r="AZ18" s="135">
        <v>10</v>
      </c>
      <c r="BA18" s="129">
        <v>20</v>
      </c>
      <c r="BB18" s="28" t="s">
        <v>135</v>
      </c>
      <c r="BC18" s="122" t="s">
        <v>17</v>
      </c>
      <c r="BD18" s="85" t="s">
        <v>115</v>
      </c>
      <c r="BE18" s="39" t="s">
        <v>102</v>
      </c>
      <c r="BF18" s="145" t="s">
        <v>120</v>
      </c>
      <c r="BG18" s="151" t="s">
        <v>21</v>
      </c>
      <c r="BH18" s="150" t="s">
        <v>64</v>
      </c>
      <c r="BI18" s="156"/>
      <c r="BJ18" s="1"/>
      <c r="BK18" s="80">
        <v>0.83333333333333337</v>
      </c>
      <c r="BL18" s="1"/>
      <c r="BM18" s="25" t="s">
        <v>134</v>
      </c>
      <c r="BO18" s="51"/>
      <c r="BR18" s="135">
        <v>10</v>
      </c>
      <c r="BS18" s="129">
        <v>5</v>
      </c>
      <c r="BT18" s="28" t="s">
        <v>135</v>
      </c>
      <c r="BU18" s="122" t="s">
        <v>17</v>
      </c>
      <c r="BV18" s="85" t="s">
        <v>115</v>
      </c>
      <c r="BW18" s="39" t="s">
        <v>102</v>
      </c>
      <c r="BX18" s="145" t="s">
        <v>120</v>
      </c>
      <c r="BY18" s="147" t="s">
        <v>94</v>
      </c>
      <c r="BZ18" s="150" t="s">
        <v>64</v>
      </c>
      <c r="CA18" s="156">
        <v>0.78472222222222221</v>
      </c>
      <c r="CB18" s="1"/>
      <c r="CC18" s="156">
        <v>0.87152777777777779</v>
      </c>
      <c r="CD18" s="1"/>
      <c r="CE18" s="25" t="s">
        <v>138</v>
      </c>
      <c r="CG18" s="51"/>
    </row>
    <row r="19" spans="1:85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  <c r="AZ19" s="142">
        <v>3</v>
      </c>
      <c r="BA19" s="129">
        <v>7</v>
      </c>
      <c r="BB19" s="9" t="s">
        <v>9</v>
      </c>
      <c r="BC19" s="126" t="s">
        <v>17</v>
      </c>
      <c r="BD19" s="85" t="s">
        <v>105</v>
      </c>
      <c r="BE19" s="39" t="s">
        <v>137</v>
      </c>
      <c r="BF19" s="145" t="s">
        <v>91</v>
      </c>
      <c r="BG19" s="151" t="s">
        <v>85</v>
      </c>
      <c r="BH19" s="150" t="s">
        <v>90</v>
      </c>
      <c r="BI19" s="156"/>
      <c r="BJ19" s="1"/>
      <c r="BK19" s="80">
        <v>0.83333333333333337</v>
      </c>
      <c r="BL19" s="1"/>
      <c r="BM19" s="25" t="s">
        <v>134</v>
      </c>
      <c r="BO19" s="51"/>
      <c r="BR19" s="142">
        <v>10</v>
      </c>
      <c r="BS19" s="129">
        <v>7</v>
      </c>
      <c r="BT19" s="9" t="s">
        <v>9</v>
      </c>
      <c r="BU19" s="126" t="s">
        <v>17</v>
      </c>
      <c r="BV19" s="85" t="s">
        <v>105</v>
      </c>
      <c r="BW19" s="39" t="s">
        <v>137</v>
      </c>
      <c r="BX19" s="145" t="s">
        <v>91</v>
      </c>
      <c r="BY19" s="151" t="s">
        <v>85</v>
      </c>
      <c r="BZ19" s="150" t="s">
        <v>90</v>
      </c>
      <c r="CA19" s="156">
        <v>0.78472222222222221</v>
      </c>
      <c r="CB19" s="1" t="s">
        <v>130</v>
      </c>
      <c r="CC19" s="156">
        <v>0.78472222222222221</v>
      </c>
      <c r="CD19" s="1"/>
      <c r="CE19" s="25" t="s">
        <v>138</v>
      </c>
      <c r="CG19" s="51"/>
    </row>
    <row r="20" spans="1:85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  <c r="AZ20" s="34">
        <v>75</v>
      </c>
      <c r="BA20" s="39"/>
      <c r="BB20" s="9" t="s">
        <v>72</v>
      </c>
      <c r="BC20" s="109" t="s">
        <v>17</v>
      </c>
      <c r="BD20" s="85" t="s">
        <v>70</v>
      </c>
      <c r="BE20" s="34" t="s">
        <v>62</v>
      </c>
      <c r="BF20" s="145" t="s">
        <v>121</v>
      </c>
      <c r="BG20" s="151" t="s">
        <v>123</v>
      </c>
      <c r="BH20" s="150" t="s">
        <v>69</v>
      </c>
      <c r="BI20" s="156"/>
      <c r="BJ20" s="1"/>
      <c r="BK20" s="80">
        <v>0.83333333333333337</v>
      </c>
      <c r="BL20" s="1"/>
      <c r="BM20" s="25" t="s">
        <v>134</v>
      </c>
      <c r="BO20" s="51"/>
      <c r="BR20" s="34">
        <v>50</v>
      </c>
      <c r="BS20" s="39"/>
      <c r="BT20" s="9" t="s">
        <v>72</v>
      </c>
      <c r="BU20" s="109" t="s">
        <v>17</v>
      </c>
      <c r="BV20" s="85" t="s">
        <v>70</v>
      </c>
      <c r="BW20" s="34" t="s">
        <v>62</v>
      </c>
      <c r="BX20" s="145" t="s">
        <v>121</v>
      </c>
      <c r="BY20" s="151" t="s">
        <v>123</v>
      </c>
      <c r="BZ20" s="150" t="s">
        <v>69</v>
      </c>
      <c r="CA20" s="156">
        <v>0.78472222222222221</v>
      </c>
      <c r="CB20" s="1"/>
      <c r="CC20" s="156"/>
      <c r="CD20" s="1"/>
      <c r="CE20" s="25" t="s">
        <v>141</v>
      </c>
      <c r="CG20" s="51"/>
    </row>
    <row r="21" spans="1:85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  <c r="AZ21" s="34">
        <v>25</v>
      </c>
      <c r="BA21" s="128"/>
      <c r="BB21" s="9" t="s">
        <v>71</v>
      </c>
      <c r="BC21" s="158" t="s">
        <v>17</v>
      </c>
      <c r="BD21" s="85" t="s">
        <v>115</v>
      </c>
      <c r="BE21" s="34" t="s">
        <v>140</v>
      </c>
      <c r="BF21" s="145" t="s">
        <v>129</v>
      </c>
      <c r="BG21" s="151" t="s">
        <v>78</v>
      </c>
      <c r="BH21" s="150" t="s">
        <v>64</v>
      </c>
      <c r="BI21" s="156"/>
      <c r="BJ21" s="1"/>
      <c r="BK21" s="80">
        <v>0.8666666666666667</v>
      </c>
      <c r="BL21" s="1"/>
      <c r="BM21" s="25" t="s">
        <v>134</v>
      </c>
      <c r="BO21" s="51"/>
      <c r="BR21" s="34"/>
      <c r="BS21" s="128">
        <v>5</v>
      </c>
      <c r="BT21" s="9" t="s">
        <v>71</v>
      </c>
      <c r="BU21" s="158" t="s">
        <v>17</v>
      </c>
      <c r="BV21" s="85" t="s">
        <v>115</v>
      </c>
      <c r="BW21" s="34" t="s">
        <v>140</v>
      </c>
      <c r="BX21" s="145" t="s">
        <v>129</v>
      </c>
      <c r="BY21" s="151" t="s">
        <v>78</v>
      </c>
      <c r="BZ21" s="150" t="s">
        <v>64</v>
      </c>
      <c r="CA21" s="156">
        <v>0.78472222222222221</v>
      </c>
      <c r="CB21" s="1"/>
      <c r="CC21" s="80"/>
      <c r="CD21" s="1"/>
      <c r="CE21" s="25" t="s">
        <v>141</v>
      </c>
      <c r="CG21" s="51"/>
    </row>
    <row r="22" spans="1:85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  <c r="AZ22" s="34">
        <v>70</v>
      </c>
      <c r="BA22" s="39">
        <v>70</v>
      </c>
      <c r="BB22" s="9" t="s">
        <v>81</v>
      </c>
      <c r="BC22" s="124" t="s">
        <v>17</v>
      </c>
      <c r="BD22" s="85" t="s">
        <v>114</v>
      </c>
      <c r="BE22" s="39" t="s">
        <v>94</v>
      </c>
      <c r="BF22" s="146" t="s">
        <v>122</v>
      </c>
      <c r="BG22" s="151" t="s">
        <v>124</v>
      </c>
      <c r="BH22" s="150" t="s">
        <v>66</v>
      </c>
      <c r="BI22" s="156"/>
      <c r="BJ22" s="1"/>
      <c r="BK22" s="80">
        <v>0.83333333333333337</v>
      </c>
      <c r="BL22" s="1"/>
      <c r="BM22" s="25" t="s">
        <v>138</v>
      </c>
      <c r="BO22" s="51"/>
      <c r="BR22" s="34">
        <v>70</v>
      </c>
      <c r="BS22" s="39">
        <v>30</v>
      </c>
      <c r="BT22" s="9" t="s">
        <v>81</v>
      </c>
      <c r="BU22" s="124" t="s">
        <v>17</v>
      </c>
      <c r="BV22" s="85" t="s">
        <v>32</v>
      </c>
      <c r="BW22" s="39" t="s">
        <v>94</v>
      </c>
      <c r="BX22" s="146" t="s">
        <v>122</v>
      </c>
      <c r="BY22" s="151" t="s">
        <v>124</v>
      </c>
      <c r="BZ22" s="150" t="s">
        <v>66</v>
      </c>
      <c r="CA22" s="156">
        <v>0.78472222222222221</v>
      </c>
      <c r="CB22" s="1"/>
      <c r="CC22" s="80"/>
      <c r="CD22" s="1"/>
      <c r="CE22" s="25" t="s">
        <v>141</v>
      </c>
      <c r="CG22" s="51"/>
    </row>
    <row r="23" spans="1:85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 t="s">
        <v>107</v>
      </c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 t="s">
        <v>106</v>
      </c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  <c r="AZ23" s="142">
        <v>2</v>
      </c>
      <c r="BA23" s="39">
        <v>1</v>
      </c>
      <c r="BB23" s="9" t="s">
        <v>128</v>
      </c>
      <c r="BC23" s="109" t="s">
        <v>17</v>
      </c>
      <c r="BD23" s="120" t="s">
        <v>116</v>
      </c>
      <c r="BE23" s="39" t="s">
        <v>133</v>
      </c>
      <c r="BF23" s="145" t="s">
        <v>110</v>
      </c>
      <c r="BG23" s="152" t="s">
        <v>33</v>
      </c>
      <c r="BH23" s="153" t="s">
        <v>66</v>
      </c>
      <c r="BI23" s="156"/>
      <c r="BJ23" s="1"/>
      <c r="BK23" s="80">
        <v>0.83333333333333337</v>
      </c>
      <c r="BL23" s="1"/>
      <c r="BM23" s="25" t="s">
        <v>134</v>
      </c>
      <c r="BO23" s="51"/>
      <c r="BR23" s="142">
        <v>10</v>
      </c>
      <c r="BS23" s="39">
        <v>3</v>
      </c>
      <c r="BT23" s="9" t="s">
        <v>128</v>
      </c>
      <c r="BU23" s="109" t="s">
        <v>17</v>
      </c>
      <c r="BV23" s="120" t="s">
        <v>116</v>
      </c>
      <c r="BW23" s="39" t="s">
        <v>133</v>
      </c>
      <c r="BX23" s="145" t="s">
        <v>110</v>
      </c>
      <c r="BY23" s="152" t="s">
        <v>33</v>
      </c>
      <c r="BZ23" s="153" t="s">
        <v>66</v>
      </c>
      <c r="CA23" s="156">
        <v>0.78472222222222221</v>
      </c>
      <c r="CB23" s="1" t="s">
        <v>126</v>
      </c>
      <c r="CC23" s="156">
        <v>0.78472222222222221</v>
      </c>
      <c r="CD23" s="1"/>
      <c r="CE23" s="25" t="s">
        <v>138</v>
      </c>
      <c r="CG23" s="51"/>
    </row>
    <row r="24" spans="1:85" ht="15.75" thickBot="1" x14ac:dyDescent="0.3">
      <c r="AG24" s="172" t="s">
        <v>4</v>
      </c>
      <c r="AH24" s="173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 t="s">
        <v>112</v>
      </c>
      <c r="AZ24" s="172" t="s">
        <v>4</v>
      </c>
      <c r="BA24" s="173"/>
      <c r="BB24" s="9">
        <f>SUM(AZ16:BA23)</f>
        <v>335</v>
      </c>
      <c r="BC24" s="116"/>
      <c r="BD24" s="139"/>
      <c r="BE24" s="81"/>
      <c r="BF24" s="52"/>
      <c r="BG24" s="140"/>
      <c r="BH24" s="52"/>
      <c r="BI24" s="160"/>
      <c r="BJ24" s="117"/>
      <c r="BK24" s="67"/>
      <c r="BL24" s="67"/>
      <c r="BM24" s="116"/>
      <c r="BN24" s="52"/>
      <c r="BO24" s="53" t="s">
        <v>127</v>
      </c>
      <c r="BR24" s="172" t="s">
        <v>4</v>
      </c>
      <c r="BS24" s="173"/>
      <c r="BT24" s="9">
        <f>SUM(BR16:BS23)</f>
        <v>275</v>
      </c>
      <c r="BU24" s="116"/>
      <c r="BV24" s="139"/>
      <c r="BW24" s="81"/>
      <c r="BX24" s="52"/>
      <c r="BY24" s="140"/>
      <c r="BZ24" s="52"/>
      <c r="CA24" s="160"/>
      <c r="CB24" s="117"/>
      <c r="CC24" s="67"/>
      <c r="CD24" s="67"/>
      <c r="CE24" s="116"/>
      <c r="CF24" s="52"/>
      <c r="CG24" s="104" t="s">
        <v>134</v>
      </c>
    </row>
  </sheetData>
  <mergeCells count="3">
    <mergeCell ref="AG24:AH24"/>
    <mergeCell ref="AZ24:BA24"/>
    <mergeCell ref="BR24:BS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2023-12-18T14:00:51Z</dcterms:modified>
</cp:coreProperties>
</file>