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50517AA-FCBD-4DF1-91E2-C0F2886602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B2" i="1"/>
  <c r="AD2" i="1"/>
  <c r="AC2" i="1"/>
  <c r="O2" i="3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<sst xmlns="http://schemas.openxmlformats.org/spreadsheetml/2006/main" count="2232" uniqueCount="244">
  <si>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</si>
  <si>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</si>
  <si>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</si>
  <si>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</si>
  <si>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</si>
  <si>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</si>
  <si>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</si>
  <si>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</si>
  <si>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</si>
  <si>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</si>
  <si>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</si>
  <si>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</si>
  <si>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</si>
  <si>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</si>
  <si>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</si>
  <si>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</si>
  <si>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</si>
  <si>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</si>
  <si>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</si>
  <si>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</si>
  <si>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</si>
  <si>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</si>
  <si>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</si>
  <si>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</si>
  <si>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</si>
  <si>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</si>
  <si>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</si>
  <si>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</si>
  <si>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</si>
  <si>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</si>
  <si>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</si>
  <si>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</si>
  <si>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</si>
  <si>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</si>
  <si>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</si>
  <si>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</si>
  <si>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</si>
  <si>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</si>
  <si>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</si>
  <si>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</si>
  <si>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</si>
  <si>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</si>
  <si>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</si>
  <si>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</si>
  <si>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</si>
  <si>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</si>
  <si>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</si>
  <si>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</si>
  <si>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</si>
  <si>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</si>
  <si>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</si>
  <si>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</si>
  <si>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</si>
  <si>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</si>
  <si>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</si>
  <si>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</si>
  <si>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</si>
  <si>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</si>
  <si>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</si>
  <si>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</si>
  <si>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</si>
  <si>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</si>
  <si>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</si>
  <si>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</si>
  <si>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</si>
  <si>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</si>
  <si>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</si>
  <si>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</si>
  <si>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</si>
  <si>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</si>
  <si>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</si>
  <si>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</si>
  <si>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</si>
  <si>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</si>
  <si>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</si>
  <si>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</si>
  <si>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</si>
  <si>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</si>
  <si>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</si>
  <si>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</si>
  <si>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</si>
  <si>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</si>
  <si>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</si>
  <si>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</si>
  <si>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</si>
  <si>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</si>
  <si>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</si>
  <si>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</si>
  <si>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</si>
  <si>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</si>
  <si>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</si>
  <si>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</si>
  <si>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</si>
  <si>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</si>
  <si>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</si>
  <si>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</si>
  <si>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</si>
  <si>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</si>
  <si>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</si>
  <si>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</si>
  <si>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</si>
  <si>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</si>
  <si>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</si>
  <si>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</si>
  <si>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</si>
  <si>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</si>
  <si>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</si>
  <si>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</si>
  <si>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</si>
  <si>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</si>
  <si>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</si>
  <si>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</si>
  <si>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</si>
  <si>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</si>
  <si>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</si>
  <si>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</si>
  <si>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</si>
  <si>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</si>
  <si>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</si>
  <si>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</si>
  <si>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</si>
  <si>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</si>
  <si>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</si>
  <si>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</si>
  <si>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</si>
  <si>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</si>
  <si>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</si>
  <si>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</si>
  <si>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</si>
  <si>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</si>
  <si>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</si>
  <si>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</si>
  <si>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</si>
  <si>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</si>
  <si>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</si>
  <si>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</si>
  <si>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</si>
  <si>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</si>
  <si>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</si>
  <si>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</si>
  <si>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</si>
  <si>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</si>
  <si>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</si>
  <si>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</si>
  <si>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</si>
  <si>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</si>
  <si>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</si>
  <si>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</si>
  <si>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</si>
  <si>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</si>
  <si>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</si>
  <si>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</si>
  <si>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</si>
  <si>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</si>
  <si>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</si>
  <si>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</si>
  <si>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</si>
  <si>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</si>
  <si>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</si>
  <si>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</si>
  <si>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</si>
  <si>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</si>
  <si>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</si>
  <si>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</si>
  <si>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</si>
  <si>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</si>
  <si>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</si>
  <si>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</si>
  <si>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</si>
  <si>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</si>
  <si>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</si>
  <si>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</si>
  <si>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</si>
  <si>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</si>
  <si>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</si>
  <si>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</si>
  <si>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</si>
  <si>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</si>
  <si>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</si>
  <si>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</si>
  <si>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</si>
  <si>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</si>
  <si>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</si>
  <si>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</si>
  <si>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</si>
  <si>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</si>
  <si>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</si>
  <si>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</si>
  <si>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</si>
  <si>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</si>
  <si>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</si>
  <si>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</si>
  <si>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</si>
  <si>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</si>
  <si>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</si>
  <si>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</si>
  <si>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</si>
  <si>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</si>
  <si>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</si>
  <si>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</si>
  <si>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</si>
  <si>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</si>
  <si>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</si>
  <si>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</si>
  <si>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</si>
  <si>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</si>
  <si>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</si>
  <si>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</si>
  <si>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</si>
  <si>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</si>
  <si>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</si>
  <si>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</si>
  <si>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</si>
  <si>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</si>
  <si>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</si>
  <si>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</si>
  <si>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</si>
  <si>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</si>
  <si>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</si>
  <si>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</si>
  <si>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</si>
  <si>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</si>
  <si>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</si>
  <si>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</si>
  <si>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</si>
  <si>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</si>
  <si>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</si>
  <si>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</si>
  <si>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</si>
  <si>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</si>
  <si>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</si>
  <si>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</si>
  <si>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</si>
  <si>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</si>
  <si>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</si>
  <si>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</si>
  <si>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</si>
  <si>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</si>
  <si>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</si>
  <si>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</si>
  <si>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 xml:space="preserve">Area MatriX </t>
  </si>
  <si>
    <t>X-RC Colony- X</t>
  </si>
  <si>
    <t xml:space="preserve">Market Shield MatriX </t>
  </si>
  <si>
    <t>X-MSM-X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</si>
</sst>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20" fontId="0" fillId="0" borderId="0" xfId="0" applyNumberFormat="1" applyBorder="1" applyAlignment="1">
      <alignment horizontal="right"/>
    </xf>
    <xf numFmtId="14" fontId="4" fillId="0" borderId="26" xfId="0" applyNumberFormat="1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0" borderId="10" xfId="0" applyFont="1" applyFill="1" applyBorder="1"/>
    <xf numFmtId="0" fontId="4" fillId="0" borderId="0" xfId="0" applyFont="1" applyFill="1" applyBorder="1"/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4" fillId="0" borderId="25" xfId="0" applyFont="1" applyBorder="1"/>
    <xf numFmtId="0" fontId="0" fillId="0" borderId="20" xfId="0" applyFill="1" applyBorder="1"/>
    <xf numFmtId="0" fontId="0" fillId="0" borderId="1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tabSelected="1" topLeftCell="N1" workbookViewId="0">
      <selection activeCell="AG6" sqref="AG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6" max="26" width="22.28515625" bestFit="1" customWidth="1"/>
    <col min="27" max="28" width="3.85546875" customWidth="1"/>
    <col min="29" max="30" width="5.28515625" customWidth="1"/>
    <col min="31" max="31" width="2.140625" customWidth="1"/>
  </cols>
  <sheetData>
    <row r="1" spans="1:35" ht="15.75" thickBot="1" x14ac:dyDescent="0.3">
      <c r="Z1" s="9" t="s">
        <v>240</v>
      </c>
      <c r="AA1" s="36" t="s">
        <v>230</v>
      </c>
      <c r="AB1" s="36" t="s">
        <v>231</v>
      </c>
      <c r="AC1" s="315" t="s">
        <v>236</v>
      </c>
      <c r="AD1" s="314" t="s">
        <v>224</v>
      </c>
      <c r="AF1" s="318" t="s">
        <v>242</v>
      </c>
      <c r="AG1" s="319"/>
      <c r="AH1" s="319"/>
      <c r="AI1" s="320"/>
    </row>
    <row r="2" spans="1:35" ht="15.75" thickBot="1" x14ac:dyDescent="0.3">
      <c r="A2" s="33" t="s">
        <v>45</v>
      </c>
      <c r="B2" s="34">
        <v>40.380000000000003</v>
      </c>
      <c r="C2" s="253">
        <f>B3+B4</f>
        <v>0</v>
      </c>
      <c r="E2" s="257" t="s">
        <v>145</v>
      </c>
      <c r="F2" s="258"/>
      <c r="G2" s="259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45292</v>
      </c>
      <c r="AA2" s="26">
        <f>SUM(AA3:AA17)</f>
        <v>1</v>
      </c>
      <c r="AB2" s="26">
        <f>SUM(AB3:AB17)</f>
        <v>20</v>
      </c>
      <c r="AC2" s="8">
        <f>SUM(AC3:AC17)</f>
        <v>30</v>
      </c>
      <c r="AD2" s="8">
        <f>SUM(AD3:AD17)</f>
        <v>2</v>
      </c>
    </row>
    <row r="3" spans="1:35" ht="15.75" thickBot="1" x14ac:dyDescent="0.3">
      <c r="A3" s="251" t="s">
        <v>37</v>
      </c>
      <c r="B3" s="34">
        <v>0</v>
      </c>
      <c r="C3" s="254"/>
      <c r="D3" s="162" t="s">
        <v>36</v>
      </c>
      <c r="Z3" s="169" t="s">
        <v>218</v>
      </c>
      <c r="AA3" s="316"/>
      <c r="AB3" s="316"/>
      <c r="AC3" s="43">
        <v>4</v>
      </c>
      <c r="AD3" s="44"/>
    </row>
    <row r="4" spans="1:35" ht="15.75" thickBot="1" x14ac:dyDescent="0.3">
      <c r="A4" s="252"/>
      <c r="B4" s="34">
        <v>0</v>
      </c>
      <c r="C4" s="33" t="s">
        <v>35</v>
      </c>
      <c r="E4" s="244">
        <v>10</v>
      </c>
      <c r="F4" s="205"/>
      <c r="G4" s="247"/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0.4861111111111111</v>
      </c>
      <c r="S4" s="154">
        <v>0.4861111111111111</v>
      </c>
      <c r="T4" s="240">
        <v>1</v>
      </c>
      <c r="U4" s="245">
        <v>45292</v>
      </c>
      <c r="Z4" s="169" t="s">
        <v>220</v>
      </c>
      <c r="AA4" s="298"/>
      <c r="AB4" s="298"/>
      <c r="AC4" s="297">
        <v>4</v>
      </c>
      <c r="AD4" s="49"/>
    </row>
    <row r="5" spans="1:35" ht="15.75" thickBot="1" x14ac:dyDescent="0.3">
      <c r="B5" s="1"/>
      <c r="D5" s="156">
        <v>-2</v>
      </c>
      <c r="E5" s="218"/>
      <c r="F5" s="206"/>
      <c r="G5" s="37"/>
      <c r="H5" s="9" t="s">
        <v>1</v>
      </c>
      <c r="I5" s="107" t="s">
        <v>17</v>
      </c>
      <c r="J5" s="213" t="s">
        <v>165</v>
      </c>
      <c r="K5" s="215"/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0.88611111111111107</v>
      </c>
      <c r="S5" s="154">
        <v>0.88611111111111107</v>
      </c>
      <c r="T5" s="238">
        <v>1</v>
      </c>
      <c r="U5" s="245">
        <v>45292</v>
      </c>
      <c r="Z5" s="215" t="s">
        <v>219</v>
      </c>
      <c r="AA5" s="298"/>
      <c r="AB5" s="298"/>
      <c r="AC5" s="297">
        <v>4</v>
      </c>
      <c r="AD5" s="49"/>
    </row>
    <row r="6" spans="1:35" ht="15.75" thickBot="1" x14ac:dyDescent="0.3">
      <c r="B6" s="1">
        <v>2932</v>
      </c>
      <c r="C6">
        <v>6033</v>
      </c>
      <c r="E6" s="218"/>
      <c r="F6" s="207"/>
      <c r="G6" s="127"/>
      <c r="H6" s="9" t="s">
        <v>203</v>
      </c>
      <c r="I6" s="107" t="s">
        <v>17</v>
      </c>
      <c r="J6" s="213" t="s">
        <v>165</v>
      </c>
      <c r="K6" s="169"/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T6" s="240">
        <v>3</v>
      </c>
      <c r="U6" s="245">
        <v>45292</v>
      </c>
      <c r="Z6" s="169" t="s">
        <v>221</v>
      </c>
      <c r="AA6" s="298"/>
      <c r="AB6" s="26">
        <v>1</v>
      </c>
      <c r="AC6" s="297"/>
      <c r="AD6" s="49"/>
    </row>
    <row r="7" spans="1:35" ht="15.75" thickBot="1" x14ac:dyDescent="0.3">
      <c r="A7" s="9" t="s">
        <v>25</v>
      </c>
      <c r="B7" s="29">
        <v>0</v>
      </c>
      <c r="E7" s="165"/>
      <c r="F7" s="242"/>
      <c r="G7" s="177"/>
      <c r="H7" s="9" t="s">
        <v>188</v>
      </c>
      <c r="I7" s="104" t="s">
        <v>17</v>
      </c>
      <c r="J7" s="83" t="s">
        <v>105</v>
      </c>
      <c r="K7" s="215"/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0.88611111111111107</v>
      </c>
      <c r="R7" s="1" t="s">
        <v>130</v>
      </c>
      <c r="S7" s="154">
        <v>0.88611111111111107</v>
      </c>
      <c r="T7" s="240">
        <v>3</v>
      </c>
      <c r="U7" s="245">
        <v>45292</v>
      </c>
      <c r="Z7" s="169" t="s">
        <v>217</v>
      </c>
      <c r="AA7" s="26">
        <v>1</v>
      </c>
      <c r="AB7" s="26">
        <v>6</v>
      </c>
      <c r="AC7" s="297">
        <v>4</v>
      </c>
      <c r="AD7" s="49"/>
    </row>
    <row r="8" spans="1:35" ht="15.75" thickBot="1" x14ac:dyDescent="0.3">
      <c r="E8" s="219">
        <v>25</v>
      </c>
      <c r="F8" s="242"/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0.4861111111111111</v>
      </c>
      <c r="S8" s="154">
        <v>0.4861111111111111</v>
      </c>
      <c r="T8" s="240">
        <v>3</v>
      </c>
      <c r="U8" s="245">
        <v>45293</v>
      </c>
      <c r="Z8" s="169" t="s">
        <v>228</v>
      </c>
      <c r="AA8" s="298"/>
      <c r="AB8" s="26">
        <v>4</v>
      </c>
      <c r="AC8" s="297">
        <v>4</v>
      </c>
      <c r="AD8" s="49"/>
    </row>
    <row r="9" spans="1:35" ht="15.75" thickBot="1" x14ac:dyDescent="0.3">
      <c r="A9" s="9" t="s">
        <v>19</v>
      </c>
      <c r="B9" s="8">
        <f>7000+B6+B5-C2</f>
        <v>9932</v>
      </c>
      <c r="E9" s="163"/>
      <c r="F9" s="165"/>
      <c r="G9" s="177"/>
      <c r="H9" s="9" t="s">
        <v>71</v>
      </c>
      <c r="I9" s="104" t="s">
        <v>17</v>
      </c>
      <c r="J9" s="213" t="s">
        <v>165</v>
      </c>
      <c r="K9" s="169" t="s">
        <v>215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0.57638888888888895</v>
      </c>
      <c r="S9" s="154">
        <v>0.57638888888888895</v>
      </c>
      <c r="T9" s="239">
        <v>1</v>
      </c>
      <c r="U9" s="245">
        <v>45292</v>
      </c>
      <c r="Z9" s="169" t="s">
        <v>229</v>
      </c>
      <c r="AA9" s="298"/>
      <c r="AB9" s="312">
        <v>1</v>
      </c>
      <c r="AC9" s="297"/>
      <c r="AD9" s="49"/>
    </row>
    <row r="10" spans="1:35" ht="15.75" thickBot="1" x14ac:dyDescent="0.3">
      <c r="E10" s="220"/>
      <c r="F10" s="206"/>
      <c r="G10" s="177"/>
      <c r="H10" s="9" t="s">
        <v>81</v>
      </c>
      <c r="I10" s="107" t="s">
        <v>17</v>
      </c>
      <c r="J10" s="213"/>
      <c r="K10" s="169" t="s">
        <v>222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0.625</v>
      </c>
      <c r="S10" s="154">
        <v>0.625</v>
      </c>
      <c r="T10" s="240">
        <v>6</v>
      </c>
      <c r="U10" s="245">
        <v>45292</v>
      </c>
      <c r="Z10" s="169" t="s">
        <v>232</v>
      </c>
      <c r="AA10" s="297"/>
      <c r="AB10" s="312">
        <v>1</v>
      </c>
      <c r="AC10" s="297"/>
      <c r="AD10" s="49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/>
      <c r="G11" s="37"/>
      <c r="H11" s="9" t="s">
        <v>102</v>
      </c>
      <c r="I11" s="107" t="s">
        <v>17</v>
      </c>
      <c r="J11" s="213" t="s">
        <v>116</v>
      </c>
      <c r="K11" s="194" t="s">
        <v>243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0.88611111111111107</v>
      </c>
      <c r="R11" s="1" t="s">
        <v>126</v>
      </c>
      <c r="S11" s="154">
        <v>0.88611111111111107</v>
      </c>
      <c r="T11" s="241">
        <v>1</v>
      </c>
      <c r="U11" s="245">
        <v>45292</v>
      </c>
      <c r="Z11" s="169" t="s">
        <v>233</v>
      </c>
      <c r="AA11" s="297"/>
      <c r="AB11" s="312">
        <v>2</v>
      </c>
      <c r="AC11" s="297">
        <v>5</v>
      </c>
      <c r="AD11" s="49"/>
    </row>
    <row r="12" spans="1:35" ht="15.75" thickBot="1" x14ac:dyDescent="0.3">
      <c r="E12" s="165"/>
      <c r="F12" s="205"/>
      <c r="G12" s="164"/>
      <c r="H12" s="28" t="s">
        <v>128</v>
      </c>
      <c r="I12" s="107" t="s">
        <v>17</v>
      </c>
      <c r="J12" s="213"/>
      <c r="K12" s="169"/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0.88611111111111107</v>
      </c>
      <c r="R12" s="24"/>
      <c r="S12" s="154">
        <v>0.88611111111111107</v>
      </c>
      <c r="T12" s="238">
        <v>3</v>
      </c>
      <c r="U12" s="245">
        <v>45292</v>
      </c>
      <c r="Z12" s="169" t="s">
        <v>234</v>
      </c>
      <c r="AA12" s="297"/>
      <c r="AB12" s="312">
        <v>1</v>
      </c>
      <c r="AC12" s="297"/>
      <c r="AD12" s="49"/>
    </row>
    <row r="13" spans="1:35" ht="15.75" thickBot="1" x14ac:dyDescent="0.3">
      <c r="A13" s="9" t="s">
        <v>5</v>
      </c>
      <c r="B13" s="8">
        <f>B18+Purchase!O2</f>
        <v>9932</v>
      </c>
      <c r="E13" s="36"/>
      <c r="F13" s="206"/>
      <c r="G13" s="246"/>
      <c r="H13" s="9" t="s">
        <v>189</v>
      </c>
      <c r="I13" s="107" t="s">
        <v>17</v>
      </c>
      <c r="J13" s="228" t="s">
        <v>186</v>
      </c>
      <c r="K13" s="194"/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0.88611111111111107</v>
      </c>
      <c r="R13"/>
      <c r="S13" s="154">
        <v>0.88611111111111107</v>
      </c>
      <c r="T13" s="243">
        <v>1</v>
      </c>
      <c r="U13" s="245">
        <v>45292</v>
      </c>
      <c r="Z13" s="169" t="s">
        <v>235</v>
      </c>
      <c r="AA13" s="297"/>
      <c r="AB13" s="312">
        <v>2</v>
      </c>
      <c r="AC13" s="297"/>
      <c r="AD13" s="49">
        <v>1</v>
      </c>
    </row>
    <row r="14" spans="1:35" ht="15.75" thickBot="1" x14ac:dyDescent="0.3">
      <c r="C14" s="25"/>
      <c r="D14" s="25"/>
      <c r="E14" s="165"/>
      <c r="F14" s="205"/>
      <c r="G14" s="184"/>
      <c r="H14" s="9" t="s">
        <v>9</v>
      </c>
      <c r="I14" s="107" t="s">
        <v>17</v>
      </c>
      <c r="J14" s="213"/>
      <c r="K14" s="169"/>
      <c r="L14" s="83" t="s">
        <v>124</v>
      </c>
      <c r="M14" s="224"/>
      <c r="N14" s="143" t="s">
        <v>200</v>
      </c>
      <c r="O14" s="169"/>
      <c r="P14" s="37" t="s">
        <v>29</v>
      </c>
      <c r="Q14" s="154">
        <v>0.57638888888888895</v>
      </c>
      <c r="R14"/>
      <c r="S14" s="154">
        <v>0.91666666666666663</v>
      </c>
      <c r="U14" s="245">
        <v>45292</v>
      </c>
      <c r="Z14" s="169" t="s">
        <v>237</v>
      </c>
      <c r="AA14" s="297"/>
      <c r="AB14" s="297"/>
      <c r="AC14" s="297"/>
      <c r="AD14" s="49"/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/>
      <c r="S15" s="154">
        <v>0.91666666666666663</v>
      </c>
      <c r="T15" s="24"/>
      <c r="U15" s="245">
        <v>45292</v>
      </c>
      <c r="Z15" s="169" t="s">
        <v>238</v>
      </c>
      <c r="AA15" s="297"/>
      <c r="AB15" s="313"/>
      <c r="AC15" s="297">
        <v>1</v>
      </c>
      <c r="AD15" s="49"/>
    </row>
    <row r="16" spans="1:35" ht="15.75" thickBot="1" x14ac:dyDescent="0.3">
      <c r="C16" s="25"/>
      <c r="D16" s="25"/>
      <c r="I16" s="234"/>
      <c r="J16" s="119"/>
      <c r="K16" s="216"/>
      <c r="L16" s="119"/>
      <c r="Z16" s="169" t="s">
        <v>239</v>
      </c>
      <c r="AA16" s="297"/>
      <c r="AB16" s="297"/>
      <c r="AC16" s="297">
        <v>4</v>
      </c>
      <c r="AD16" s="49"/>
    </row>
    <row r="17" spans="1:30" ht="15.75" thickBot="1" x14ac:dyDescent="0.3">
      <c r="C17" s="25"/>
      <c r="D17" s="25"/>
      <c r="E17" s="255" t="s">
        <v>4</v>
      </c>
      <c r="F17" s="256"/>
      <c r="G17" s="189"/>
      <c r="H17" s="9">
        <f>SUM(E4:G15)</f>
        <v>45</v>
      </c>
      <c r="I17" s="26"/>
      <c r="J17" s="119"/>
      <c r="K17" s="216"/>
      <c r="L17" s="119"/>
      <c r="Q17" s="249"/>
      <c r="R17" s="250"/>
      <c r="Z17" s="169" t="s">
        <v>241</v>
      </c>
      <c r="AA17" s="50"/>
      <c r="AB17" s="312">
        <v>2</v>
      </c>
      <c r="AC17" s="50"/>
      <c r="AD17" s="51"/>
    </row>
    <row r="18" spans="1:30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48"/>
      <c r="Q18" s="249"/>
      <c r="R18" s="250"/>
    </row>
    <row r="19" spans="1:30" x14ac:dyDescent="0.25">
      <c r="I19" s="226"/>
      <c r="L19" s="119"/>
      <c r="M19" s="248"/>
    </row>
    <row r="20" spans="1:30" ht="15.75" thickBot="1" x14ac:dyDescent="0.3">
      <c r="I20" s="227"/>
      <c r="L20" s="119"/>
    </row>
  </sheetData>
  <mergeCells count="8">
    <mergeCell ref="AF1:AI1"/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57"/>
  <sheetViews>
    <sheetView topLeftCell="A3" workbookViewId="0">
      <selection activeCell="T11" sqref="T11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73" t="s">
        <v>11</v>
      </c>
      <c r="F1" s="275"/>
      <c r="G1" s="41" t="s">
        <v>10</v>
      </c>
      <c r="H1" s="273" t="s">
        <v>9</v>
      </c>
      <c r="I1" s="274"/>
      <c r="J1" s="27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76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79">
        <f>SUM(F2:J4)</f>
        <v>312</v>
      </c>
      <c r="L2" s="270">
        <f>SUM(E2:J4)</f>
        <v>1152</v>
      </c>
      <c r="M2" s="260">
        <f>SUM(D2:D4)-L2</f>
        <v>348</v>
      </c>
      <c r="O2">
        <f>SUM(E2:J57)</f>
        <v>9892</v>
      </c>
    </row>
    <row r="3" spans="1:15" x14ac:dyDescent="0.25">
      <c r="A3" s="20"/>
      <c r="B3" s="277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80"/>
      <c r="L3" s="271"/>
      <c r="M3" s="261"/>
    </row>
    <row r="4" spans="1:15" ht="15.75" thickBot="1" x14ac:dyDescent="0.3">
      <c r="A4" s="20"/>
      <c r="B4" s="278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80"/>
      <c r="L4" s="271"/>
      <c r="M4" s="261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62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64">
        <f>SUM(F7:J8)</f>
        <v>270</v>
      </c>
      <c r="L7" s="266">
        <f>SUM(E7:J8)</f>
        <v>340</v>
      </c>
      <c r="M7" s="268">
        <f>D8-L7</f>
        <v>160</v>
      </c>
    </row>
    <row r="8" spans="1:15" ht="15.75" thickBot="1" x14ac:dyDescent="0.3">
      <c r="A8" s="2"/>
      <c r="B8" s="263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65"/>
      <c r="L8" s="267"/>
      <c r="M8" s="269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62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63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62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63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76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77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76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78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81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82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53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54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53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72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53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54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53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54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53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54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53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54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53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54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53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72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53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72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54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53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54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53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72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53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72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72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53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54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53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72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53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x14ac:dyDescent="0.25">
      <c r="B56" s="272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17">
        <v>1</v>
      </c>
      <c r="C57" s="18"/>
      <c r="D57" s="18"/>
      <c r="E57" s="18"/>
      <c r="F57" s="18"/>
      <c r="G57" s="317">
        <v>25</v>
      </c>
      <c r="H57" s="18"/>
      <c r="I57" s="18"/>
      <c r="J57" s="317">
        <v>20</v>
      </c>
      <c r="K57" s="18"/>
      <c r="L57" s="18"/>
      <c r="M57" s="18"/>
    </row>
  </sheetData>
  <mergeCells count="30"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71"/>
  <sheetViews>
    <sheetView topLeftCell="BG52" workbookViewId="0">
      <selection activeCell="BH59" sqref="BH5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45292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55" t="s">
        <v>4</v>
      </c>
      <c r="AH24" s="256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55" t="s">
        <v>4</v>
      </c>
      <c r="BA24" s="256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55" t="s">
        <v>4</v>
      </c>
      <c r="BS24" s="256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57" t="s">
        <v>145</v>
      </c>
      <c r="C26" s="259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57" t="s">
        <v>145</v>
      </c>
      <c r="S26" s="259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57" t="s">
        <v>145</v>
      </c>
      <c r="AH26" s="259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57" t="s">
        <v>145</v>
      </c>
      <c r="AX26" s="259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57" t="s">
        <v>145</v>
      </c>
      <c r="BN26" s="259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83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83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84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84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85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85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55" t="s">
        <v>4</v>
      </c>
      <c r="C36" s="256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55" t="s">
        <v>4</v>
      </c>
      <c r="S36" s="256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55" t="s">
        <v>4</v>
      </c>
      <c r="AH36" s="256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55" t="s">
        <v>4</v>
      </c>
      <c r="AX36" s="256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55" t="s">
        <v>4</v>
      </c>
      <c r="BN36" s="256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57" t="s">
        <v>145</v>
      </c>
      <c r="C38" s="259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57" t="s">
        <v>145</v>
      </c>
      <c r="T38" s="259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57" t="s">
        <v>145</v>
      </c>
      <c r="AK38" s="258"/>
      <c r="AL38" s="259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45292</v>
      </c>
      <c r="BD38" s="257" t="s">
        <v>145</v>
      </c>
      <c r="BE38" s="258"/>
      <c r="BF38" s="259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57" t="s">
        <v>145</v>
      </c>
      <c r="BX38" s="258"/>
      <c r="BY38" s="259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83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92">
        <v>25</v>
      </c>
      <c r="T44" s="283">
        <v>55</v>
      </c>
      <c r="U44" s="9" t="s">
        <v>72</v>
      </c>
      <c r="V44" s="107" t="s">
        <v>17</v>
      </c>
      <c r="W44" s="286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92">
        <v>50</v>
      </c>
      <c r="AK44" s="283">
        <v>10</v>
      </c>
      <c r="AL44" s="190"/>
      <c r="AM44" s="9" t="s">
        <v>72</v>
      </c>
      <c r="AN44" s="107" t="s">
        <v>17</v>
      </c>
      <c r="AO44" s="286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92">
        <v>50</v>
      </c>
      <c r="BE44" s="208"/>
      <c r="BF44" s="190"/>
      <c r="BG44" s="9" t="s">
        <v>72</v>
      </c>
      <c r="BH44" s="107" t="s">
        <v>17</v>
      </c>
      <c r="BI44" s="286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92">
        <v>25</v>
      </c>
      <c r="BX44" s="208"/>
      <c r="BY44" s="190"/>
      <c r="BZ44" s="9" t="s">
        <v>72</v>
      </c>
      <c r="CA44" s="107" t="s">
        <v>17</v>
      </c>
      <c r="CB44" s="286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84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93"/>
      <c r="T45" s="285"/>
      <c r="U45" s="9" t="s">
        <v>71</v>
      </c>
      <c r="V45" s="155" t="s">
        <v>17</v>
      </c>
      <c r="W45" s="287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93"/>
      <c r="AK45" s="285"/>
      <c r="AL45" s="191"/>
      <c r="AM45" s="9" t="s">
        <v>71</v>
      </c>
      <c r="AN45" s="107" t="s">
        <v>17</v>
      </c>
      <c r="AO45" s="287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93"/>
      <c r="BE45" s="165">
        <v>20</v>
      </c>
      <c r="BF45" s="191"/>
      <c r="BG45" s="9" t="s">
        <v>71</v>
      </c>
      <c r="BH45" s="107" t="s">
        <v>17</v>
      </c>
      <c r="BI45" s="287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93"/>
      <c r="BX45" s="165"/>
      <c r="BY45" s="191"/>
      <c r="BZ45" s="9" t="s">
        <v>71</v>
      </c>
      <c r="CA45" s="107" t="s">
        <v>17</v>
      </c>
      <c r="CB45" s="287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85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55" t="s">
        <v>4</v>
      </c>
      <c r="C48" s="256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55" t="s">
        <v>4</v>
      </c>
      <c r="T48" s="256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88"/>
      <c r="AS49" s="192"/>
      <c r="AT49" s="2"/>
      <c r="AU49" s="249"/>
      <c r="AV49" s="250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88"/>
      <c r="BM49" s="192"/>
      <c r="BN49" s="2"/>
      <c r="BO49" s="249"/>
      <c r="BP49" s="250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88"/>
      <c r="CF49" s="192"/>
      <c r="CG49" s="2"/>
      <c r="CH49" s="249"/>
      <c r="CI49" s="250"/>
      <c r="CJ49" s="1"/>
      <c r="CK49" s="1"/>
      <c r="CL49" s="46"/>
    </row>
    <row r="50" spans="2:90" ht="15.75" thickBot="1" x14ac:dyDescent="0.3">
      <c r="AJ50" s="255" t="s">
        <v>4</v>
      </c>
      <c r="AK50" s="256"/>
      <c r="AL50" s="189" t="s">
        <v>179</v>
      </c>
      <c r="AM50" s="9">
        <f>SUM(AJ40:AL48)</f>
        <v>395</v>
      </c>
      <c r="AN50" s="25"/>
      <c r="AO50" s="119"/>
      <c r="AP50" s="119"/>
      <c r="AQ50" s="288"/>
      <c r="AS50" s="192"/>
      <c r="AT50" s="2"/>
      <c r="AU50" s="249"/>
      <c r="AV50" s="250"/>
      <c r="AW50" s="1"/>
      <c r="AX50" s="1"/>
      <c r="AY50" s="24"/>
      <c r="AZ50" s="49"/>
      <c r="BD50" s="255" t="s">
        <v>4</v>
      </c>
      <c r="BE50" s="256"/>
      <c r="BF50" s="189"/>
      <c r="BG50" s="9">
        <f>SUM(BD40:BF48)</f>
        <v>310</v>
      </c>
      <c r="BH50" s="25"/>
      <c r="BI50" s="119"/>
      <c r="BJ50" s="119"/>
      <c r="BK50" s="288"/>
      <c r="BM50" s="192"/>
      <c r="BN50" s="2"/>
      <c r="BO50" s="249"/>
      <c r="BP50" s="250"/>
      <c r="BQ50" s="1"/>
      <c r="BR50" s="1"/>
      <c r="BS50" s="46"/>
      <c r="BW50" s="255" t="s">
        <v>4</v>
      </c>
      <c r="BX50" s="256"/>
      <c r="BY50" s="189"/>
      <c r="BZ50" s="9">
        <f>SUM(BW40:BY48)</f>
        <v>180</v>
      </c>
      <c r="CA50" s="25"/>
      <c r="CB50" s="119"/>
      <c r="CC50" s="119"/>
      <c r="CD50" s="288"/>
      <c r="CF50" s="192"/>
      <c r="CG50" s="2"/>
      <c r="CH50" s="249"/>
      <c r="CI50" s="250"/>
      <c r="CJ50" s="1"/>
      <c r="CK50" s="1"/>
      <c r="CL50" s="46"/>
    </row>
    <row r="51" spans="2:90" ht="15.75" thickBot="1" x14ac:dyDescent="0.3">
      <c r="B51" s="257" t="s">
        <v>145</v>
      </c>
      <c r="C51" s="258"/>
      <c r="D51" s="259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89"/>
      <c r="AR51" s="201"/>
      <c r="AS51" s="203"/>
      <c r="AT51" s="116" t="s">
        <v>160</v>
      </c>
      <c r="AU51" s="290"/>
      <c r="AV51" s="291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89"/>
      <c r="BL51" s="201"/>
      <c r="BM51" s="203"/>
      <c r="BN51" s="79" t="s">
        <v>168</v>
      </c>
      <c r="BO51" s="290"/>
      <c r="BP51" s="291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89"/>
      <c r="CE51" s="201"/>
      <c r="CF51" s="203" t="s">
        <v>180</v>
      </c>
      <c r="CG51" s="79"/>
      <c r="CH51" s="290"/>
      <c r="CI51" s="291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57" t="s">
        <v>145</v>
      </c>
      <c r="W52" s="258"/>
      <c r="X52" s="259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57" t="s">
        <v>145</v>
      </c>
      <c r="AP53" s="258"/>
      <c r="AQ53" s="259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45292</v>
      </c>
      <c r="BJ53" s="257" t="s">
        <v>145</v>
      </c>
      <c r="BK53" s="258"/>
      <c r="BL53" s="259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295"/>
      <c r="BL54" s="296"/>
      <c r="BM54" s="297"/>
      <c r="BN54" s="298"/>
      <c r="BO54" s="299"/>
      <c r="BP54" s="300"/>
      <c r="BQ54" s="299"/>
      <c r="BR54" s="299"/>
      <c r="BS54" s="297"/>
      <c r="BT54" s="297"/>
      <c r="BU54" s="296"/>
      <c r="BV54" s="301"/>
      <c r="BW54" s="295"/>
      <c r="BX54" s="295"/>
      <c r="BY54" s="295"/>
      <c r="BZ54" s="46"/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302">
        <v>0.88611111111111107</v>
      </c>
      <c r="BW55" s="295"/>
      <c r="BX55" s="302">
        <v>0.88611111111111107</v>
      </c>
      <c r="BY55" s="240">
        <v>3</v>
      </c>
      <c r="BZ55" s="303">
        <v>45292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302">
        <v>0.88611111111111107</v>
      </c>
      <c r="BW56" s="295"/>
      <c r="BX56" s="302">
        <v>0.88611111111111107</v>
      </c>
      <c r="BY56" s="238">
        <v>1</v>
      </c>
      <c r="BZ56" s="303">
        <v>45292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302">
        <v>0.88611111111111107</v>
      </c>
      <c r="BW57" s="295"/>
      <c r="BX57" s="302">
        <v>0.88611111111111107</v>
      </c>
      <c r="BY57" s="240">
        <v>3</v>
      </c>
      <c r="BZ57" s="303">
        <v>45292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302">
        <v>0.88611111111111107</v>
      </c>
      <c r="BW58" s="295" t="s">
        <v>130</v>
      </c>
      <c r="BX58" s="302">
        <v>0.88611111111111107</v>
      </c>
      <c r="BY58" s="240">
        <v>3</v>
      </c>
      <c r="BZ58" s="303">
        <v>45292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302">
        <v>0.57638888888888895</v>
      </c>
      <c r="BW59" s="295"/>
      <c r="BX59" s="302">
        <v>0.57638888888888895</v>
      </c>
      <c r="BY59" s="240">
        <v>3</v>
      </c>
      <c r="BZ59" s="303">
        <v>45292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302">
        <v>0.57638888888888895</v>
      </c>
      <c r="BW60" s="295"/>
      <c r="BX60" s="302">
        <v>0.57638888888888895</v>
      </c>
      <c r="BY60" s="239">
        <v>1</v>
      </c>
      <c r="BZ60" s="303">
        <v>45292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302">
        <v>0.625</v>
      </c>
      <c r="BW61" s="295"/>
      <c r="BX61" s="302">
        <v>0.625</v>
      </c>
      <c r="BY61" s="240">
        <v>6</v>
      </c>
      <c r="BZ61" s="303">
        <v>45292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302">
        <v>0.88611111111111107</v>
      </c>
      <c r="BW62" s="295" t="s">
        <v>126</v>
      </c>
      <c r="BX62" s="302">
        <v>0.88611111111111107</v>
      </c>
      <c r="BY62" s="241">
        <v>1</v>
      </c>
      <c r="BZ62" s="303">
        <v>45292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304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302">
        <v>0.88611111111111107</v>
      </c>
      <c r="BW63" s="305"/>
      <c r="BX63" s="302">
        <v>0.88611111111111107</v>
      </c>
      <c r="BY63" s="238">
        <v>3</v>
      </c>
      <c r="BZ63" s="303">
        <v>45292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302">
        <v>0.88611111111111107</v>
      </c>
      <c r="BW64" s="297"/>
      <c r="BX64" s="302">
        <v>0.88611111111111107</v>
      </c>
      <c r="BY64" s="243">
        <v>1</v>
      </c>
      <c r="BZ64" s="303">
        <v>45292</v>
      </c>
    </row>
    <row r="65" spans="2:7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302">
        <v>0.57638888888888895</v>
      </c>
      <c r="BW65" s="297"/>
      <c r="BX65" s="302">
        <v>0.91666666666666663</v>
      </c>
      <c r="BY65" s="295"/>
      <c r="BZ65" s="303">
        <v>45292</v>
      </c>
    </row>
    <row r="66" spans="2:78" ht="15.75" thickBot="1" x14ac:dyDescent="0.3">
      <c r="B66" s="255" t="s">
        <v>4</v>
      </c>
      <c r="C66" s="256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49"/>
      <c r="O66" s="250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302">
        <v>0.91666666666666663</v>
      </c>
      <c r="BW66" s="297"/>
      <c r="BX66" s="302">
        <v>0.91666666666666663</v>
      </c>
      <c r="BY66" s="305"/>
      <c r="BZ66" s="303">
        <v>45292</v>
      </c>
    </row>
    <row r="67" spans="2:78" ht="15.75" thickBot="1" x14ac:dyDescent="0.3">
      <c r="B67" s="235"/>
      <c r="C67" s="24"/>
      <c r="D67" s="20"/>
      <c r="F67" s="226"/>
      <c r="G67" s="119"/>
      <c r="H67" s="216"/>
      <c r="I67" s="119"/>
      <c r="J67" s="248"/>
      <c r="L67" s="2"/>
      <c r="M67" s="2"/>
      <c r="N67" s="249"/>
      <c r="O67" s="250"/>
      <c r="P67" s="1"/>
      <c r="Q67" s="1"/>
      <c r="R67" s="46"/>
      <c r="V67" s="255" t="s">
        <v>4</v>
      </c>
      <c r="W67" s="256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49"/>
      <c r="AI67" s="250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295"/>
      <c r="BL67" s="296"/>
      <c r="BM67" s="297"/>
      <c r="BN67" s="234"/>
      <c r="BO67" s="306"/>
      <c r="BP67" s="307"/>
      <c r="BQ67" s="306"/>
      <c r="BR67" s="299"/>
      <c r="BS67" s="297"/>
      <c r="BT67" s="297"/>
      <c r="BU67" s="296"/>
      <c r="BV67" s="301"/>
      <c r="BW67" s="295"/>
      <c r="BX67" s="295"/>
      <c r="BY67" s="295"/>
      <c r="BZ67" s="46"/>
    </row>
    <row r="68" spans="2:7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94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48"/>
      <c r="AG68" s="2"/>
      <c r="AH68" s="249"/>
      <c r="AI68" s="250"/>
      <c r="AJ68" s="1"/>
      <c r="AK68" s="1"/>
      <c r="AL68" s="46"/>
      <c r="AO68" s="255" t="s">
        <v>4</v>
      </c>
      <c r="AP68" s="256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49"/>
      <c r="BB68" s="250"/>
      <c r="BC68" s="1"/>
      <c r="BD68" s="1"/>
      <c r="BE68" s="46"/>
      <c r="BJ68" s="255" t="s">
        <v>4</v>
      </c>
      <c r="BK68" s="256"/>
      <c r="BL68" s="189"/>
      <c r="BM68" s="9">
        <f>SUM(BJ55:BL66)</f>
        <v>562</v>
      </c>
      <c r="BN68" s="26"/>
      <c r="BO68" s="306"/>
      <c r="BP68" s="307"/>
      <c r="BQ68" s="306"/>
      <c r="BR68" s="299"/>
      <c r="BS68" s="297"/>
      <c r="BT68" s="297"/>
      <c r="BU68" s="296"/>
      <c r="BV68" s="308"/>
      <c r="BW68" s="309"/>
      <c r="BX68" s="295"/>
      <c r="BY68" s="295"/>
      <c r="BZ68" s="46"/>
    </row>
    <row r="69" spans="2:7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294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48"/>
      <c r="AZ69" s="2"/>
      <c r="BA69" s="249"/>
      <c r="BB69" s="250"/>
      <c r="BC69" s="1"/>
      <c r="BD69" s="1"/>
      <c r="BE69" s="46"/>
      <c r="BJ69" s="235"/>
      <c r="BK69" s="305"/>
      <c r="BL69" s="310"/>
      <c r="BM69" s="297"/>
      <c r="BN69" s="226"/>
      <c r="BO69" s="306"/>
      <c r="BP69" s="300"/>
      <c r="BQ69" s="306"/>
      <c r="BR69" s="311"/>
      <c r="BS69" s="297"/>
      <c r="BT69" s="297"/>
      <c r="BU69" s="296"/>
      <c r="BV69" s="308"/>
      <c r="BW69" s="309"/>
      <c r="BX69" s="295"/>
      <c r="BY69" s="295"/>
      <c r="BZ69" s="46"/>
    </row>
    <row r="70" spans="2:78" x14ac:dyDescent="0.25">
      <c r="AO70" s="136"/>
      <c r="AP70" s="1"/>
      <c r="AQ70" s="2"/>
      <c r="AS70" s="226"/>
      <c r="AT70" s="117"/>
      <c r="AU70" s="192"/>
      <c r="AV70" s="119"/>
      <c r="AW70" s="248"/>
      <c r="AZ70" s="2"/>
      <c r="BA70" s="152"/>
      <c r="BB70" s="1"/>
      <c r="BC70" s="1"/>
      <c r="BD70" s="1"/>
      <c r="BE70" s="46"/>
      <c r="BJ70" s="136"/>
      <c r="BK70" s="295"/>
      <c r="BL70" s="296"/>
      <c r="BM70" s="297"/>
      <c r="BN70" s="226"/>
      <c r="BO70" s="299"/>
      <c r="BP70" s="300"/>
      <c r="BQ70" s="306"/>
      <c r="BR70" s="311"/>
      <c r="BS70" s="297"/>
      <c r="BT70" s="297"/>
      <c r="BU70" s="296"/>
      <c r="BV70" s="301"/>
      <c r="BW70" s="295"/>
      <c r="BX70" s="295"/>
      <c r="BY70" s="295"/>
      <c r="BZ70" s="46"/>
    </row>
    <row r="71" spans="2:7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65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2024-01-01T06:41:48Z</dcterms:modified>
</cp:coreProperties>
</file>