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607769B-F2FB-4BFD-9F63-15CBCCA3A4D8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<sst xmlns="http://schemas.openxmlformats.org/spreadsheetml/2006/main" count="1112" uniqueCount="625">
  <si>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</si>
  <si>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</si>
  <si>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</si>
  <si>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</si>
  <si>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</si>
  <si>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</si>
  <si>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</si>
  <si>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</si>
  <si>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</si>
  <si>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</si>
  <si>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</si>
  <si>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</si>
  <si>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</si>
  <si>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</si>
  <si>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</si>
  <si>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</si>
  <si>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</si>
  <si>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</si>
  <si>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</si>
  <si>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</si>
  <si>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</si>
  <si>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</si>
  <si>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</si>
  <si>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</si>
  <si>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</si>
  <si>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</si>
  <si>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</si>
  <si>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</si>
  <si>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</si>
  <si>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</si>
  <si>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</si>
  <si>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</si>
  <si>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</si>
  <si>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</si>
  <si>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</si>
  <si>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</si>
  <si>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</si>
  <si>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</si>
  <si>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</si>
  <si>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</si>
  <si>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</si>
  <si>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</si>
  <si>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</si>
  <si>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</si>
  <si>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</si>
  <si>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</si>
  <si>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</si>
  <si>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</si>
  <si>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</si>
  <si>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</si>
  <si>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</si>
  <si>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</si>
  <si>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</si>
  <si>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</si>
  <si>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</si>
  <si>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</si>
  <si>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</si>
  <si>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</si>
  <si>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</si>
  <si>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</si>
  <si>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</si>
  <si>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</si>
  <si>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</si>
  <si>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</si>
  <si>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</si>
  <si>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</si>
  <si>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</si>
  <si>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</si>
  <si>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</si>
  <si>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</si>
  <si>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</si>
  <si>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</si>
  <si>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</si>
  <si>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</si>
  <si>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</si>
  <si>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</si>
  <si>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</si>
  <si>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</si>
  <si>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</si>
  <si>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</si>
  <si>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</si>
  <si>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</si>
  <si>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</si>
  <si>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</si>
  <si>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</si>
  <si>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</si>
  <si>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</si>
  <si>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</si>
  <si>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</si>
  <si>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</si>
  <si>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</si>
  <si>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</si>
  <si>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</si>
  <si>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</si>
  <si>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</si>
  <si>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</si>
  <si>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</si>
  <si>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</si>
  <si>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</si>
  <si>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</si>
  <si>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</si>
  <si>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</si>
  <si>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</si>
  <si>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</si>
  <si>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</si>
  <si>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</si>
  <si>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</si>
  <si>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</si>
  <si>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</si>
  <si>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</si>
  <si>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</si>
  <si>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</si>
  <si>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</si>
  <si>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</si>
  <si>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</si>
  <si>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</si>
  <si>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</si>
  <si>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</si>
  <si>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</si>
  <si>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</si>
  <si>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</si>
  <si>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</si>
  <si>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</si>
  <si>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</si>
  <si>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</si>
  <si>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</si>
  <si>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</si>
  <si>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</si>
  <si>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</si>
  <si>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</si>
  <si>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</si>
  <si>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</si>
  <si>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</si>
  <si>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</si>
  <si>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</si>
  <si>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</si>
  <si>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</si>
  <si>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</si>
  <si>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</si>
  <si>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</si>
  <si>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</si>
  <si>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</si>
  <si>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</si>
  <si>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</si>
  <si>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</si>
  <si>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</si>
  <si>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</si>
  <si>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</si>
  <si>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</si>
  <si>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</si>
  <si>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</si>
  <si>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</si>
  <si>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</si>
  <si>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</si>
  <si>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</si>
  <si>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</si>
  <si>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</si>
  <si>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</si>
  <si>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</si>
  <si>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</si>
  <si>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</si>
  <si>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</si>
  <si>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</si>
  <si>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</si>
  <si>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</si>
  <si>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</si>
  <si>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</si>
  <si>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</si>
  <si>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</si>
  <si>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</si>
  <si>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</si>
  <si>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</si>
  <si>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</si>
  <si>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</si>
  <si>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</si>
  <si>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</si>
  <si>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</si>
  <si>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</si>
  <si>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</si>
  <si>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</si>
  <si>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</si>
  <si>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</si>
  <si>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</si>
  <si>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</si>
  <si>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</si>
  <si>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</si>
  <si>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</si>
  <si>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</si>
  <si>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</si>
  <si>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</si>
  <si>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</si>
  <si>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</si>
  <si>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</si>
  <si>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</si>
  <si>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</si>
  <si>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</si>
  <si>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</si>
  <si>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</si>
  <si>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</si>
  <si>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</si>
  <si>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</si>
  <si>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</si>
  <si>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</si>
  <si>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</si>
  <si>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</si>
  <si>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</si>
  <si>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</si>
  <si>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</si>
  <si>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</si>
  <si>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</si>
  <si>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</si>
  <si>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</si>
  <si>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</si>
  <si>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</si>
  <si>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</si>
  <si>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</si>
  <si>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</si>
  <si>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</si>
  <si>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</si>
  <si>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</si>
  <si>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</si>
  <si>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</si>
  <si>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</si>
  <si>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</si>
  <si>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</si>
  <si>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</si>
  <si>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</si>
  <si>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</si>
  <si>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</si>
  <si>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</si>
  <si>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</si>
  <si>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</si>
  <si>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</si>
  <si>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</si>
  <si>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</si>
  <si>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</si>
  <si>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</si>
  <si>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</si>
  <si>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</si>
  <si>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</si>
  <si>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</si>
  <si>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</si>
  <si>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</si>
  <si>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</si>
  <si>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</si>
  <si>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</si>
  <si>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</si>
  <si>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</si>
  <si>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</si>
  <si>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</si>
  <si>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</si>
  <si>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</si>
  <si>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</si>
  <si>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</si>
  <si>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</si>
  <si>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</si>
  <si>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</si>
  <si>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</si>
  <si>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</si>
  <si>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</si>
  <si>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</si>
  <si>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</si>
  <si>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</si>
  <si>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</si>
  <si>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</si>
  <si>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</si>
  <si>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</si>
  <si>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</si>
  <si>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</si>
  <si>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</si>
  <si>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</si>
  <si>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</si>
  <si>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</si>
  <si>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</si>
  <si>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</si>
  <si>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</si>
  <si>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</si>
  <si>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</si>
  <si>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</si>
  <si>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</si>
  <si>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</si>
  <si>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</si>
  <si>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</si>
  <si>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</si>
  <si>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</si>
  <si>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</si>
  <si>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</si>
  <si>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</si>
  <si>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</si>
  <si>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</si>
  <si>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</si>
  <si>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</si>
  <si>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</si>
  <si>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</si>
  <si>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</si>
  <si>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</si>
  <si>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</si>
  <si>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</si>
  <si>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</si>
  <si>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</si>
  <si>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</si>
  <si>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</si>
  <si>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</si>
  <si>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</si>
  <si>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</si>
  <si>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</si>
  <si>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</si>
  <si>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</si>
  <si>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</si>
  <si>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</si>
  <si>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</si>
  <si>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</si>
  <si>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</si>
  <si>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</si>
  <si>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</si>
  <si>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</si>
  <si>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</si>
  <si>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</si>
  <si>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</si>
  <si>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</si>
  <si>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</si>
  <si>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</si>
  <si>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</si>
  <si>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</si>
  <si>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</si>
  <si>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</si>
  <si>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</si>
  <si>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</si>
  <si>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</si>
  <si>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</si>
  <si>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</si>
  <si>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</si>
  <si>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</si>
  <si>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</si>
  <si>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</si>
  <si>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</si>
  <si>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</si>
  <si>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</si>
  <si>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</si>
  <si>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</si>
  <si>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</si>
  <si>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</si>
  <si>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</si>
  <si>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</si>
  <si>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</si>
  <si>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</si>
  <si>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</si>
  <si>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</si>
  <si>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</si>
  <si>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</si>
  <si>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</si>
  <si>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</si>
  <si>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</si>
  <si>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</si>
  <si>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</si>
  <si>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</si>
  <si>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</si>
  <si>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</si>
  <si>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</si>
  <si>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</si>
  <si>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</si>
  <si>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</si>
  <si>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</si>
  <si>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</si>
  <si>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</si>
  <si>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</si>
  <si>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</si>
  <si>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</si>
  <si>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</si>
  <si>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</si>
  <si>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</si>
  <si>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</si>
  <si>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</si>
  <si>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</si>
  <si>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</si>
  <si>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</si>
  <si>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</si>
  <si>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</si>
  <si>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</si>
  <si>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</si>
  <si>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</si>
  <si>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</si>
  <si>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</si>
  <si>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</si>
  <si>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</si>
  <si>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</si>
  <si>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</si>
  <si>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</si>
  <si>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</si>
  <si>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</si>
  <si>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</si>
  <si>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</si>
  <si>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</si>
  <si>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</si>
  <si>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</si>
  <si>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</si>
  <si>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</si>
  <si>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</si>
  <si>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</si>
  <si>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</si>
  <si>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</si>
  <si>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</si>
  <si>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</si>
  <si>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</si>
  <si>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</si>
  <si>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</si>
  <si>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</si>
  <si>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</si>
  <si>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</si>
  <si>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</si>
  <si>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</si>
  <si>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</si>
  <si>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</si>
  <si>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</si>
  <si>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</si>
  <si>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</si>
  <si>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</si>
  <si>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</si>
  <si>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</si>
  <si>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</si>
  <si>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</si>
  <si>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</si>
  <si>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</si>
  <si>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</si>
  <si>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</si>
  <si>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</si>
  <si>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</si>
  <si>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</si>
  <si>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</si>
  <si>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</si>
  <si>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</si>
  <si>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</si>
  <si>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</si>
  <si>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</si>
  <si>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</si>
  <si>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</si>
  <si>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</si>
  <si>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</si>
  <si>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</si>
  <si>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</si>
  <si>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</si>
  <si>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</si>
  <si>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</si>
  <si>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</si>
  <si>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</si>
  <si>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</si>
  <si>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</si>
  <si>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</si>
  <si>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</si>
  <si>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</si>
  <si>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</si>
  <si>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</si>
  <si>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</si>
  <si>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</si>
  <si>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</si>
  <si>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</si>
  <si>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</si>
  <si>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</si>
  <si>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</si>
  <si>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</si>
  <si>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</si>
  <si>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</si>
  <si>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</si>
  <si>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</si>
  <si>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</si>
  <si>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</si>
  <si>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</si>
  <si>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</si>
  <si>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</si>
  <si>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</si>
  <si>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</si>
  <si>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</si>
  <si>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</si>
  <si>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</si>
  <si>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</si>
  <si>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</si>
  <si>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</si>
  <si>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</si>
  <si>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</si>
  <si>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</si>
  <si>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</si>
  <si>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</si>
  <si>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</si>
  <si>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</si>
  <si>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</si>
  <si>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</si>
  <si>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</si>
  <si>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</si>
  <si>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</si>
  <si>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</si>
  <si>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</si>
  <si>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</si>
  <si>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</si>
  <si>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</si>
  <si>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</si>
  <si>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</si>
  <si>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</si>
  <si>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</si>
  <si>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</si>
  <si>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</si>
  <si>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</si>
  <si>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</si>
  <si>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</si>
  <si>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</si>
  <si>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</si>
  <si>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</si>
  <si>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</si>
  <si>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</si>
  <si>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</si>
  <si>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</si>
  <si>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</si>
  <si>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</si>
  <si>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</si>
  <si>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</si>
  <si>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</si>
  <si>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</si>
  <si>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</si>
  <si>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</si>
  <si>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</si>
  <si>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</si>
  <si>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</si>
  <si>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</si>
  <si>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</si>
  <si>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</si>
  <si>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</si>
  <si>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</si>
  <si>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</si>
  <si>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</si>
  <si>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</si>
  <si>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</si>
  <si>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</si>
  <si>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</si>
  <si>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</si>
  <si>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</si>
  <si>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</si>
  <si>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</si>
  <si>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</si>
  <si>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</si>
  <si>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</si>
  <si>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</si>
  <si>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</si>
  <si>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</si>
  <si>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</si>
  <si>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</si>
  <si>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</si>
  <si>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</si>
  <si>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</si>
  <si>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</si>
  <si>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</si>
  <si>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</si>
  <si>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</si>
  <si>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</si>
  <si>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</si>
  <si>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</si>
  <si>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</si>
  <si>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</si>
  <si>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</si>
  <si>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</si>
  <si>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</si>
  <si>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</si>
  <si>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</si>
  <si>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</si>
  <si>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</si>
  <si>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</si>
  <si>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</si>
  <si>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</si>
  <si>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</si>
  <si>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</si>
  <si>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</si>
  <si>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</si>
  <si>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</si>
  <si>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</si>
  <si>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</si>
  <si>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</si>
  <si>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</si>
  <si>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</si>
  <si>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</si>
  <si>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</si>
  <si>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</si>
  <si>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</si>
  <si>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</si>
  <si>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</si>
  <si>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</si>
  <si>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</si>
  <si>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</si>
  <si>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</si>
  <si>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</si>
  <si>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</si>
  <si>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</si>
  <si>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</si>
  <si>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</si>
  <si>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</si>
  <si>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</si>
  <si>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</si>
  <si>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</si>
  <si>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</si>
  <si>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</si>
  <si>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</si>
  <si>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aajtak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</si>
  <si>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</si>
  <si>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</si>
  <si>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</si>
  <si>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</si>
  <si>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</si>
  <si>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</si>
  <si>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</si>
  <si>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</si>
  <si>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</si>
  <si>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</si>
  <si>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</si>
  <si>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</si>
  <si>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</si>
  <si>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</si>
  <si>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</si>
  <si>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</si>
  <si>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</si>
  <si>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3M8F</t>
  </si>
  <si>
    <t>polimer</t>
  </si>
  <si>
    <t>timesnow</t>
  </si>
  <si>
    <t>Court Gate 4</t>
  </si>
  <si>
    <t>CoHost ShieldW</t>
  </si>
  <si>
    <t>C0Host</t>
  </si>
  <si>
    <t>ndtv 24*7</t>
  </si>
  <si>
    <t>Wbt_X_8F</t>
  </si>
  <si>
    <t>France24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</si>
</sst>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3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11" borderId="53" xfId="0" applyFont="1" applyFill="1" applyBorder="1" applyAlignment="1">
      <alignment horizontal="center" vertical="center"/>
    </xf>
    <xf numFmtId="0" fontId="4" fillId="43" borderId="4" xfId="0" applyFont="1" applyFill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20" sqref="X20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3" t="s">
        <v>7</v>
      </c>
      <c r="K2" s="604"/>
      <c r="L2" s="1" t="s">
        <v>8</v>
      </c>
      <c r="M2" s="322" t="s">
        <v>9</v>
      </c>
      <c r="N2" s="349" t="s">
        <v>10</v>
      </c>
      <c r="O2" s="605" t="s">
        <v>376</v>
      </c>
      <c r="P2" s="606"/>
      <c r="Q2" s="607"/>
      <c r="R2" s="607"/>
      <c r="S2" s="607"/>
      <c r="T2" s="608" t="s">
        <v>377</v>
      </c>
      <c r="V2" s="21" t="s">
        <v>403</v>
      </c>
    </row>
    <row r="3" spans="2:22" ht="15.75" thickBot="1" x14ac:dyDescent="0.3">
      <c r="B3" s="2" t="s">
        <v>368</v>
      </c>
      <c r="C3" s="165" t="s">
        <v>11</v>
      </c>
      <c r="D3" s="600"/>
      <c r="E3" s="337"/>
      <c r="F3" s="265" t="s">
        <v>68</v>
      </c>
      <c r="G3" s="2" t="s">
        <v>392</v>
      </c>
      <c r="H3" s="2" t="s">
        <v>323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>
        <v>1</v>
      </c>
      <c r="R3" s="34" t="s">
        <v>44</v>
      </c>
      <c r="S3" s="24">
        <v>1</v>
      </c>
      <c r="T3" s="609"/>
      <c r="U3" s="19" t="s">
        <v>567</v>
      </c>
      <c r="V3" s="24">
        <f>SUM(P3:P28)</f>
        <v>8</v>
      </c>
    </row>
    <row r="4" spans="2:22" ht="15.75" thickBot="1" x14ac:dyDescent="0.3">
      <c r="B4" s="2" t="s">
        <v>432</v>
      </c>
      <c r="C4" s="165" t="s">
        <v>355</v>
      </c>
      <c r="D4" s="601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9"/>
    </row>
    <row r="5" spans="2:22" ht="15.75" thickBot="1" x14ac:dyDescent="0.3">
      <c r="B5" s="2" t="s">
        <v>404</v>
      </c>
      <c r="C5" s="165" t="s">
        <v>16</v>
      </c>
      <c r="D5" s="602"/>
      <c r="F5" s="363" t="s">
        <v>42</v>
      </c>
      <c r="G5" s="2" t="s">
        <v>392</v>
      </c>
      <c r="H5" s="2"/>
      <c r="I5" s="61"/>
      <c r="J5" s="178"/>
      <c r="K5" s="148"/>
      <c r="L5" s="273"/>
      <c r="M5" s="323"/>
      <c r="N5" s="365" t="s">
        <v>504</v>
      </c>
      <c r="P5" s="313"/>
      <c r="T5" s="609"/>
      <c r="U5" s="204" t="s">
        <v>226</v>
      </c>
      <c r="V5" s="24">
        <v>7020</v>
      </c>
    </row>
    <row r="6" spans="2:22" ht="15.75" thickBot="1" x14ac:dyDescent="0.3">
      <c r="B6" s="2" t="s">
        <v>410</v>
      </c>
      <c r="C6" s="165" t="s">
        <v>16</v>
      </c>
      <c r="D6" s="373"/>
      <c r="E6" s="61"/>
      <c r="F6" s="364"/>
      <c r="G6" s="2" t="s">
        <v>21</v>
      </c>
      <c r="H6" s="2" t="s">
        <v>323</v>
      </c>
      <c r="I6" s="61"/>
      <c r="J6" s="178"/>
      <c r="K6" s="148"/>
      <c r="L6" s="274" t="s">
        <v>413</v>
      </c>
      <c r="M6" s="323"/>
      <c r="N6" s="369" t="s">
        <v>504</v>
      </c>
      <c r="P6" s="313"/>
      <c r="Q6" s="16"/>
      <c r="R6" s="6"/>
      <c r="T6" s="609"/>
    </row>
    <row r="7" spans="2:22" ht="15.75" thickBot="1" x14ac:dyDescent="0.3">
      <c r="B7" s="209" t="s">
        <v>365</v>
      </c>
      <c r="C7" s="165" t="s">
        <v>17</v>
      </c>
      <c r="D7" s="61"/>
      <c r="E7" s="61"/>
      <c r="F7" s="265"/>
      <c r="G7" s="2" t="s">
        <v>21</v>
      </c>
      <c r="H7" s="2" t="s">
        <v>548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207</v>
      </c>
      <c r="R7" s="34" t="s">
        <v>42</v>
      </c>
      <c r="S7" s="24">
        <v>1</v>
      </c>
      <c r="T7" s="609"/>
    </row>
    <row r="8" spans="2:22" ht="15.75" thickBot="1" x14ac:dyDescent="0.3">
      <c r="B8" s="2" t="s">
        <v>433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9"/>
    </row>
    <row r="9" spans="2:22" ht="15.75" thickBot="1" x14ac:dyDescent="0.3">
      <c r="B9" s="3" t="s">
        <v>415</v>
      </c>
      <c r="C9" s="421" t="s">
        <v>14</v>
      </c>
      <c r="D9" s="61"/>
      <c r="E9" s="61"/>
      <c r="F9" s="287" t="s">
        <v>227</v>
      </c>
      <c r="G9" s="2" t="s">
        <v>21</v>
      </c>
      <c r="H9" s="2" t="s">
        <v>548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>
        <v>1</v>
      </c>
      <c r="Q9" s="2" t="s">
        <v>600</v>
      </c>
      <c r="R9" s="34" t="s">
        <v>44</v>
      </c>
      <c r="S9" s="24">
        <v>1</v>
      </c>
      <c r="T9" s="609"/>
    </row>
    <row r="10" spans="2:22" ht="15.75" thickBot="1" x14ac:dyDescent="0.3">
      <c r="B10" s="2" t="s">
        <v>366</v>
      </c>
      <c r="C10" s="165" t="s">
        <v>17</v>
      </c>
      <c r="D10" s="61"/>
      <c r="F10" s="359" t="s">
        <v>605</v>
      </c>
      <c r="G10" s="2" t="s">
        <v>21</v>
      </c>
      <c r="H10" s="2" t="s">
        <v>548</v>
      </c>
      <c r="I10" s="61"/>
      <c r="J10" s="279"/>
      <c r="K10" s="280"/>
      <c r="L10" s="16" t="s">
        <v>15</v>
      </c>
      <c r="M10" s="358"/>
      <c r="N10" s="365" t="s">
        <v>504</v>
      </c>
      <c r="P10" s="313"/>
      <c r="T10" s="609"/>
    </row>
    <row r="11" spans="2:22" ht="15.75" thickBot="1" x14ac:dyDescent="0.3">
      <c r="B11" s="2" t="s">
        <v>364</v>
      </c>
      <c r="C11" s="421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9"/>
      <c r="U11" s="204" t="s">
        <v>225</v>
      </c>
      <c r="V11" s="64">
        <v>117</v>
      </c>
    </row>
    <row r="12" spans="2:22" ht="15.75" thickBot="1" x14ac:dyDescent="0.3">
      <c r="B12" s="256" t="s">
        <v>434</v>
      </c>
      <c r="C12" s="421" t="s">
        <v>355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9"/>
    </row>
    <row r="13" spans="2:22" ht="15.75" thickBot="1" x14ac:dyDescent="0.3">
      <c r="B13" s="256" t="s">
        <v>354</v>
      </c>
      <c r="C13" s="165" t="s">
        <v>355</v>
      </c>
      <c r="D13" s="61"/>
      <c r="E13" s="61"/>
      <c r="F13" s="265"/>
      <c r="G13" s="2" t="s">
        <v>392</v>
      </c>
      <c r="H13" s="2" t="s">
        <v>548</v>
      </c>
      <c r="I13" s="61"/>
      <c r="J13" s="179"/>
      <c r="K13" s="149"/>
      <c r="L13" s="339" t="s">
        <v>15</v>
      </c>
      <c r="M13" s="358"/>
      <c r="N13" s="366" t="s">
        <v>504</v>
      </c>
      <c r="P13" s="313"/>
      <c r="R13" s="142"/>
      <c r="T13" s="609"/>
      <c r="U13" s="2" t="s">
        <v>588</v>
      </c>
      <c r="V13" s="24">
        <v>13</v>
      </c>
    </row>
    <row r="14" spans="2:22" ht="15.75" thickBot="1" x14ac:dyDescent="0.3">
      <c r="P14" s="313"/>
      <c r="T14" s="609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7"/>
      <c r="N15" s="600" t="s">
        <v>22</v>
      </c>
      <c r="O15" s="474" t="s">
        <v>44</v>
      </c>
      <c r="P15" s="313"/>
      <c r="R15" s="34" t="s">
        <v>44</v>
      </c>
      <c r="S15" s="24">
        <v>1</v>
      </c>
      <c r="T15" s="609"/>
    </row>
    <row r="16" spans="2:22" ht="15.75" thickBot="1" x14ac:dyDescent="0.3">
      <c r="B16" s="462" t="s">
        <v>369</v>
      </c>
      <c r="C16" s="478" t="s">
        <v>11</v>
      </c>
      <c r="D16" s="372"/>
      <c r="E16" s="257"/>
      <c r="F16" s="266" t="s">
        <v>387</v>
      </c>
      <c r="G16" s="136" t="s">
        <v>21</v>
      </c>
      <c r="H16" s="2" t="s">
        <v>548</v>
      </c>
      <c r="I16" s="61"/>
      <c r="J16" s="193"/>
      <c r="K16" s="138"/>
      <c r="L16" s="194" t="s">
        <v>15</v>
      </c>
      <c r="M16" s="598"/>
      <c r="N16" s="601"/>
      <c r="P16" s="313">
        <v>1</v>
      </c>
      <c r="Q16" s="19" t="s">
        <v>585</v>
      </c>
      <c r="R16" s="511" t="s">
        <v>42</v>
      </c>
      <c r="S16" s="112">
        <v>1</v>
      </c>
      <c r="T16" s="609"/>
    </row>
    <row r="17" spans="2:24" ht="15.75" thickBot="1" x14ac:dyDescent="0.3">
      <c r="B17" s="2"/>
      <c r="C17" s="477" t="s">
        <v>23</v>
      </c>
      <c r="D17" s="61"/>
      <c r="E17" s="464"/>
      <c r="F17" s="21" t="s">
        <v>223</v>
      </c>
      <c r="G17" s="203" t="s">
        <v>388</v>
      </c>
      <c r="H17" s="2" t="s">
        <v>363</v>
      </c>
      <c r="I17" s="61"/>
      <c r="J17" s="139"/>
      <c r="K17" s="140"/>
      <c r="L17" s="135" t="s">
        <v>15</v>
      </c>
      <c r="M17" s="599"/>
      <c r="N17" s="602"/>
      <c r="O17" s="474" t="s">
        <v>44</v>
      </c>
      <c r="P17" s="313">
        <v>1</v>
      </c>
      <c r="R17" s="34" t="s">
        <v>44</v>
      </c>
      <c r="S17" s="24">
        <v>1</v>
      </c>
      <c r="T17" s="609"/>
    </row>
    <row r="18" spans="2:24" ht="15.75" thickBot="1" x14ac:dyDescent="0.3">
      <c r="P18" s="313"/>
      <c r="T18" s="609"/>
    </row>
    <row r="19" spans="2:24" ht="15.75" thickBot="1" x14ac:dyDescent="0.3">
      <c r="B19" s="2" t="s">
        <v>395</v>
      </c>
      <c r="C19" s="165" t="s">
        <v>361</v>
      </c>
      <c r="D19" s="61"/>
      <c r="E19" s="463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7"/>
      <c r="N19" s="390" t="s">
        <v>504</v>
      </c>
      <c r="P19" s="313"/>
      <c r="T19" s="609"/>
    </row>
    <row r="20" spans="2:24" ht="15.75" thickBot="1" x14ac:dyDescent="0.3">
      <c r="B20" s="241" t="s">
        <v>513</v>
      </c>
      <c r="C20" s="165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8"/>
      <c r="N20" s="383" t="s">
        <v>26</v>
      </c>
      <c r="P20" s="313"/>
      <c r="R20" s="34" t="s">
        <v>44</v>
      </c>
      <c r="S20" s="24">
        <v>1</v>
      </c>
      <c r="T20" s="609"/>
    </row>
    <row r="21" spans="2:24" ht="15.75" thickBot="1" x14ac:dyDescent="0.3">
      <c r="B21" s="241" t="s">
        <v>27</v>
      </c>
      <c r="C21" s="165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8"/>
      <c r="N21" s="383" t="s">
        <v>18</v>
      </c>
      <c r="P21" s="313"/>
      <c r="R21" s="34" t="s">
        <v>44</v>
      </c>
      <c r="S21" s="24">
        <v>1</v>
      </c>
      <c r="T21" s="609"/>
      <c r="U21" s="595" t="s">
        <v>224</v>
      </c>
      <c r="V21" s="596"/>
    </row>
    <row r="22" spans="2:24" ht="15.75" thickBot="1" x14ac:dyDescent="0.3">
      <c r="B22" s="270" t="s">
        <v>391</v>
      </c>
      <c r="C22" s="165" t="s">
        <v>30</v>
      </c>
      <c r="D22" s="61"/>
      <c r="E22" s="61"/>
      <c r="F22" s="260"/>
      <c r="G22" s="2" t="s">
        <v>31</v>
      </c>
      <c r="H22" s="267" t="s">
        <v>390</v>
      </c>
      <c r="I22" s="61"/>
      <c r="J22" s="164"/>
      <c r="K22" s="8"/>
      <c r="L22" s="7" t="s">
        <v>32</v>
      </c>
      <c r="M22" s="598"/>
      <c r="N22" s="372" t="s">
        <v>26</v>
      </c>
      <c r="P22" s="313"/>
      <c r="T22" s="609"/>
      <c r="X22" s="19"/>
    </row>
    <row r="23" spans="2:24" ht="15.75" thickBot="1" x14ac:dyDescent="0.3">
      <c r="B23" s="2" t="s">
        <v>418</v>
      </c>
      <c r="C23" s="165" t="s">
        <v>16</v>
      </c>
      <c r="D23" s="373"/>
      <c r="E23" s="61"/>
      <c r="F23" s="100"/>
      <c r="G23" s="2" t="s">
        <v>601</v>
      </c>
      <c r="H23" s="2" t="s">
        <v>411</v>
      </c>
      <c r="I23" s="61"/>
      <c r="J23" s="240"/>
      <c r="K23" s="141"/>
      <c r="L23" s="9" t="s">
        <v>32</v>
      </c>
      <c r="M23" s="598"/>
      <c r="N23" s="61" t="s">
        <v>505</v>
      </c>
      <c r="P23" s="313"/>
      <c r="T23" s="609"/>
      <c r="U23" s="2" t="s">
        <v>623</v>
      </c>
      <c r="V23" s="100" t="s">
        <v>44</v>
      </c>
      <c r="W23" s="2" t="s">
        <v>580</v>
      </c>
    </row>
    <row r="24" spans="2:24" ht="15.75" thickBot="1" x14ac:dyDescent="0.3">
      <c r="B24" s="3" t="s">
        <v>514</v>
      </c>
      <c r="C24" s="165" t="s">
        <v>16</v>
      </c>
      <c r="D24" s="373"/>
      <c r="E24" s="464"/>
      <c r="F24" s="386"/>
      <c r="G24" s="239" t="s">
        <v>602</v>
      </c>
      <c r="H24" s="210" t="s">
        <v>393</v>
      </c>
      <c r="I24" s="61"/>
      <c r="J24" s="139"/>
      <c r="K24" s="140"/>
      <c r="L24" s="135" t="s">
        <v>32</v>
      </c>
      <c r="M24" s="598"/>
      <c r="N24" s="61" t="s">
        <v>26</v>
      </c>
      <c r="O24" s="475" t="s">
        <v>44</v>
      </c>
      <c r="P24" s="513"/>
      <c r="S24" s="80"/>
      <c r="T24" s="609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570</v>
      </c>
      <c r="E25" s="257"/>
      <c r="F25" s="255"/>
      <c r="G25" s="2" t="s">
        <v>21</v>
      </c>
      <c r="H25" s="2" t="s">
        <v>572</v>
      </c>
      <c r="I25" s="61"/>
      <c r="J25" s="139"/>
      <c r="K25" s="140"/>
      <c r="L25" s="135" t="s">
        <v>35</v>
      </c>
      <c r="M25" s="598"/>
      <c r="N25" s="61" t="s">
        <v>26</v>
      </c>
      <c r="P25" s="313">
        <v>1</v>
      </c>
      <c r="Q25" s="2" t="s">
        <v>569</v>
      </c>
      <c r="R25" s="100" t="s">
        <v>42</v>
      </c>
      <c r="S25" s="21">
        <v>1</v>
      </c>
      <c r="T25" s="609"/>
      <c r="V25" s="24"/>
    </row>
    <row r="26" spans="2:24" ht="15.75" thickBot="1" x14ac:dyDescent="0.3">
      <c r="B26" s="2" t="s">
        <v>416</v>
      </c>
      <c r="C26" s="165" t="s">
        <v>17</v>
      </c>
      <c r="D26" s="373"/>
      <c r="E26" s="392"/>
      <c r="F26" s="359"/>
      <c r="G26" s="2" t="s">
        <v>601</v>
      </c>
      <c r="H26" s="2" t="s">
        <v>599</v>
      </c>
      <c r="I26" s="61"/>
      <c r="J26" s="242"/>
      <c r="K26" s="154"/>
      <c r="L26" s="4" t="s">
        <v>36</v>
      </c>
      <c r="M26" s="598"/>
      <c r="N26" s="61" t="s">
        <v>506</v>
      </c>
      <c r="P26" s="313"/>
      <c r="T26" s="609"/>
      <c r="V26" s="24" t="s">
        <v>616</v>
      </c>
    </row>
    <row r="27" spans="2:24" ht="15.75" thickBot="1" x14ac:dyDescent="0.3">
      <c r="B27" s="256" t="s">
        <v>396</v>
      </c>
      <c r="C27" s="165" t="s">
        <v>14</v>
      </c>
      <c r="D27" s="61"/>
      <c r="E27" s="392"/>
      <c r="F27" s="382"/>
      <c r="G27" s="2" t="s">
        <v>603</v>
      </c>
      <c r="H27" s="210" t="s">
        <v>515</v>
      </c>
      <c r="I27" s="61"/>
      <c r="J27" s="387"/>
      <c r="K27" s="388"/>
      <c r="L27" s="389"/>
      <c r="M27" s="598"/>
      <c r="N27" s="61"/>
      <c r="P27" s="313"/>
      <c r="R27" s="34" t="s">
        <v>44</v>
      </c>
      <c r="S27" s="24">
        <v>1</v>
      </c>
      <c r="T27" s="609"/>
      <c r="W27" s="2" t="s">
        <v>581</v>
      </c>
    </row>
    <row r="28" spans="2:24" ht="15.75" thickBot="1" x14ac:dyDescent="0.3">
      <c r="B28" s="256" t="s">
        <v>396</v>
      </c>
      <c r="C28" s="473" t="s">
        <v>16</v>
      </c>
      <c r="D28" s="61" t="s">
        <v>571</v>
      </c>
      <c r="E28" s="392"/>
      <c r="F28" s="384"/>
      <c r="G28" s="2" t="s">
        <v>604</v>
      </c>
      <c r="H28" s="210" t="s">
        <v>579</v>
      </c>
      <c r="I28" s="61"/>
      <c r="J28" s="18"/>
      <c r="K28" s="18"/>
      <c r="L28" s="11" t="s">
        <v>37</v>
      </c>
      <c r="M28" s="599"/>
      <c r="N28" s="61" t="s">
        <v>506</v>
      </c>
      <c r="P28" s="314">
        <v>1</v>
      </c>
      <c r="Q28" s="2" t="s">
        <v>207</v>
      </c>
      <c r="R28" s="100" t="s">
        <v>42</v>
      </c>
      <c r="S28" s="21">
        <v>1</v>
      </c>
      <c r="T28" s="610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5" t="s">
        <v>141</v>
      </c>
      <c r="G1" s="392" t="s">
        <v>136</v>
      </c>
      <c r="H1" s="97" t="s">
        <v>344</v>
      </c>
      <c r="I1" s="661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5" t="s">
        <v>530</v>
      </c>
      <c r="Z1" s="406">
        <v>1</v>
      </c>
      <c r="AA1" s="344"/>
      <c r="AB1" s="342"/>
      <c r="AC1" s="100" t="s">
        <v>483</v>
      </c>
      <c r="AD1" s="343"/>
      <c r="AE1" s="371"/>
      <c r="AF1" s="371"/>
      <c r="AG1" s="371"/>
      <c r="AH1" s="371"/>
      <c r="AI1" s="371"/>
      <c r="AJ1" s="371"/>
      <c r="AK1" s="443" t="s">
        <v>453</v>
      </c>
      <c r="AL1" s="371" t="s">
        <v>499</v>
      </c>
      <c r="AM1" s="402"/>
      <c r="AN1" s="637"/>
      <c r="AO1" s="338" t="s">
        <v>470</v>
      </c>
      <c r="AQ1" s="68" t="s">
        <v>346</v>
      </c>
    </row>
    <row r="2" spans="1:43" ht="15.75" customHeight="1" thickBot="1" x14ac:dyDescent="0.3">
      <c r="A2" s="619">
        <f ca="1">TODAY()</f>
        <v>45285</v>
      </c>
      <c r="B2" s="621" t="s">
        <v>371</v>
      </c>
      <c r="C2" s="617" t="s">
        <v>358</v>
      </c>
      <c r="D2" s="623" t="s">
        <v>356</v>
      </c>
      <c r="E2" s="671" t="s">
        <v>64</v>
      </c>
      <c r="F2" s="642" t="s">
        <v>102</v>
      </c>
      <c r="G2" s="393" t="s">
        <v>179</v>
      </c>
      <c r="H2" s="80" t="s">
        <v>33</v>
      </c>
      <c r="I2" s="662"/>
      <c r="J2" s="81" t="s">
        <v>76</v>
      </c>
      <c r="K2" s="673" t="s">
        <v>343</v>
      </c>
      <c r="L2" s="674"/>
      <c r="M2" s="642" t="s">
        <v>102</v>
      </c>
      <c r="N2" s="69" t="s">
        <v>28</v>
      </c>
      <c r="O2" s="646" t="s">
        <v>102</v>
      </c>
      <c r="P2" s="85" t="s">
        <v>147</v>
      </c>
      <c r="Q2" s="617" t="s">
        <v>143</v>
      </c>
      <c r="R2" s="600"/>
      <c r="S2" s="659" t="s">
        <v>148</v>
      </c>
      <c r="T2" s="89"/>
      <c r="U2" s="124"/>
      <c r="V2" s="91"/>
      <c r="W2" s="146"/>
      <c r="X2" s="431" t="s">
        <v>156</v>
      </c>
      <c r="Y2" s="656"/>
      <c r="Z2" s="407">
        <v>1</v>
      </c>
      <c r="AA2" s="307"/>
      <c r="AB2" s="209"/>
      <c r="AC2" s="16"/>
      <c r="AD2" s="16"/>
      <c r="AE2" s="238" t="s">
        <v>463</v>
      </c>
      <c r="AF2" s="80"/>
      <c r="AG2" s="80"/>
      <c r="AH2" s="80"/>
      <c r="AI2" s="80"/>
      <c r="AJ2" s="80"/>
      <c r="AK2" s="441" t="s">
        <v>465</v>
      </c>
      <c r="AL2" s="238" t="s">
        <v>464</v>
      </c>
      <c r="AM2" s="428"/>
      <c r="AN2" s="638"/>
    </row>
    <row r="3" spans="1:43" ht="15.75" thickBot="1" x14ac:dyDescent="0.3">
      <c r="A3" s="620"/>
      <c r="B3" s="622"/>
      <c r="C3" s="618"/>
      <c r="D3" s="624"/>
      <c r="E3" s="672"/>
      <c r="F3" s="643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3"/>
      <c r="N3" s="69" t="s">
        <v>146</v>
      </c>
      <c r="O3" s="647"/>
      <c r="P3" s="2" t="s">
        <v>154</v>
      </c>
      <c r="Q3" s="618"/>
      <c r="R3" s="602"/>
      <c r="S3" s="660"/>
      <c r="T3" s="89"/>
      <c r="U3" s="124"/>
      <c r="V3" s="120"/>
      <c r="W3" s="145"/>
      <c r="X3" s="431" t="s">
        <v>157</v>
      </c>
      <c r="Y3" s="656"/>
      <c r="Z3" s="408">
        <v>1</v>
      </c>
      <c r="AA3" s="307"/>
      <c r="AB3" s="209"/>
      <c r="AC3" s="100" t="s">
        <v>481</v>
      </c>
      <c r="AD3" s="658" t="s">
        <v>456</v>
      </c>
      <c r="AE3" s="257"/>
      <c r="AF3" s="257"/>
      <c r="AG3" s="16"/>
      <c r="AH3" s="16"/>
      <c r="AI3" s="16"/>
      <c r="AJ3" s="16"/>
      <c r="AK3" s="257"/>
      <c r="AL3" s="16"/>
      <c r="AM3" s="428"/>
      <c r="AN3" s="638"/>
    </row>
    <row r="4" spans="1:43" ht="15.75" thickBot="1" x14ac:dyDescent="0.3">
      <c r="A4" s="238" t="s">
        <v>183</v>
      </c>
      <c r="B4" s="635" t="s">
        <v>374</v>
      </c>
      <c r="C4" s="617" t="s">
        <v>154</v>
      </c>
      <c r="D4" s="347" t="s">
        <v>135</v>
      </c>
      <c r="E4" s="378">
        <v>2</v>
      </c>
      <c r="F4" s="643"/>
      <c r="G4" s="381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4"/>
      <c r="M4" s="643"/>
      <c r="N4" s="174" t="s">
        <v>69</v>
      </c>
      <c r="O4" s="647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6"/>
      <c r="Z4" s="409"/>
      <c r="AA4" s="307"/>
      <c r="AB4" s="209"/>
      <c r="AC4" s="16"/>
      <c r="AD4" s="658"/>
      <c r="AE4" s="257"/>
      <c r="AF4" s="257"/>
      <c r="AG4" s="16"/>
      <c r="AH4" s="16"/>
      <c r="AI4" s="16"/>
      <c r="AJ4" s="16"/>
      <c r="AK4" s="257"/>
      <c r="AL4" s="16"/>
      <c r="AM4" s="428"/>
      <c r="AN4" s="638"/>
      <c r="AO4" s="338" t="s">
        <v>90</v>
      </c>
    </row>
    <row r="5" spans="1:43" ht="15.75" thickBot="1" x14ac:dyDescent="0.3">
      <c r="A5" s="661" t="s">
        <v>419</v>
      </c>
      <c r="B5" s="636"/>
      <c r="C5" s="618"/>
      <c r="D5" s="61" t="s">
        <v>153</v>
      </c>
      <c r="E5" s="379">
        <v>1</v>
      </c>
      <c r="F5" s="643"/>
      <c r="G5" s="627" t="s">
        <v>192</v>
      </c>
      <c r="H5" s="627"/>
      <c r="I5" s="627"/>
      <c r="J5" s="627"/>
      <c r="K5" s="627"/>
      <c r="L5" s="628"/>
      <c r="M5" s="643"/>
      <c r="N5" s="21">
        <v>8</v>
      </c>
      <c r="O5" s="647"/>
      <c r="T5" s="89"/>
      <c r="U5" s="124"/>
      <c r="V5" s="120"/>
      <c r="W5" s="146"/>
      <c r="X5" s="431" t="s">
        <v>159</v>
      </c>
      <c r="Y5" s="656"/>
      <c r="Z5" s="409">
        <v>1</v>
      </c>
      <c r="AA5" s="307"/>
      <c r="AB5" s="100" t="s">
        <v>484</v>
      </c>
      <c r="AC5" s="99" t="s">
        <v>467</v>
      </c>
      <c r="AD5" s="16"/>
      <c r="AE5" s="16"/>
      <c r="AF5" s="238" t="s">
        <v>478</v>
      </c>
      <c r="AG5" s="16"/>
      <c r="AH5" s="16"/>
      <c r="AI5" s="16"/>
      <c r="AJ5" s="16"/>
      <c r="AK5" s="257"/>
      <c r="AL5" s="80"/>
      <c r="AM5" s="428"/>
      <c r="AN5" s="638"/>
    </row>
    <row r="6" spans="1:43" ht="15.75" thickBot="1" x14ac:dyDescent="0.3">
      <c r="A6" s="662"/>
      <c r="B6" s="633" t="s">
        <v>177</v>
      </c>
      <c r="C6" s="663"/>
      <c r="D6" s="664"/>
      <c r="F6" s="643"/>
      <c r="G6" s="629"/>
      <c r="H6" s="629"/>
      <c r="I6" s="629"/>
      <c r="J6" s="629"/>
      <c r="K6" s="629"/>
      <c r="L6" s="630"/>
      <c r="M6" s="643"/>
      <c r="O6" s="647"/>
      <c r="T6" s="89"/>
      <c r="U6" s="124"/>
      <c r="V6" s="98" t="s">
        <v>175</v>
      </c>
      <c r="W6" s="146"/>
      <c r="X6" s="431" t="s">
        <v>160</v>
      </c>
      <c r="Y6" s="656"/>
      <c r="Z6" s="407">
        <v>1</v>
      </c>
      <c r="AA6" s="307"/>
      <c r="AB6" s="209"/>
      <c r="AC6" s="16"/>
      <c r="AD6" s="413" t="s">
        <v>241</v>
      </c>
      <c r="AE6" s="257"/>
      <c r="AF6" s="257"/>
      <c r="AG6" s="257"/>
      <c r="AH6" s="257"/>
      <c r="AI6" s="652"/>
      <c r="AJ6" s="441" t="s">
        <v>459</v>
      </c>
      <c r="AK6" s="652" t="s">
        <v>252</v>
      </c>
      <c r="AL6" s="257"/>
      <c r="AM6" s="428"/>
      <c r="AN6" s="638"/>
      <c r="AO6" s="338" t="s">
        <v>471</v>
      </c>
    </row>
    <row r="7" spans="1:43" ht="15.75" thickBot="1" x14ac:dyDescent="0.3">
      <c r="A7" s="232" t="s">
        <v>573</v>
      </c>
      <c r="B7" s="634"/>
      <c r="C7" s="202" t="s">
        <v>375</v>
      </c>
      <c r="D7" s="348" t="s">
        <v>386</v>
      </c>
      <c r="E7" s="265">
        <v>3</v>
      </c>
      <c r="F7" s="643"/>
      <c r="G7" s="395">
        <v>0</v>
      </c>
      <c r="H7" s="150">
        <v>0</v>
      </c>
      <c r="I7" s="205">
        <v>0</v>
      </c>
      <c r="J7" s="30">
        <v>0</v>
      </c>
      <c r="K7" s="600">
        <v>0</v>
      </c>
      <c r="L7" s="212">
        <v>0</v>
      </c>
      <c r="M7" s="643"/>
      <c r="O7" s="647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6"/>
      <c r="Z7" s="407">
        <v>1</v>
      </c>
      <c r="AA7" s="307"/>
      <c r="AB7" s="209"/>
      <c r="AC7" s="16"/>
      <c r="AD7" s="16"/>
      <c r="AE7" s="257"/>
      <c r="AF7" s="257"/>
      <c r="AG7" s="658" t="s">
        <v>455</v>
      </c>
      <c r="AH7" s="257"/>
      <c r="AI7" s="652"/>
      <c r="AJ7" s="257"/>
      <c r="AK7" s="652"/>
      <c r="AL7" s="80" t="s">
        <v>497</v>
      </c>
      <c r="AM7" s="428"/>
      <c r="AN7" s="638"/>
      <c r="AP7" s="76" t="s">
        <v>472</v>
      </c>
    </row>
    <row r="8" spans="1:43" ht="15.75" thickBot="1" x14ac:dyDescent="0.3">
      <c r="A8" s="2" t="s">
        <v>372</v>
      </c>
      <c r="B8" s="346" t="s">
        <v>287</v>
      </c>
      <c r="D8" s="337"/>
      <c r="E8" s="244">
        <f>SUM(G7:N9)</f>
        <v>15</v>
      </c>
      <c r="F8" s="643"/>
      <c r="G8" s="628">
        <v>0</v>
      </c>
      <c r="H8" s="625" t="s">
        <v>104</v>
      </c>
      <c r="I8" s="600">
        <v>0</v>
      </c>
      <c r="J8" s="625" t="s">
        <v>104</v>
      </c>
      <c r="K8" s="631"/>
      <c r="L8" s="665"/>
      <c r="M8" s="644"/>
      <c r="N8" s="668">
        <f>N5+N11</f>
        <v>15</v>
      </c>
      <c r="O8" s="647"/>
      <c r="T8" s="103" t="s">
        <v>44</v>
      </c>
      <c r="U8" s="124"/>
      <c r="V8" s="92"/>
      <c r="W8" s="146"/>
      <c r="X8" s="431" t="s">
        <v>162</v>
      </c>
      <c r="Y8" s="656"/>
      <c r="Z8" s="409"/>
      <c r="AA8" s="307"/>
      <c r="AB8" s="209"/>
      <c r="AC8" s="16"/>
      <c r="AD8" s="16"/>
      <c r="AE8" s="257"/>
      <c r="AF8" s="257"/>
      <c r="AG8" s="658"/>
      <c r="AH8" s="257"/>
      <c r="AI8" s="652"/>
      <c r="AJ8" s="257"/>
      <c r="AK8" s="257"/>
      <c r="AL8" s="257"/>
      <c r="AM8" s="428"/>
      <c r="AN8" s="638"/>
    </row>
    <row r="9" spans="1:43" ht="15.75" thickBot="1" x14ac:dyDescent="0.3">
      <c r="A9" s="232" t="s">
        <v>574</v>
      </c>
      <c r="B9" s="106" t="s">
        <v>196</v>
      </c>
      <c r="C9" s="202" t="s">
        <v>491</v>
      </c>
      <c r="D9" s="348" t="s">
        <v>282</v>
      </c>
      <c r="F9" s="643"/>
      <c r="G9" s="630"/>
      <c r="H9" s="626"/>
      <c r="I9" s="602"/>
      <c r="J9" s="626"/>
      <c r="K9" s="632"/>
      <c r="L9" s="666"/>
      <c r="M9" s="645"/>
      <c r="N9" s="669"/>
      <c r="O9" s="648"/>
      <c r="S9" s="659" t="s">
        <v>61</v>
      </c>
      <c r="T9" s="89"/>
      <c r="U9" s="124"/>
      <c r="V9" s="98" t="s">
        <v>175</v>
      </c>
      <c r="W9" s="48"/>
      <c r="X9" s="431" t="s">
        <v>163</v>
      </c>
      <c r="Y9" s="656"/>
      <c r="Z9" s="410"/>
      <c r="AA9" s="307"/>
      <c r="AB9" s="209"/>
      <c r="AC9" s="16"/>
      <c r="AD9" s="413" t="s">
        <v>241</v>
      </c>
      <c r="AE9" s="257"/>
      <c r="AF9" s="257"/>
      <c r="AG9" s="658"/>
      <c r="AH9" s="257"/>
      <c r="AI9" s="652"/>
      <c r="AJ9" s="80"/>
      <c r="AK9" s="652" t="s">
        <v>252</v>
      </c>
      <c r="AL9" s="257"/>
      <c r="AM9" s="428"/>
      <c r="AN9" s="638"/>
      <c r="AP9" s="2" t="s">
        <v>509</v>
      </c>
    </row>
    <row r="10" spans="1:43" ht="15.75" customHeight="1" thickBot="1" x14ac:dyDescent="0.3">
      <c r="A10" s="232" t="s">
        <v>575</v>
      </c>
      <c r="B10" s="105" t="s">
        <v>198</v>
      </c>
      <c r="D10" s="142"/>
      <c r="E10" s="237">
        <f>Boat!W8</f>
        <v>44</v>
      </c>
      <c r="F10" s="643"/>
      <c r="N10" s="418" t="s">
        <v>397</v>
      </c>
      <c r="O10" s="680" t="s">
        <v>102</v>
      </c>
      <c r="P10" s="649" t="s">
        <v>401</v>
      </c>
      <c r="R10" s="74" t="s">
        <v>44</v>
      </c>
      <c r="S10" s="667"/>
      <c r="T10" s="89"/>
      <c r="U10" s="123" t="s">
        <v>176</v>
      </c>
      <c r="V10" s="119" t="s">
        <v>221</v>
      </c>
      <c r="W10" s="146"/>
      <c r="X10" s="431" t="s">
        <v>164</v>
      </c>
      <c r="Y10" s="656"/>
      <c r="Z10" s="409">
        <v>0</v>
      </c>
      <c r="AA10" s="307">
        <v>1</v>
      </c>
      <c r="AB10" s="209"/>
      <c r="AC10" s="100" t="s">
        <v>481</v>
      </c>
      <c r="AD10" s="16"/>
      <c r="AE10" s="238" t="s">
        <v>474</v>
      </c>
      <c r="AF10" s="238" t="s">
        <v>312</v>
      </c>
      <c r="AG10" s="658"/>
      <c r="AH10" s="80"/>
      <c r="AI10" s="652"/>
      <c r="AJ10" s="257"/>
      <c r="AK10" s="652"/>
      <c r="AL10" s="257"/>
      <c r="AM10" s="442" t="s">
        <v>319</v>
      </c>
      <c r="AN10" s="638"/>
      <c r="AO10" s="204" t="s">
        <v>94</v>
      </c>
    </row>
    <row r="11" spans="1:43" ht="24" customHeight="1" thickBot="1" x14ac:dyDescent="0.3">
      <c r="A11" s="223" t="s">
        <v>286</v>
      </c>
      <c r="B11" s="600" t="s">
        <v>284</v>
      </c>
      <c r="C11" s="457" t="s">
        <v>177</v>
      </c>
      <c r="D11" s="170" t="s">
        <v>356</v>
      </c>
      <c r="F11" s="643"/>
      <c r="M11" s="6"/>
      <c r="N11" s="117">
        <v>7</v>
      </c>
      <c r="O11" s="681"/>
      <c r="P11" s="650"/>
      <c r="Q11" s="65"/>
      <c r="R11" s="120" t="s">
        <v>221</v>
      </c>
      <c r="S11" s="667"/>
      <c r="T11" s="102" t="s">
        <v>44</v>
      </c>
      <c r="U11" s="124"/>
      <c r="V11" s="121"/>
      <c r="W11" s="146"/>
      <c r="X11" s="431" t="s">
        <v>165</v>
      </c>
      <c r="Y11" s="656"/>
      <c r="Z11" s="409"/>
      <c r="AA11" s="307">
        <v>1</v>
      </c>
      <c r="AB11" s="99" t="s">
        <v>468</v>
      </c>
      <c r="AC11" s="257"/>
      <c r="AD11" s="16"/>
      <c r="AE11" s="257"/>
      <c r="AF11" s="257" t="s">
        <v>477</v>
      </c>
      <c r="AG11" s="658"/>
      <c r="AH11" s="257"/>
      <c r="AI11" s="70"/>
      <c r="AJ11" s="257"/>
      <c r="AK11" s="257"/>
      <c r="AL11" s="257"/>
      <c r="AM11" s="428"/>
      <c r="AN11" s="638"/>
      <c r="AP11" s="76" t="s">
        <v>485</v>
      </c>
    </row>
    <row r="12" spans="1:43" ht="15.75" thickBot="1" x14ac:dyDescent="0.3">
      <c r="A12" s="227" t="s">
        <v>384</v>
      </c>
      <c r="B12" s="602"/>
      <c r="C12" s="458" t="s">
        <v>385</v>
      </c>
      <c r="D12" s="61" t="s">
        <v>153</v>
      </c>
      <c r="E12" s="224">
        <v>3</v>
      </c>
      <c r="F12" s="643"/>
      <c r="G12" s="337" t="s">
        <v>401</v>
      </c>
      <c r="H12" s="605" t="s">
        <v>430</v>
      </c>
      <c r="I12" s="607"/>
      <c r="J12" s="607"/>
      <c r="K12" s="685"/>
      <c r="L12" s="203"/>
      <c r="M12" s="203"/>
      <c r="N12" s="203"/>
      <c r="O12" s="681"/>
      <c r="P12" s="650"/>
      <c r="R12" s="122" t="s">
        <v>180</v>
      </c>
      <c r="S12" s="660"/>
      <c r="T12" s="101" t="s">
        <v>44</v>
      </c>
      <c r="U12" s="124"/>
      <c r="V12" s="146"/>
      <c r="W12" s="146"/>
      <c r="X12" s="431" t="s">
        <v>166</v>
      </c>
      <c r="Y12" s="656"/>
      <c r="Z12" s="407">
        <v>1</v>
      </c>
      <c r="AA12" s="307">
        <v>1</v>
      </c>
      <c r="AB12" s="209"/>
      <c r="AC12" s="100" t="s">
        <v>482</v>
      </c>
      <c r="AD12" s="670" t="s">
        <v>241</v>
      </c>
      <c r="AE12" s="441" t="s">
        <v>240</v>
      </c>
      <c r="AF12" s="658" t="s">
        <v>229</v>
      </c>
      <c r="AG12" s="658"/>
      <c r="AH12" s="238" t="s">
        <v>260</v>
      </c>
      <c r="AI12" s="238" t="s">
        <v>237</v>
      </c>
      <c r="AJ12" s="257"/>
      <c r="AK12" s="257"/>
      <c r="AL12" s="257"/>
      <c r="AM12" s="653" t="s">
        <v>250</v>
      </c>
      <c r="AN12" s="638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3"/>
      <c r="G13" s="607" t="s">
        <v>431</v>
      </c>
      <c r="H13" s="607"/>
      <c r="I13" s="607"/>
      <c r="J13" s="685"/>
      <c r="M13" s="6"/>
      <c r="N13" s="6"/>
      <c r="O13" s="681"/>
      <c r="P13" s="651"/>
      <c r="T13" s="105" t="s">
        <v>44</v>
      </c>
      <c r="U13" s="124"/>
      <c r="V13" s="146"/>
      <c r="W13" s="146"/>
      <c r="X13" s="431" t="s">
        <v>167</v>
      </c>
      <c r="Y13" s="656"/>
      <c r="Z13" s="407">
        <v>1</v>
      </c>
      <c r="AA13" s="307">
        <v>1</v>
      </c>
      <c r="AB13" s="100" t="s">
        <v>501</v>
      </c>
      <c r="AC13" s="16"/>
      <c r="AD13" s="670"/>
      <c r="AF13" s="658"/>
      <c r="AG13" s="80"/>
      <c r="AH13" s="238" t="s">
        <v>309</v>
      </c>
      <c r="AI13" s="238" t="s">
        <v>308</v>
      </c>
      <c r="AJ13" s="80"/>
      <c r="AK13" s="257"/>
      <c r="AL13" s="257"/>
      <c r="AM13" s="653"/>
      <c r="AN13" s="638"/>
    </row>
    <row r="14" spans="1:43" ht="15.75" thickBot="1" x14ac:dyDescent="0.3">
      <c r="A14" s="450"/>
      <c r="B14" s="451"/>
      <c r="C14" s="459"/>
      <c r="D14" s="452"/>
      <c r="E14" s="453"/>
      <c r="F14" s="643"/>
      <c r="G14" s="607" t="s">
        <v>430</v>
      </c>
      <c r="H14" s="607"/>
      <c r="I14" s="607"/>
      <c r="J14" s="685"/>
      <c r="K14" s="2">
        <v>12</v>
      </c>
      <c r="N14" s="6"/>
      <c r="O14" s="681"/>
      <c r="Q14" s="61" t="s">
        <v>534</v>
      </c>
      <c r="S14" s="165" t="s">
        <v>28</v>
      </c>
      <c r="T14" s="89"/>
      <c r="U14" s="124"/>
      <c r="V14" s="93"/>
      <c r="W14" s="146"/>
      <c r="X14" s="431" t="s">
        <v>168</v>
      </c>
      <c r="Y14" s="656"/>
      <c r="Z14" s="407">
        <v>1</v>
      </c>
      <c r="AA14" s="307"/>
      <c r="AB14" s="209"/>
      <c r="AC14" s="16"/>
      <c r="AD14" s="670"/>
      <c r="AE14" s="257"/>
      <c r="AF14" s="658"/>
      <c r="AG14" s="257"/>
      <c r="AH14" s="257"/>
      <c r="AI14" s="70"/>
      <c r="AJ14" s="257"/>
      <c r="AK14" s="257"/>
      <c r="AL14" s="257"/>
      <c r="AM14" s="653"/>
      <c r="AN14" s="638"/>
    </row>
    <row r="15" spans="1:43" ht="15.75" thickBot="1" x14ac:dyDescent="0.3">
      <c r="A15" s="449" t="s">
        <v>507</v>
      </c>
      <c r="C15" s="600" t="s">
        <v>374</v>
      </c>
      <c r="F15" s="643"/>
      <c r="O15" s="681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6"/>
      <c r="Z15" s="409">
        <v>1</v>
      </c>
      <c r="AA15" s="307"/>
      <c r="AB15" s="209"/>
      <c r="AC15" s="76" t="s">
        <v>480</v>
      </c>
      <c r="AD15" s="670"/>
      <c r="AF15" s="658"/>
      <c r="AG15" s="80"/>
      <c r="AH15" s="238" t="s">
        <v>449</v>
      </c>
      <c r="AI15" s="238" t="s">
        <v>248</v>
      </c>
      <c r="AJ15" s="80" t="s">
        <v>261</v>
      </c>
      <c r="AK15" s="257"/>
      <c r="AL15" s="257"/>
      <c r="AM15" s="653"/>
      <c r="AN15" s="638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2"/>
      <c r="D16" s="61" t="s">
        <v>494</v>
      </c>
      <c r="E16" s="224">
        <v>1</v>
      </c>
      <c r="F16" s="643"/>
      <c r="G16" s="337" t="s">
        <v>489</v>
      </c>
      <c r="I16" s="469"/>
      <c r="J16" s="20"/>
      <c r="O16" s="681"/>
      <c r="R16" s="435" t="s">
        <v>184</v>
      </c>
      <c r="T16" s="89"/>
      <c r="U16" s="124"/>
      <c r="V16" s="94"/>
      <c r="W16" s="146"/>
      <c r="X16" s="431" t="s">
        <v>170</v>
      </c>
      <c r="Y16" s="656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460</v>
      </c>
      <c r="AK16" s="257"/>
      <c r="AL16" s="80"/>
      <c r="AM16" s="428" t="s">
        <v>318</v>
      </c>
      <c r="AN16" s="638"/>
      <c r="AP16" s="76" t="s">
        <v>233</v>
      </c>
    </row>
    <row r="17" spans="1:43" ht="15.75" thickBot="1" x14ac:dyDescent="0.3">
      <c r="B17" s="80"/>
      <c r="F17" s="643"/>
      <c r="I17" s="470"/>
      <c r="J17" s="20"/>
      <c r="N17" s="6"/>
      <c r="O17" s="681"/>
      <c r="Q17" s="21" t="s">
        <v>532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6"/>
      <c r="Z17" s="409"/>
      <c r="AA17" s="307"/>
      <c r="AB17" s="209"/>
      <c r="AC17" s="76" t="s">
        <v>466</v>
      </c>
      <c r="AD17" s="238" t="s">
        <v>243</v>
      </c>
      <c r="AE17" s="257" t="s">
        <v>502</v>
      </c>
      <c r="AF17" s="257"/>
      <c r="AG17" s="80"/>
      <c r="AH17" s="80" t="s">
        <v>503</v>
      </c>
      <c r="AI17" s="257" t="s">
        <v>232</v>
      </c>
      <c r="AJ17" s="80"/>
      <c r="AK17" s="257"/>
      <c r="AL17" s="80"/>
      <c r="AM17" s="428"/>
      <c r="AN17" s="638"/>
      <c r="AO17" s="204" t="s">
        <v>498</v>
      </c>
      <c r="AQ17" s="99" t="s">
        <v>496</v>
      </c>
    </row>
    <row r="18" spans="1:43" ht="15.75" thickBot="1" x14ac:dyDescent="0.3">
      <c r="A18" s="465" t="s">
        <v>577</v>
      </c>
      <c r="B18" s="21" t="s">
        <v>538</v>
      </c>
      <c r="C18" s="454" t="s">
        <v>518</v>
      </c>
      <c r="D18" s="384" t="s">
        <v>516</v>
      </c>
      <c r="E18" s="99" t="s">
        <v>44</v>
      </c>
      <c r="F18" s="643"/>
      <c r="G18" s="337" t="s">
        <v>529</v>
      </c>
      <c r="I18" s="24"/>
      <c r="J18" s="20"/>
      <c r="O18" s="681"/>
      <c r="Q18" s="112"/>
      <c r="R18" s="675" t="s">
        <v>537</v>
      </c>
      <c r="T18" s="100" t="s">
        <v>44</v>
      </c>
      <c r="U18" s="614" t="s">
        <v>44</v>
      </c>
      <c r="V18" s="120"/>
      <c r="W18" s="147" t="s">
        <v>175</v>
      </c>
      <c r="X18" s="431" t="s">
        <v>172</v>
      </c>
      <c r="Y18" s="656"/>
      <c r="Z18" s="409">
        <v>1</v>
      </c>
      <c r="AA18" s="307"/>
      <c r="AB18" s="76" t="s">
        <v>466</v>
      </c>
      <c r="AC18" s="16"/>
      <c r="AD18" s="16"/>
      <c r="AE18" s="257"/>
      <c r="AF18" s="652" t="s">
        <v>476</v>
      </c>
      <c r="AG18" s="257"/>
      <c r="AH18" s="70"/>
      <c r="AI18" s="70"/>
      <c r="AJ18" s="654" t="s">
        <v>316</v>
      </c>
      <c r="AK18" s="257"/>
      <c r="AL18" s="80"/>
      <c r="AM18" s="428"/>
      <c r="AN18" s="638"/>
      <c r="AP18" s="76" t="s">
        <v>87</v>
      </c>
    </row>
    <row r="19" spans="1:43" ht="15.75" thickBot="1" x14ac:dyDescent="0.3">
      <c r="F19" s="643"/>
      <c r="I19" s="219"/>
      <c r="O19" s="681"/>
      <c r="R19" s="676"/>
      <c r="S19" s="30" t="s">
        <v>535</v>
      </c>
      <c r="U19" s="615"/>
      <c r="V19" s="146"/>
      <c r="W19" s="146"/>
      <c r="X19" s="431" t="s">
        <v>173</v>
      </c>
      <c r="Y19" s="656"/>
      <c r="Z19" s="407">
        <v>1</v>
      </c>
      <c r="AA19" s="307"/>
      <c r="AB19" s="209"/>
      <c r="AC19" s="16"/>
      <c r="AD19" s="16"/>
      <c r="AE19" s="257"/>
      <c r="AF19" s="652"/>
      <c r="AG19" s="257"/>
      <c r="AH19" s="257"/>
      <c r="AI19" s="70"/>
      <c r="AJ19" s="654"/>
      <c r="AK19" s="460" t="s">
        <v>252</v>
      </c>
      <c r="AL19" s="80"/>
      <c r="AM19" s="428"/>
      <c r="AN19" s="638"/>
      <c r="AP19" s="76" t="s">
        <v>469</v>
      </c>
    </row>
    <row r="20" spans="1:43" ht="15.75" thickBot="1" x14ac:dyDescent="0.3">
      <c r="A20" s="231" t="s">
        <v>540</v>
      </c>
      <c r="B20" s="216" t="s">
        <v>512</v>
      </c>
      <c r="C20" s="456" t="s">
        <v>487</v>
      </c>
      <c r="D20" s="21" t="s">
        <v>541</v>
      </c>
      <c r="E20" s="437">
        <v>-1</v>
      </c>
      <c r="F20" s="643"/>
      <c r="G20" s="337" t="s">
        <v>492</v>
      </c>
      <c r="I20" s="219"/>
      <c r="O20" s="681"/>
      <c r="Q20" s="683" t="s">
        <v>48</v>
      </c>
      <c r="T20" s="404" t="s">
        <v>44</v>
      </c>
      <c r="U20" s="616"/>
      <c r="W20" s="405"/>
      <c r="X20" s="432" t="s">
        <v>174</v>
      </c>
      <c r="Y20" s="656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299</v>
      </c>
      <c r="AJ20" s="339"/>
      <c r="AK20" s="461"/>
      <c r="AL20" s="340" t="s">
        <v>500</v>
      </c>
      <c r="AM20" s="381" t="s">
        <v>250</v>
      </c>
      <c r="AN20" s="638"/>
      <c r="AO20" s="338" t="s">
        <v>461</v>
      </c>
      <c r="AQ20" s="100" t="s">
        <v>462</v>
      </c>
    </row>
    <row r="21" spans="1:43" ht="15.75" thickBot="1" x14ac:dyDescent="0.3">
      <c r="A21" s="231" t="s">
        <v>578</v>
      </c>
      <c r="B21" s="21" t="s">
        <v>538</v>
      </c>
      <c r="D21" s="169" t="s">
        <v>141</v>
      </c>
      <c r="E21" s="265">
        <v>0</v>
      </c>
      <c r="F21" s="643"/>
      <c r="I21" s="219"/>
      <c r="O21" s="681"/>
      <c r="Q21" s="684"/>
      <c r="T21" s="422"/>
      <c r="U21" s="14"/>
      <c r="V21" s="611"/>
      <c r="W21" s="426" t="s">
        <v>175</v>
      </c>
      <c r="X21" s="429" t="s">
        <v>186</v>
      </c>
      <c r="Y21" s="656"/>
      <c r="Z21" s="445">
        <v>3</v>
      </c>
      <c r="AA21" s="446">
        <v>3</v>
      </c>
      <c r="AB21" s="415"/>
      <c r="AC21" s="6"/>
      <c r="AD21" s="413" t="s">
        <v>241</v>
      </c>
      <c r="AE21" s="6"/>
      <c r="AF21" s="6" t="s">
        <v>533</v>
      </c>
      <c r="AG21" s="6"/>
      <c r="AH21" s="238" t="s">
        <v>449</v>
      </c>
      <c r="AI21" s="6"/>
      <c r="AJ21" s="80" t="s">
        <v>314</v>
      </c>
      <c r="AK21" s="257" t="s">
        <v>252</v>
      </c>
      <c r="AL21" s="6"/>
      <c r="AM21" s="428" t="s">
        <v>546</v>
      </c>
      <c r="AN21" s="638"/>
    </row>
    <row r="22" spans="1:43" ht="15.75" thickBot="1" x14ac:dyDescent="0.3">
      <c r="F22" s="643"/>
      <c r="G22" s="337" t="s">
        <v>490</v>
      </c>
      <c r="I22" s="219"/>
      <c r="O22" s="681"/>
      <c r="R22" s="434" t="s">
        <v>44</v>
      </c>
      <c r="T22" s="423" t="s">
        <v>44</v>
      </c>
      <c r="U22" s="15"/>
      <c r="V22" s="612"/>
      <c r="W22" s="426" t="s">
        <v>175</v>
      </c>
      <c r="X22" s="429" t="s">
        <v>187</v>
      </c>
      <c r="Y22" s="656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2" t="s">
        <v>473</v>
      </c>
      <c r="AK22" s="257"/>
      <c r="AL22" s="80" t="s">
        <v>479</v>
      </c>
      <c r="AM22" s="300"/>
      <c r="AN22" s="638"/>
    </row>
    <row r="23" spans="1:43" ht="15.75" thickBot="1" x14ac:dyDescent="0.3">
      <c r="A23" s="231" t="s">
        <v>550</v>
      </c>
      <c r="B23" s="173" t="s">
        <v>360</v>
      </c>
      <c r="C23" s="455" t="s">
        <v>141</v>
      </c>
      <c r="D23" s="347" t="s">
        <v>135</v>
      </c>
      <c r="E23" s="225">
        <v>1</v>
      </c>
      <c r="F23" s="643"/>
      <c r="I23" s="219"/>
      <c r="O23" s="681"/>
      <c r="Q23" s="683" t="s">
        <v>144</v>
      </c>
      <c r="T23" s="17"/>
      <c r="U23" s="420" t="s">
        <v>44</v>
      </c>
      <c r="V23" s="612"/>
      <c r="W23" s="148"/>
      <c r="X23" s="429" t="s">
        <v>188</v>
      </c>
      <c r="Y23" s="656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2"/>
      <c r="AK23" s="257"/>
      <c r="AL23" s="80" t="s">
        <v>508</v>
      </c>
      <c r="AM23" s="300"/>
      <c r="AN23" s="638"/>
    </row>
    <row r="24" spans="1:43" ht="15.75" thickBot="1" x14ac:dyDescent="0.3">
      <c r="A24" s="440" t="s">
        <v>429</v>
      </c>
      <c r="B24" s="216" t="s">
        <v>324</v>
      </c>
      <c r="C24" s="457" t="s">
        <v>154</v>
      </c>
      <c r="D24" s="170" t="s">
        <v>266</v>
      </c>
      <c r="E24" s="436">
        <v>1</v>
      </c>
      <c r="F24" s="643"/>
      <c r="G24" s="61" t="s">
        <v>491</v>
      </c>
      <c r="I24" s="219"/>
      <c r="O24" s="681"/>
      <c r="Q24" s="684"/>
      <c r="T24" s="17"/>
      <c r="U24" s="227" t="s">
        <v>44</v>
      </c>
      <c r="V24" s="612"/>
      <c r="W24" s="148"/>
      <c r="X24" s="429" t="s">
        <v>185</v>
      </c>
      <c r="Y24" s="656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465</v>
      </c>
      <c r="AL24" s="238" t="s">
        <v>464</v>
      </c>
      <c r="AM24" s="300"/>
      <c r="AN24" s="638"/>
    </row>
    <row r="25" spans="1:43" ht="15.75" thickBot="1" x14ac:dyDescent="0.3">
      <c r="F25" s="643"/>
      <c r="I25" s="219"/>
      <c r="O25" s="681"/>
      <c r="P25" s="204" t="s">
        <v>281</v>
      </c>
      <c r="Q25" s="104" t="s">
        <v>20</v>
      </c>
      <c r="T25" s="427" t="s">
        <v>44</v>
      </c>
      <c r="U25" s="400" t="s">
        <v>44</v>
      </c>
      <c r="V25" s="613"/>
      <c r="W25" s="148"/>
      <c r="X25" s="429" t="s">
        <v>189</v>
      </c>
      <c r="Y25" s="656"/>
      <c r="Z25" s="17"/>
      <c r="AA25" s="10"/>
      <c r="AB25" s="415"/>
      <c r="AC25" s="6"/>
      <c r="AD25" s="6"/>
      <c r="AE25" s="238" t="s">
        <v>460</v>
      </c>
      <c r="AF25" s="6"/>
      <c r="AG25" s="6"/>
      <c r="AH25" s="6"/>
      <c r="AI25" s="6"/>
      <c r="AJ25" s="6"/>
      <c r="AK25" s="142"/>
      <c r="AL25" s="6"/>
      <c r="AM25" s="300"/>
      <c r="AN25" s="638"/>
    </row>
    <row r="26" spans="1:43" ht="15.75" thickBot="1" x14ac:dyDescent="0.3">
      <c r="A26" s="231" t="s">
        <v>486</v>
      </c>
      <c r="B26" s="216" t="s">
        <v>412</v>
      </c>
      <c r="C26" s="456" t="s">
        <v>487</v>
      </c>
      <c r="D26" s="61" t="s">
        <v>543</v>
      </c>
      <c r="E26" s="380">
        <v>1</v>
      </c>
      <c r="F26" s="643"/>
      <c r="G26" s="337" t="s">
        <v>488</v>
      </c>
      <c r="I26" s="219"/>
      <c r="O26" s="681"/>
      <c r="P26" s="640" t="s">
        <v>527</v>
      </c>
      <c r="Q26" s="641"/>
      <c r="R26" s="677" t="s">
        <v>536</v>
      </c>
      <c r="T26" s="178"/>
      <c r="U26" s="419"/>
      <c r="V26" s="100" t="s">
        <v>44</v>
      </c>
      <c r="W26" s="148"/>
      <c r="X26" s="429" t="s">
        <v>181</v>
      </c>
      <c r="Y26" s="656"/>
      <c r="Z26" s="17"/>
      <c r="AA26" s="10"/>
      <c r="AB26" s="415"/>
      <c r="AC26" s="76" t="s">
        <v>466</v>
      </c>
      <c r="AD26" s="413" t="s">
        <v>458</v>
      </c>
      <c r="AE26" s="6"/>
      <c r="AF26" s="238" t="s">
        <v>475</v>
      </c>
      <c r="AG26" s="6"/>
      <c r="AH26" s="6"/>
      <c r="AI26" s="238" t="s">
        <v>299</v>
      </c>
      <c r="AJ26" s="6"/>
      <c r="AK26" s="142"/>
      <c r="AL26" s="80" t="s">
        <v>500</v>
      </c>
      <c r="AM26" s="442" t="s">
        <v>457</v>
      </c>
      <c r="AN26" s="638"/>
    </row>
    <row r="27" spans="1:43" ht="15.75" thickBot="1" x14ac:dyDescent="0.3">
      <c r="B27" s="21" t="s">
        <v>408</v>
      </c>
      <c r="D27" s="61" t="s">
        <v>544</v>
      </c>
      <c r="E27" s="265" t="s">
        <v>44</v>
      </c>
      <c r="F27" s="679"/>
      <c r="G27" s="61" t="s">
        <v>545</v>
      </c>
      <c r="I27" s="220"/>
      <c r="O27" s="682"/>
      <c r="R27" s="678"/>
      <c r="S27" s="421" t="s">
        <v>54</v>
      </c>
      <c r="T27" s="425" t="s">
        <v>44</v>
      </c>
      <c r="U27" s="12"/>
      <c r="V27" s="424"/>
      <c r="W27" s="149"/>
      <c r="X27" s="429" t="s">
        <v>531</v>
      </c>
      <c r="Y27" s="657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320</v>
      </c>
      <c r="AN27" s="639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5" t="s">
        <v>311</v>
      </c>
      <c r="C1" s="685"/>
      <c r="D1" s="204"/>
      <c r="J1" s="605" t="s">
        <v>69</v>
      </c>
      <c r="K1" s="685"/>
      <c r="L1" s="195" t="s">
        <v>331</v>
      </c>
      <c r="M1" s="197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6"/>
      <c r="M2" s="686"/>
      <c r="N2" s="153">
        <v>2</v>
      </c>
      <c r="O2" s="154"/>
      <c r="P2" s="5"/>
      <c r="Q2" s="689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7"/>
      <c r="N3" s="17">
        <v>1</v>
      </c>
      <c r="O3" s="15"/>
      <c r="P3" s="10"/>
      <c r="Q3" s="690"/>
      <c r="R3" s="219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7"/>
      <c r="N4" s="17"/>
      <c r="O4" s="15">
        <v>1</v>
      </c>
      <c r="P4" s="10"/>
      <c r="Q4" s="690"/>
      <c r="R4" s="219"/>
    </row>
    <row r="5" spans="2:18" ht="15.75" thickBot="1" x14ac:dyDescent="0.3">
      <c r="B5" s="6" t="s">
        <v>315</v>
      </c>
      <c r="C5" s="172">
        <v>1</v>
      </c>
      <c r="I5">
        <v>1</v>
      </c>
      <c r="J5" s="6" t="s">
        <v>229</v>
      </c>
      <c r="K5" s="6" t="s">
        <v>13</v>
      </c>
      <c r="L5" s="196"/>
      <c r="M5" s="687"/>
      <c r="N5" s="17">
        <v>1</v>
      </c>
      <c r="O5" s="15"/>
      <c r="P5" s="10"/>
      <c r="Q5" s="690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7"/>
      <c r="N6" s="17">
        <v>1</v>
      </c>
      <c r="O6" s="15"/>
      <c r="P6" s="10"/>
      <c r="Q6" s="690"/>
      <c r="R6" s="219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198"/>
      <c r="M7" s="687"/>
      <c r="N7" s="17">
        <v>1</v>
      </c>
      <c r="O7" s="15"/>
      <c r="P7" s="10"/>
      <c r="Q7" s="690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7"/>
      <c r="N8" s="17">
        <v>1</v>
      </c>
      <c r="O8" s="15"/>
      <c r="P8" s="10"/>
      <c r="Q8" s="690"/>
      <c r="R8" s="219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1"/>
      <c r="M9" s="688"/>
      <c r="N9" s="161"/>
      <c r="O9" s="18"/>
      <c r="P9" s="13">
        <v>1</v>
      </c>
      <c r="Q9" s="691"/>
      <c r="R9" s="220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2" workbookViewId="0">
      <selection activeCell="AC26" sqref="AC26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273</v>
      </c>
      <c r="M1" s="207" t="s">
        <v>275</v>
      </c>
      <c r="N1" s="207" t="s">
        <v>276</v>
      </c>
      <c r="O1" s="208" t="s">
        <v>295</v>
      </c>
      <c r="P1" s="398" t="s">
        <v>398</v>
      </c>
      <c r="Q1" s="716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17" t="s">
        <v>438</v>
      </c>
      <c r="AB1" s="710" t="s">
        <v>595</v>
      </c>
      <c r="AC1" s="99" t="s">
        <v>589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695">
        <f ca="1">TODAY()</f>
        <v>45285</v>
      </c>
      <c r="B2" s="697" t="s">
        <v>380</v>
      </c>
      <c r="C2" s="617" t="s">
        <v>358</v>
      </c>
      <c r="D2" s="699" t="s">
        <v>102</v>
      </c>
      <c r="E2" s="701" t="s">
        <v>64</v>
      </c>
      <c r="F2" s="191" t="s">
        <v>219</v>
      </c>
      <c r="G2" s="661" t="s">
        <v>373</v>
      </c>
      <c r="H2" s="206" t="s">
        <v>219</v>
      </c>
      <c r="I2" s="707" t="s">
        <v>102</v>
      </c>
      <c r="J2" s="396" t="s">
        <v>141</v>
      </c>
      <c r="K2" s="168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399">
        <v>40</v>
      </c>
      <c r="Q2" s="717"/>
      <c r="R2" s="21">
        <f>R7+R20</f>
        <v>2</v>
      </c>
      <c r="S2" s="21">
        <f>S7+S20</f>
        <v>1</v>
      </c>
      <c r="T2" s="172">
        <f>SUM(T4:T16)</f>
        <v>0</v>
      </c>
      <c r="U2" s="6"/>
      <c r="V2" s="469"/>
      <c r="W2" s="6"/>
      <c r="X2" s="469"/>
      <c r="Z2" s="24">
        <f>BoardRW!V3</f>
        <v>8</v>
      </c>
      <c r="AA2" s="68">
        <f>IF((Z2+T2)&gt;0,0,-1)</f>
        <v>0</v>
      </c>
      <c r="AB2" s="711"/>
      <c r="AC2" s="35"/>
      <c r="AH2" s="6" t="s">
        <v>345</v>
      </c>
      <c r="AI2" s="469">
        <v>1</v>
      </c>
      <c r="AJ2" s="553"/>
      <c r="AK2" s="6" t="s">
        <v>229</v>
      </c>
      <c r="AL2" s="469">
        <v>1</v>
      </c>
    </row>
    <row r="3" spans="1:38" ht="15.75" customHeight="1" thickBot="1" x14ac:dyDescent="0.3">
      <c r="A3" s="696"/>
      <c r="B3" s="698"/>
      <c r="C3" s="618"/>
      <c r="D3" s="700"/>
      <c r="E3" s="702"/>
      <c r="G3" s="662"/>
      <c r="H3" s="6"/>
      <c r="I3" s="708"/>
      <c r="K3" s="24">
        <v>2</v>
      </c>
      <c r="N3" s="80" t="s">
        <v>278</v>
      </c>
      <c r="Q3" s="471">
        <f>SUM(X23:X31)</f>
        <v>4</v>
      </c>
      <c r="U3" s="6"/>
      <c r="V3" s="470"/>
      <c r="W3" s="6"/>
      <c r="X3" s="470"/>
      <c r="AB3" s="711"/>
      <c r="AC3" s="35"/>
      <c r="AE3" s="100" t="s">
        <v>590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250</v>
      </c>
      <c r="AL3" s="24">
        <v>1</v>
      </c>
    </row>
    <row r="4" spans="1:38" ht="15.75" customHeight="1" thickBot="1" x14ac:dyDescent="0.3">
      <c r="A4" s="236" t="s">
        <v>381</v>
      </c>
      <c r="B4" s="243"/>
      <c r="C4" s="703" t="s">
        <v>177</v>
      </c>
      <c r="I4" s="708"/>
      <c r="R4" s="471" t="s">
        <v>590</v>
      </c>
      <c r="T4" s="24">
        <f>IF((R7-SUM(X2:X10)&lt;0),R7-SUM(V2:V10),0)</f>
        <v>0</v>
      </c>
      <c r="U4" s="6"/>
      <c r="V4" s="470"/>
      <c r="W4" s="6"/>
      <c r="X4" s="470"/>
      <c r="AB4" s="711"/>
      <c r="AC4" s="35"/>
      <c r="AE4" s="20"/>
      <c r="AF4" s="100" t="s">
        <v>591</v>
      </c>
      <c r="AG4" s="24">
        <f>IF((AF7-SUM(AI2:AI10)&lt;0),AF7-SUM(AI2:AI10),0)</f>
        <v>0</v>
      </c>
      <c r="AH4" s="6"/>
      <c r="AI4" s="470"/>
      <c r="AJ4" s="553"/>
      <c r="AK4" s="6" t="s">
        <v>614</v>
      </c>
      <c r="AL4" s="24">
        <v>1</v>
      </c>
    </row>
    <row r="5" spans="1:38" ht="15.75" thickBot="1" x14ac:dyDescent="0.3">
      <c r="A5" s="221" t="s">
        <v>193</v>
      </c>
      <c r="B5" s="100" t="s">
        <v>358</v>
      </c>
      <c r="C5" s="704"/>
      <c r="D5" s="222" t="s">
        <v>102</v>
      </c>
      <c r="E5" s="99" t="s">
        <v>44</v>
      </c>
      <c r="F5" s="206" t="s">
        <v>219</v>
      </c>
      <c r="G5" s="600" t="s">
        <v>272</v>
      </c>
      <c r="H5" s="206" t="s">
        <v>219</v>
      </c>
      <c r="I5" s="708"/>
      <c r="J5" s="397" t="s">
        <v>269</v>
      </c>
      <c r="K5" s="168" t="s">
        <v>44</v>
      </c>
      <c r="L5" s="96" t="s">
        <v>102</v>
      </c>
      <c r="M5" s="16" t="s">
        <v>347</v>
      </c>
      <c r="N5" s="80" t="s">
        <v>311</v>
      </c>
      <c r="S5" s="471" t="s">
        <v>591</v>
      </c>
      <c r="T5" s="24">
        <f>IF((S7-SUM(V2:V10))&lt;0,S7-SUM(X2:X10),0)</f>
        <v>0</v>
      </c>
      <c r="U5" s="6"/>
      <c r="V5" s="468"/>
      <c r="W5" s="6"/>
      <c r="X5" s="468"/>
      <c r="AB5" s="711"/>
      <c r="AC5" s="2" t="s">
        <v>593</v>
      </c>
      <c r="AD5" s="127" t="s">
        <v>44</v>
      </c>
      <c r="AH5" s="6" t="s">
        <v>622</v>
      </c>
      <c r="AI5" s="468">
        <v>1</v>
      </c>
      <c r="AJ5" s="553"/>
      <c r="AK5" s="6" t="s">
        <v>449</v>
      </c>
      <c r="AL5" s="468">
        <v>1</v>
      </c>
    </row>
    <row r="6" spans="1:38" ht="23.25" customHeight="1" thickBot="1" x14ac:dyDescent="0.3">
      <c r="A6" s="692" t="s">
        <v>286</v>
      </c>
      <c r="B6" s="105" t="s">
        <v>198</v>
      </c>
      <c r="C6" s="663"/>
      <c r="D6" s="664"/>
      <c r="E6" s="96">
        <v>1</v>
      </c>
      <c r="G6" s="601"/>
      <c r="I6" s="708"/>
      <c r="P6" s="61" t="s">
        <v>593</v>
      </c>
      <c r="R6" s="64">
        <f>R7-SUM(X2:X10)+R11</f>
        <v>2</v>
      </c>
      <c r="S6" s="64">
        <f>S7+S11-SUM(V2:V10)</f>
        <v>3</v>
      </c>
      <c r="AB6" s="711"/>
      <c r="AC6" s="35"/>
      <c r="AE6" s="64">
        <f>AE7-SUM(AL2:AL10)+AE11</f>
        <v>0</v>
      </c>
      <c r="AF6" s="64">
        <f>AF7-SUM(AI2:AI10)+AF11</f>
        <v>4</v>
      </c>
      <c r="AH6" s="6"/>
      <c r="AI6" s="525"/>
      <c r="AJ6" s="553"/>
      <c r="AL6" s="112"/>
    </row>
    <row r="7" spans="1:38" ht="15.75" customHeight="1" thickBot="1" x14ac:dyDescent="0.3">
      <c r="A7" s="693"/>
      <c r="B7" s="100" t="s">
        <v>154</v>
      </c>
      <c r="C7" s="169" t="s">
        <v>141</v>
      </c>
      <c r="D7" s="30" t="s">
        <v>135</v>
      </c>
      <c r="G7" s="601"/>
      <c r="I7" s="708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250</v>
      </c>
      <c r="X7" s="469">
        <v>1</v>
      </c>
      <c r="AB7" s="711"/>
      <c r="AC7" s="99" t="s">
        <v>594</v>
      </c>
      <c r="AD7" s="127" t="s">
        <v>44</v>
      </c>
      <c r="AE7" s="24">
        <f>8-AE11</f>
        <v>8</v>
      </c>
      <c r="AF7" s="295">
        <f>8-AF11</f>
        <v>4</v>
      </c>
      <c r="AH7" s="6"/>
      <c r="AI7" s="469"/>
      <c r="AJ7" s="553"/>
      <c r="AK7" s="6" t="s">
        <v>617</v>
      </c>
      <c r="AL7" s="24">
        <v>1</v>
      </c>
    </row>
    <row r="8" spans="1:38" ht="15.75" thickBot="1" x14ac:dyDescent="0.3">
      <c r="A8" s="694"/>
      <c r="B8" s="212" t="s">
        <v>28</v>
      </c>
      <c r="C8" s="6"/>
      <c r="E8" s="30">
        <v>3</v>
      </c>
      <c r="G8" s="601"/>
      <c r="I8" s="708"/>
      <c r="N8" s="80"/>
      <c r="U8" s="6"/>
      <c r="V8" s="24"/>
      <c r="W8" s="6"/>
      <c r="X8" s="470"/>
      <c r="AB8" s="711"/>
      <c r="AC8" s="515"/>
      <c r="AH8" s="6" t="s">
        <v>615</v>
      </c>
      <c r="AI8" s="470">
        <v>1</v>
      </c>
      <c r="AJ8" s="553"/>
      <c r="AK8" s="6" t="s">
        <v>453</v>
      </c>
      <c r="AL8" s="469">
        <v>1</v>
      </c>
    </row>
    <row r="9" spans="1:38" ht="15.75" thickBot="1" x14ac:dyDescent="0.3">
      <c r="A9" s="231" t="s">
        <v>421</v>
      </c>
      <c r="B9" s="96" t="s">
        <v>287</v>
      </c>
      <c r="C9" s="222" t="s">
        <v>378</v>
      </c>
      <c r="D9" s="2" t="s">
        <v>141</v>
      </c>
      <c r="G9" s="601"/>
      <c r="H9" s="6"/>
      <c r="I9" s="708"/>
      <c r="M9" s="19" t="s">
        <v>526</v>
      </c>
      <c r="N9" s="80"/>
      <c r="U9" s="6"/>
      <c r="V9" s="24"/>
      <c r="W9" s="6"/>
      <c r="X9" s="470"/>
      <c r="AB9" s="711"/>
      <c r="AC9" s="515"/>
      <c r="AE9" s="20"/>
      <c r="AF9" s="20"/>
      <c r="AH9" s="6"/>
      <c r="AI9" s="470"/>
      <c r="AJ9" s="553"/>
      <c r="AK9" s="6" t="s">
        <v>598</v>
      </c>
      <c r="AL9" s="549">
        <v>1</v>
      </c>
    </row>
    <row r="10" spans="1:38" ht="15.75" thickBot="1" x14ac:dyDescent="0.3">
      <c r="A10" s="232" t="s">
        <v>528</v>
      </c>
      <c r="B10" s="21" t="s">
        <v>382</v>
      </c>
      <c r="C10" s="81"/>
      <c r="D10" s="108"/>
      <c r="E10" s="68">
        <f>Boat!W8</f>
        <v>44</v>
      </c>
      <c r="G10" s="601"/>
      <c r="I10" s="708"/>
      <c r="J10" s="24" t="s">
        <v>373</v>
      </c>
      <c r="K10" s="100" t="s">
        <v>44</v>
      </c>
      <c r="L10" s="30" t="s">
        <v>525</v>
      </c>
      <c r="N10" s="80"/>
      <c r="U10" s="6"/>
      <c r="V10" s="470"/>
      <c r="W10" s="6"/>
      <c r="X10" s="470"/>
      <c r="AB10" s="711"/>
      <c r="AC10" s="515"/>
      <c r="AE10" s="20"/>
      <c r="AF10" s="20"/>
      <c r="AH10" s="6" t="s">
        <v>618</v>
      </c>
      <c r="AI10" s="470">
        <v>1</v>
      </c>
      <c r="AJ10" s="554"/>
      <c r="AK10" s="6" t="s">
        <v>607</v>
      </c>
      <c r="AL10" s="468">
        <v>1</v>
      </c>
    </row>
    <row r="11" spans="1:38" ht="15.75" thickBot="1" x14ac:dyDescent="0.3">
      <c r="A11" s="99" t="s">
        <v>183</v>
      </c>
      <c r="B11" s="600" t="s">
        <v>383</v>
      </c>
      <c r="C11" s="171" t="s">
        <v>177</v>
      </c>
      <c r="D11" s="217" t="s">
        <v>266</v>
      </c>
      <c r="G11" s="601"/>
      <c r="I11" s="708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3</v>
      </c>
      <c r="S11" s="24">
        <v>3</v>
      </c>
      <c r="U11" s="713" t="s">
        <v>559</v>
      </c>
      <c r="V11" s="714"/>
      <c r="W11" s="714"/>
      <c r="X11" s="715"/>
      <c r="AB11" s="712"/>
      <c r="AC11" s="99" t="s">
        <v>596</v>
      </c>
      <c r="AD11" s="127" t="s">
        <v>44</v>
      </c>
      <c r="AE11" s="24">
        <v>0</v>
      </c>
      <c r="AF11" s="24">
        <v>4</v>
      </c>
      <c r="AG11" s="414"/>
      <c r="AH11" s="713" t="s">
        <v>606</v>
      </c>
      <c r="AI11" s="714"/>
      <c r="AJ11" s="714"/>
      <c r="AK11" s="714"/>
      <c r="AL11" s="715"/>
    </row>
    <row r="12" spans="1:38" ht="15.75" thickBot="1" x14ac:dyDescent="0.3">
      <c r="A12" s="227" t="s">
        <v>384</v>
      </c>
      <c r="B12" s="602"/>
      <c r="E12" s="229">
        <v>3</v>
      </c>
      <c r="G12" s="601"/>
      <c r="I12" s="708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429</v>
      </c>
      <c r="B13" s="216" t="s">
        <v>324</v>
      </c>
      <c r="C13" s="600" t="s">
        <v>194</v>
      </c>
      <c r="D13" s="20"/>
      <c r="G13" s="601"/>
      <c r="I13" s="708"/>
      <c r="J13" s="108" t="s">
        <v>549</v>
      </c>
      <c r="K13" s="100" t="s">
        <v>44</v>
      </c>
      <c r="L13" s="2" t="s">
        <v>524</v>
      </c>
      <c r="M13" s="30" t="s">
        <v>358</v>
      </c>
      <c r="N13" s="401" t="s">
        <v>523</v>
      </c>
      <c r="U13" s="6"/>
      <c r="V13" s="112"/>
      <c r="W13" s="6"/>
      <c r="Z13" s="516" t="s">
        <v>256</v>
      </c>
    </row>
    <row r="14" spans="1:38" ht="15.75" thickBot="1" x14ac:dyDescent="0.3">
      <c r="A14" s="231" t="s">
        <v>550</v>
      </c>
      <c r="B14" s="173" t="s">
        <v>149</v>
      </c>
      <c r="C14" s="602"/>
      <c r="D14" s="204" t="s">
        <v>153</v>
      </c>
      <c r="E14" s="100">
        <v>2</v>
      </c>
      <c r="F14" s="206" t="s">
        <v>219</v>
      </c>
      <c r="G14" s="602"/>
      <c r="H14" s="206" t="s">
        <v>219</v>
      </c>
      <c r="I14" s="708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521</v>
      </c>
      <c r="B15" s="234" t="s">
        <v>282</v>
      </c>
      <c r="E15" s="34">
        <v>0</v>
      </c>
      <c r="H15" s="271">
        <v>0</v>
      </c>
      <c r="I15" s="708"/>
      <c r="J15" s="108" t="s">
        <v>153</v>
      </c>
      <c r="K15" s="30">
        <v>0</v>
      </c>
      <c r="L15" s="21" t="s">
        <v>522</v>
      </c>
      <c r="M15" s="2" t="s">
        <v>407</v>
      </c>
      <c r="R15" s="471" t="s">
        <v>590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08"/>
      <c r="K16" s="100" t="s">
        <v>44</v>
      </c>
      <c r="L16" s="6"/>
      <c r="S16" s="471" t="s">
        <v>591</v>
      </c>
      <c r="T16" s="21">
        <f>IF((S18-SUM(V16:V21))&lt;0,S18-SUM(V16:V21),0)</f>
        <v>0</v>
      </c>
      <c r="U16" s="19" t="s">
        <v>87</v>
      </c>
      <c r="V16" s="469">
        <v>1</v>
      </c>
      <c r="W16" s="19"/>
      <c r="X16" s="469"/>
    </row>
    <row r="17" spans="1:24" ht="15.75" thickBot="1" x14ac:dyDescent="0.3">
      <c r="A17" s="231" t="s">
        <v>507</v>
      </c>
      <c r="B17" s="216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08"/>
      <c r="L17" s="2" t="s">
        <v>427</v>
      </c>
      <c r="M17" s="21" t="s">
        <v>424</v>
      </c>
      <c r="U17" s="19" t="s">
        <v>624</v>
      </c>
      <c r="V17" s="24"/>
      <c r="W17" s="6"/>
      <c r="X17" s="24"/>
    </row>
    <row r="18" spans="1:24" ht="15.75" thickBot="1" x14ac:dyDescent="0.3">
      <c r="G18" s="16"/>
      <c r="I18" s="708"/>
      <c r="L18" s="16"/>
      <c r="M18" s="21"/>
      <c r="O18" s="705" t="s">
        <v>518</v>
      </c>
      <c r="P18" s="706"/>
      <c r="Q18" s="127" t="s">
        <v>44</v>
      </c>
      <c r="R18" s="24">
        <f>5-R26</f>
        <v>3</v>
      </c>
      <c r="S18" s="24">
        <f>5-S26</f>
        <v>4</v>
      </c>
      <c r="U18" s="19"/>
      <c r="V18" s="24"/>
      <c r="W18" s="19"/>
      <c r="X18" s="24"/>
    </row>
    <row r="19" spans="1:24" ht="15.75" thickBot="1" x14ac:dyDescent="0.3">
      <c r="I19" s="708"/>
      <c r="M19" s="21" t="s">
        <v>426</v>
      </c>
      <c r="U19" s="19" t="s">
        <v>233</v>
      </c>
      <c r="V19" s="24">
        <v>2</v>
      </c>
      <c r="W19" s="19" t="s">
        <v>345</v>
      </c>
      <c r="X19" s="24">
        <v>2</v>
      </c>
    </row>
    <row r="20" spans="1:24" ht="15.75" thickBot="1" x14ac:dyDescent="0.3">
      <c r="A20" s="231" t="s">
        <v>540</v>
      </c>
      <c r="B20" s="216" t="s">
        <v>512</v>
      </c>
      <c r="C20" s="2" t="s">
        <v>428</v>
      </c>
      <c r="D20" s="2" t="s">
        <v>541</v>
      </c>
      <c r="E20" s="382">
        <v>-1</v>
      </c>
      <c r="G20" s="2" t="s">
        <v>424</v>
      </c>
      <c r="I20" s="708"/>
      <c r="K20" s="19" t="s">
        <v>423</v>
      </c>
      <c r="L20" s="2" t="s">
        <v>425</v>
      </c>
      <c r="M20" s="21" t="s">
        <v>407</v>
      </c>
      <c r="P20" s="61" t="s">
        <v>593</v>
      </c>
      <c r="R20" s="24">
        <f>R18-SUM(X16:X21)+R26</f>
        <v>2</v>
      </c>
      <c r="S20" s="24">
        <f>S18-SUM(V16:V21)+S26</f>
        <v>1</v>
      </c>
      <c r="U20" s="220" t="s">
        <v>83</v>
      </c>
      <c r="V20" s="468">
        <v>1</v>
      </c>
      <c r="W20" s="6"/>
      <c r="X20" s="468"/>
    </row>
    <row r="21" spans="1:24" ht="15.75" thickBot="1" x14ac:dyDescent="0.3">
      <c r="I21" s="708"/>
      <c r="M21" s="216" t="s">
        <v>412</v>
      </c>
      <c r="U21" s="468"/>
      <c r="V21" s="468">
        <v>0</v>
      </c>
      <c r="W21" s="19" t="s">
        <v>469</v>
      </c>
      <c r="X21" s="468">
        <v>1</v>
      </c>
    </row>
    <row r="22" spans="1:24" ht="15.75" thickBot="1" x14ac:dyDescent="0.3">
      <c r="A22" s="231" t="s">
        <v>486</v>
      </c>
      <c r="B22" s="216" t="s">
        <v>412</v>
      </c>
      <c r="C22" s="2" t="s">
        <v>428</v>
      </c>
      <c r="D22" s="2" t="s">
        <v>542</v>
      </c>
      <c r="E22" s="345">
        <v>1</v>
      </c>
      <c r="G22" s="2" t="s">
        <v>424</v>
      </c>
      <c r="I22" s="708"/>
      <c r="P22" s="99" t="s">
        <v>592</v>
      </c>
    </row>
    <row r="23" spans="1:24" ht="15.75" thickBot="1" x14ac:dyDescent="0.3">
      <c r="C23" s="2" t="s">
        <v>551</v>
      </c>
      <c r="D23" s="21" t="s">
        <v>407</v>
      </c>
      <c r="E23" s="283" t="s">
        <v>44</v>
      </c>
      <c r="I23" s="708"/>
      <c r="Q23" s="24">
        <f>SUM(V23:V31)</f>
        <v>7</v>
      </c>
      <c r="U23" s="342"/>
      <c r="V23" s="183">
        <v>0</v>
      </c>
      <c r="W23" s="54" t="s">
        <v>495</v>
      </c>
      <c r="X23" s="24">
        <v>1</v>
      </c>
    </row>
    <row r="24" spans="1:24" ht="15.75" thickBot="1" x14ac:dyDescent="0.3">
      <c r="I24" s="708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219</v>
      </c>
      <c r="G25" s="2" t="s">
        <v>271</v>
      </c>
      <c r="H25" s="191" t="s">
        <v>267</v>
      </c>
      <c r="I25" s="708"/>
      <c r="J25" s="397" t="s">
        <v>270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519</v>
      </c>
      <c r="X25" s="24">
        <v>0</v>
      </c>
    </row>
    <row r="26" spans="1:24" ht="15.75" thickBot="1" x14ac:dyDescent="0.3">
      <c r="A26" s="231" t="s">
        <v>554</v>
      </c>
      <c r="B26" s="21" t="s">
        <v>538</v>
      </c>
      <c r="C26" s="439" t="s">
        <v>154</v>
      </c>
      <c r="D26" s="384" t="s">
        <v>516</v>
      </c>
      <c r="E26" s="438" t="s">
        <v>44</v>
      </c>
      <c r="F26" s="16"/>
      <c r="G26" s="16"/>
      <c r="H26" s="19" t="s">
        <v>219</v>
      </c>
      <c r="I26" s="708"/>
      <c r="K26" s="24">
        <v>15</v>
      </c>
      <c r="L26" s="80" t="s">
        <v>98</v>
      </c>
      <c r="M26" s="384" t="s">
        <v>516</v>
      </c>
      <c r="P26" s="466"/>
      <c r="Q26" s="127" t="s">
        <v>44</v>
      </c>
      <c r="R26" s="24">
        <v>2</v>
      </c>
      <c r="S26" s="24">
        <v>1</v>
      </c>
      <c r="T26" s="61" t="s">
        <v>557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8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233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8"/>
      <c r="Q28" s="6"/>
      <c r="R28" s="112"/>
      <c r="T28" s="142"/>
      <c r="U28" s="35"/>
      <c r="V28" s="509">
        <v>2</v>
      </c>
      <c r="W28" s="54" t="s">
        <v>87</v>
      </c>
      <c r="X28" s="24">
        <v>0</v>
      </c>
    </row>
    <row r="29" spans="1:24" ht="15.75" thickBot="1" x14ac:dyDescent="0.3">
      <c r="D29" s="228" t="s">
        <v>135</v>
      </c>
      <c r="H29" s="191" t="s">
        <v>268</v>
      </c>
      <c r="I29" s="709"/>
      <c r="J29" s="324"/>
      <c r="L29" s="96" t="s">
        <v>274</v>
      </c>
      <c r="M29" s="16" t="s">
        <v>279</v>
      </c>
      <c r="R29" s="467"/>
      <c r="S29" s="112"/>
      <c r="T29" s="80"/>
      <c r="U29" s="514" t="s">
        <v>558</v>
      </c>
      <c r="V29" s="509">
        <v>0</v>
      </c>
      <c r="W29" s="54" t="s">
        <v>498</v>
      </c>
      <c r="X29" s="472">
        <v>1</v>
      </c>
    </row>
    <row r="30" spans="1:24" ht="15.75" thickBot="1" x14ac:dyDescent="0.3">
      <c r="A30" s="233" t="s">
        <v>379</v>
      </c>
      <c r="B30" s="2" t="s">
        <v>405</v>
      </c>
      <c r="U30" s="514" t="s">
        <v>582</v>
      </c>
      <c r="V30" s="509">
        <v>1</v>
      </c>
      <c r="W30" s="54" t="s">
        <v>560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T1" workbookViewId="0">
      <selection activeCell="V33" sqref="V33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611</v>
      </c>
      <c r="I1" s="95" t="s">
        <v>41</v>
      </c>
      <c r="J1" s="202" t="s">
        <v>200</v>
      </c>
      <c r="K1" s="72" t="s">
        <v>608</v>
      </c>
      <c r="L1" s="579" t="s">
        <v>576</v>
      </c>
      <c r="M1" s="21" t="s">
        <v>42</v>
      </c>
      <c r="N1" s="61" t="s">
        <v>43</v>
      </c>
      <c r="O1" s="95" t="s">
        <v>228</v>
      </c>
      <c r="P1" s="214" t="s">
        <v>362</v>
      </c>
      <c r="Q1" s="21" t="s">
        <v>406</v>
      </c>
      <c r="S1" s="151">
        <f ca="1">TODAY()</f>
        <v>45285</v>
      </c>
      <c r="T1" s="744"/>
      <c r="U1" s="142"/>
      <c r="V1" s="6"/>
      <c r="W1" s="6"/>
      <c r="X1" s="728" t="s">
        <v>442</v>
      </c>
      <c r="Y1" s="729"/>
      <c r="Z1" s="306">
        <f>68-(W8+Y3+X3+U3)</f>
        <v>0</v>
      </c>
      <c r="AA1" s="102">
        <f>Z1+Z3</f>
        <v>0</v>
      </c>
      <c r="AB1" s="102" t="s">
        <v>441</v>
      </c>
      <c r="AC1" s="102"/>
      <c r="AD1" s="302" t="s">
        <v>44</v>
      </c>
      <c r="AE1" s="730" t="s">
        <v>190</v>
      </c>
      <c r="AF1" s="731"/>
      <c r="AG1" s="732"/>
      <c r="AH1" s="733" t="s">
        <v>294</v>
      </c>
      <c r="AI1" s="734"/>
      <c r="AJ1" s="735"/>
      <c r="AK1" s="661" t="s">
        <v>620</v>
      </c>
      <c r="AL1" s="551" t="s">
        <v>621</v>
      </c>
      <c r="AM1" s="725" t="s">
        <v>445</v>
      </c>
      <c r="AN1" s="726"/>
      <c r="AO1" s="727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19</v>
      </c>
      <c r="K2" s="723">
        <f>SUM(K4:K37)</f>
        <v>8</v>
      </c>
      <c r="L2" s="721">
        <f>SUM(L4:L37)</f>
        <v>11</v>
      </c>
      <c r="M2" s="736">
        <f>SUM(M5:M30)</f>
        <v>0</v>
      </c>
      <c r="N2" s="738">
        <f>SUM(N4:N29)</f>
        <v>1</v>
      </c>
      <c r="O2" s="740">
        <f>SUM(O4:O29)</f>
        <v>10</v>
      </c>
      <c r="P2" s="668">
        <f>SUM(N30:N37)* (-1)</f>
        <v>-1</v>
      </c>
      <c r="Q2" s="269" t="s">
        <v>239</v>
      </c>
      <c r="R2" s="21" t="s">
        <v>238</v>
      </c>
      <c r="S2" s="2" t="s">
        <v>204</v>
      </c>
      <c r="T2" s="745"/>
      <c r="U2" s="537" t="s">
        <v>263</v>
      </c>
      <c r="V2" s="482" t="s">
        <v>220</v>
      </c>
      <c r="W2" s="742" t="s">
        <v>235</v>
      </c>
      <c r="X2" s="483" t="s">
        <v>439</v>
      </c>
      <c r="Y2" s="481" t="s">
        <v>254</v>
      </c>
      <c r="Z2" s="61" t="s">
        <v>255</v>
      </c>
      <c r="AA2" s="288" t="s">
        <v>436</v>
      </c>
      <c r="AB2" s="305" t="s">
        <v>440</v>
      </c>
      <c r="AC2" s="305" t="s">
        <v>562</v>
      </c>
      <c r="AD2" s="72" t="s">
        <v>438</v>
      </c>
      <c r="AE2" s="257" t="s">
        <v>437</v>
      </c>
      <c r="AF2" s="288" t="s">
        <v>98</v>
      </c>
      <c r="AG2" s="288" t="s">
        <v>311</v>
      </c>
      <c r="AH2" s="288" t="s">
        <v>256</v>
      </c>
      <c r="AI2" s="288" t="s">
        <v>288</v>
      </c>
      <c r="AJ2" s="150" t="s">
        <v>289</v>
      </c>
      <c r="AK2" s="662"/>
      <c r="AL2" s="594" t="s">
        <v>289</v>
      </c>
      <c r="AM2" s="21" t="s">
        <v>444</v>
      </c>
      <c r="AN2" s="21" t="s">
        <v>443</v>
      </c>
      <c r="AO2" s="150" t="s">
        <v>446</v>
      </c>
      <c r="AP2" s="177" t="s">
        <v>292</v>
      </c>
      <c r="AQ2" s="21" t="s">
        <v>447</v>
      </c>
      <c r="AR2" s="61" t="s">
        <v>583</v>
      </c>
    </row>
    <row r="3" spans="1:44" ht="15.75" thickBot="1" x14ac:dyDescent="0.3">
      <c r="J3" s="312">
        <f>V3+X3+Y3+U3</f>
        <v>68</v>
      </c>
      <c r="K3" s="724"/>
      <c r="L3" s="722"/>
      <c r="M3" s="737"/>
      <c r="N3" s="739"/>
      <c r="O3" s="741"/>
      <c r="P3" s="669"/>
      <c r="Q3" s="172">
        <f>(M2+N2)-Y3</f>
        <v>0</v>
      </c>
      <c r="S3" s="159" t="s">
        <v>245</v>
      </c>
      <c r="T3" s="746"/>
      <c r="U3" s="538">
        <f>SUM(U4:U29)</f>
        <v>13</v>
      </c>
      <c r="V3" s="484">
        <f>SUM(V4:V29)</f>
        <v>44</v>
      </c>
      <c r="W3" s="743"/>
      <c r="X3" s="485">
        <f t="shared" ref="X3:AC3" si="0">SUM(X4:X29)</f>
        <v>10</v>
      </c>
      <c r="Y3" s="485">
        <f t="shared" si="0"/>
        <v>1</v>
      </c>
      <c r="Z3" s="59">
        <f t="shared" si="0"/>
        <v>0</v>
      </c>
      <c r="AA3" s="66">
        <f t="shared" si="0"/>
        <v>10</v>
      </c>
      <c r="AB3" s="66">
        <f t="shared" si="0"/>
        <v>11</v>
      </c>
      <c r="AC3" s="66">
        <f t="shared" si="0"/>
        <v>10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4">
        <f t="shared" si="1"/>
        <v>0</v>
      </c>
      <c r="AJ3" s="404">
        <f t="shared" si="1"/>
        <v>7</v>
      </c>
      <c r="AK3" s="404">
        <f>SUM(AK4:AK37)</f>
        <v>2</v>
      </c>
      <c r="AL3" s="404">
        <f>SUM(AL4:AL37)</f>
        <v>1</v>
      </c>
      <c r="AM3" s="100">
        <f t="shared" si="1"/>
        <v>10</v>
      </c>
      <c r="AN3" s="310">
        <f t="shared" si="1"/>
        <v>10</v>
      </c>
      <c r="AO3" s="311">
        <f t="shared" si="1"/>
        <v>10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18" t="s">
        <v>199</v>
      </c>
      <c r="Q4" s="20"/>
      <c r="R4" s="2" t="s">
        <v>335</v>
      </c>
      <c r="S4" s="505" t="s">
        <v>203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203</v>
      </c>
      <c r="AQ4" s="561"/>
      <c r="AR4" s="539" t="s">
        <v>555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19"/>
      <c r="Q5" s="20"/>
      <c r="R5" s="2" t="s">
        <v>341</v>
      </c>
      <c r="S5" s="534" t="s">
        <v>240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307</v>
      </c>
      <c r="K6" s="586">
        <v>2</v>
      </c>
      <c r="L6" s="582">
        <v>0</v>
      </c>
      <c r="M6" s="326">
        <v>0</v>
      </c>
      <c r="N6" s="107">
        <v>0</v>
      </c>
      <c r="O6" s="293">
        <f>AC6</f>
        <v>1</v>
      </c>
      <c r="P6" s="719"/>
      <c r="Q6" s="19" t="s">
        <v>336</v>
      </c>
      <c r="S6" s="534" t="s">
        <v>229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9"/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229</v>
      </c>
      <c r="AQ6" s="562" t="s">
        <v>561</v>
      </c>
      <c r="AR6" s="508" t="s">
        <v>495</v>
      </c>
    </row>
    <row r="7" spans="1:44" ht="15.75" thickBot="1" x14ac:dyDescent="0.3">
      <c r="A7" s="111"/>
      <c r="G7" s="213">
        <v>0</v>
      </c>
      <c r="H7" s="268"/>
      <c r="I7" s="111"/>
      <c r="J7" s="571"/>
      <c r="K7" s="587">
        <v>0</v>
      </c>
      <c r="L7" s="581">
        <v>1</v>
      </c>
      <c r="M7" s="326">
        <v>0</v>
      </c>
      <c r="N7" s="107">
        <v>0</v>
      </c>
      <c r="O7" s="293">
        <f>AC7</f>
        <v>1</v>
      </c>
      <c r="P7" s="719"/>
      <c r="Q7" s="20"/>
      <c r="R7" s="2" t="s">
        <v>336</v>
      </c>
      <c r="S7" s="534" t="s">
        <v>241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241</v>
      </c>
      <c r="AQ7" s="562" t="s">
        <v>566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339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19"/>
      <c r="Q8" s="21" t="s">
        <v>234</v>
      </c>
      <c r="R8" s="111" t="s">
        <v>336</v>
      </c>
      <c r="S8" s="535" t="s">
        <v>201</v>
      </c>
      <c r="T8" s="508">
        <v>0</v>
      </c>
      <c r="U8" s="499">
        <v>0</v>
      </c>
      <c r="V8" s="523">
        <v>0</v>
      </c>
      <c r="W8" s="24">
        <f>V3</f>
        <v>44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353</v>
      </c>
      <c r="K9" s="575"/>
      <c r="L9" s="581"/>
      <c r="M9" s="327"/>
      <c r="N9" s="107">
        <v>0</v>
      </c>
      <c r="O9" s="293">
        <f t="shared" si="10"/>
        <v>0</v>
      </c>
      <c r="P9" s="719"/>
      <c r="Q9" s="21" t="s">
        <v>336</v>
      </c>
      <c r="S9" s="535" t="s">
        <v>260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610</v>
      </c>
      <c r="J10" s="571" t="s">
        <v>357</v>
      </c>
      <c r="K10" s="575"/>
      <c r="L10" s="581">
        <v>1</v>
      </c>
      <c r="M10" s="328"/>
      <c r="N10" s="107">
        <v>0</v>
      </c>
      <c r="O10" s="293">
        <f t="shared" si="10"/>
        <v>1</v>
      </c>
      <c r="P10" s="719"/>
      <c r="Q10" s="20"/>
      <c r="R10" s="2" t="s">
        <v>341</v>
      </c>
      <c r="S10" s="534" t="s">
        <v>73</v>
      </c>
      <c r="T10" s="508">
        <v>3</v>
      </c>
      <c r="U10" s="503">
        <v>1</v>
      </c>
      <c r="V10" s="492">
        <v>2</v>
      </c>
      <c r="W10" s="493">
        <v>-2</v>
      </c>
      <c r="X10" s="496"/>
      <c r="Y10" s="490">
        <f t="shared" si="2"/>
        <v>0</v>
      </c>
      <c r="Z10" s="296"/>
      <c r="AA10" s="117">
        <f t="shared" si="3"/>
        <v>1</v>
      </c>
      <c r="AB10" s="290">
        <f t="shared" si="8"/>
        <v>1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1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584</v>
      </c>
      <c r="AR10" s="508" t="s">
        <v>495</v>
      </c>
    </row>
    <row r="11" spans="1:44" ht="15.75" thickBot="1" x14ac:dyDescent="0.3">
      <c r="J11" s="571" t="s">
        <v>306</v>
      </c>
      <c r="K11" s="575"/>
      <c r="L11" s="581"/>
      <c r="M11" s="328"/>
      <c r="N11" s="107">
        <v>0</v>
      </c>
      <c r="O11" s="293">
        <f t="shared" si="10"/>
        <v>0</v>
      </c>
      <c r="P11" s="719"/>
      <c r="Q11" s="21" t="s">
        <v>336</v>
      </c>
      <c r="R11" s="16"/>
      <c r="S11" s="534" t="s">
        <v>237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28" t="s">
        <v>55</v>
      </c>
      <c r="B12" s="30">
        <v>13</v>
      </c>
      <c r="C12" s="2"/>
      <c r="E12" s="683" t="s">
        <v>56</v>
      </c>
      <c r="G12" s="262"/>
      <c r="H12" s="512">
        <v>-1</v>
      </c>
      <c r="I12" s="61" t="s">
        <v>612</v>
      </c>
      <c r="J12" s="571" t="s">
        <v>298</v>
      </c>
      <c r="K12" s="575"/>
      <c r="L12" s="581">
        <v>1</v>
      </c>
      <c r="M12" s="328"/>
      <c r="N12" s="107">
        <v>0</v>
      </c>
      <c r="O12" s="293">
        <f t="shared" si="10"/>
        <v>1</v>
      </c>
      <c r="P12" s="719"/>
      <c r="Q12" s="21" t="s">
        <v>336</v>
      </c>
      <c r="R12" s="16"/>
      <c r="S12" s="534" t="s">
        <v>236</v>
      </c>
      <c r="T12" s="508">
        <v>2</v>
      </c>
      <c r="U12" s="503"/>
      <c r="V12" s="492">
        <v>2</v>
      </c>
      <c r="W12" s="493">
        <v>-2</v>
      </c>
      <c r="X12" s="496"/>
      <c r="Y12" s="183">
        <f t="shared" si="2"/>
        <v>0</v>
      </c>
      <c r="Z12" s="296"/>
      <c r="AA12" s="117">
        <f t="shared" si="3"/>
        <v>1</v>
      </c>
      <c r="AB12" s="290">
        <f t="shared" si="8"/>
        <v>1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449</v>
      </c>
      <c r="AQ12" s="562" t="s">
        <v>511</v>
      </c>
      <c r="AR12" s="509"/>
    </row>
    <row r="13" spans="1:44" ht="15.75" thickBot="1" x14ac:dyDescent="0.3">
      <c r="A13" s="630"/>
      <c r="B13" s="584">
        <v>12</v>
      </c>
      <c r="C13" s="2" t="s">
        <v>57</v>
      </c>
      <c r="E13" s="684"/>
      <c r="F13" s="172">
        <v>0</v>
      </c>
      <c r="G13" s="175">
        <v>1</v>
      </c>
      <c r="H13" s="271"/>
      <c r="I13" s="111" t="s">
        <v>613</v>
      </c>
      <c r="J13" s="572" t="s">
        <v>303</v>
      </c>
      <c r="K13" s="576"/>
      <c r="L13" s="582"/>
      <c r="M13" s="328"/>
      <c r="N13" s="107">
        <v>0</v>
      </c>
      <c r="O13" s="293">
        <f t="shared" si="10"/>
        <v>0</v>
      </c>
      <c r="P13" s="719"/>
      <c r="Q13" s="21" t="s">
        <v>336</v>
      </c>
      <c r="R13" s="16"/>
      <c r="S13" s="534" t="s">
        <v>232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19"/>
      <c r="Q14" s="20"/>
      <c r="R14" s="200" t="s">
        <v>340</v>
      </c>
      <c r="S14" s="534" t="s">
        <v>242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>
        <v>1</v>
      </c>
      <c r="AK14" s="559">
        <v>1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624</v>
      </c>
      <c r="AQ14" s="564" t="s">
        <v>563</v>
      </c>
      <c r="AR14" s="508" t="s">
        <v>498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19"/>
      <c r="Q15" s="20"/>
      <c r="R15" s="200" t="s">
        <v>340</v>
      </c>
      <c r="S15" s="534" t="s">
        <v>230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230</v>
      </c>
      <c r="AQ15" s="562" t="s">
        <v>452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19"/>
      <c r="Q16" s="21" t="s">
        <v>336</v>
      </c>
      <c r="R16" s="2" t="s">
        <v>341</v>
      </c>
      <c r="S16" s="534" t="s">
        <v>233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>
        <v>2</v>
      </c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233</v>
      </c>
      <c r="AQ16" s="565" t="s">
        <v>556</v>
      </c>
      <c r="AR16" s="508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310</v>
      </c>
      <c r="K17" s="576"/>
      <c r="L17" s="582"/>
      <c r="M17" s="328"/>
      <c r="N17" s="107">
        <v>0</v>
      </c>
      <c r="O17" s="293">
        <f t="shared" si="10"/>
        <v>0</v>
      </c>
      <c r="P17" s="719"/>
      <c r="Q17" s="20"/>
      <c r="R17" s="2" t="s">
        <v>342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565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303</v>
      </c>
      <c r="K18" s="576"/>
      <c r="L18" s="582"/>
      <c r="M18" s="329"/>
      <c r="N18" s="107">
        <v>0</v>
      </c>
      <c r="O18" s="293">
        <f t="shared" si="10"/>
        <v>0</v>
      </c>
      <c r="P18" s="719"/>
      <c r="Q18" s="21" t="s">
        <v>336</v>
      </c>
      <c r="R18" s="16"/>
      <c r="S18" s="534" t="s">
        <v>244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305</v>
      </c>
      <c r="K19" s="576">
        <v>2</v>
      </c>
      <c r="L19" s="582">
        <v>0</v>
      </c>
      <c r="M19" s="118"/>
      <c r="N19" s="107">
        <v>0</v>
      </c>
      <c r="O19" s="293">
        <f t="shared" si="10"/>
        <v>1</v>
      </c>
      <c r="P19" s="719"/>
      <c r="Q19" s="20"/>
      <c r="R19" s="2" t="s">
        <v>335</v>
      </c>
      <c r="S19" s="534" t="s">
        <v>243</v>
      </c>
      <c r="T19" s="508">
        <v>3</v>
      </c>
      <c r="U19" s="503"/>
      <c r="V19" s="492">
        <v>1</v>
      </c>
      <c r="W19" s="493">
        <v>-1</v>
      </c>
      <c r="X19" s="495">
        <v>2</v>
      </c>
      <c r="Y19" s="183">
        <f t="shared" si="2"/>
        <v>0</v>
      </c>
      <c r="Z19" s="296"/>
      <c r="AA19" s="117">
        <f t="shared" si="3"/>
        <v>1</v>
      </c>
      <c r="AB19" s="290">
        <f t="shared" si="8"/>
        <v>1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552</v>
      </c>
      <c r="AQ19" s="271" t="s">
        <v>584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2" t="s">
        <v>194</v>
      </c>
      <c r="K20" s="576"/>
      <c r="L20" s="582">
        <v>0</v>
      </c>
      <c r="M20" s="327"/>
      <c r="N20" s="107">
        <v>0</v>
      </c>
      <c r="O20" s="293">
        <f t="shared" si="10"/>
        <v>0</v>
      </c>
      <c r="P20" s="720"/>
      <c r="Q20" s="605" t="s">
        <v>336</v>
      </c>
      <c r="R20" s="685"/>
      <c r="S20" s="534" t="s">
        <v>85</v>
      </c>
      <c r="T20" s="508">
        <v>3</v>
      </c>
      <c r="U20" s="503"/>
      <c r="V20" s="492">
        <v>3</v>
      </c>
      <c r="W20" s="493">
        <v>-3</v>
      </c>
      <c r="X20" s="504"/>
      <c r="Y20" s="183">
        <f t="shared" si="2"/>
        <v>0</v>
      </c>
      <c r="Z20" s="296"/>
      <c r="AA20" s="117">
        <f t="shared" si="3"/>
        <v>0</v>
      </c>
      <c r="AB20" s="290">
        <f t="shared" si="8"/>
        <v>0</v>
      </c>
      <c r="AC20" s="290">
        <v>0</v>
      </c>
      <c r="AD20" s="290">
        <f t="shared" si="4"/>
        <v>0</v>
      </c>
      <c r="AE20" s="294">
        <v>0</v>
      </c>
      <c r="AF20" s="300"/>
      <c r="AG20" s="296"/>
      <c r="AH20" s="296">
        <f t="shared" si="5"/>
        <v>0</v>
      </c>
      <c r="AI20" s="375"/>
      <c r="AJ20" s="509">
        <v>1</v>
      </c>
      <c r="AK20" s="559"/>
      <c r="AL20" s="317">
        <v>1</v>
      </c>
      <c r="AM20" s="336">
        <f t="shared" si="6"/>
        <v>0</v>
      </c>
      <c r="AN20" s="308">
        <f t="shared" si="7"/>
        <v>0</v>
      </c>
      <c r="AO20" s="309">
        <f t="shared" si="9"/>
        <v>0</v>
      </c>
      <c r="AP20" s="6" t="s">
        <v>87</v>
      </c>
      <c r="AQ20" s="562" t="s">
        <v>448</v>
      </c>
      <c r="AR20" s="585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5"/>
      <c r="I21" s="80" t="s">
        <v>257</v>
      </c>
      <c r="J21" s="571" t="s">
        <v>304</v>
      </c>
      <c r="K21" s="575"/>
      <c r="L21" s="581">
        <v>1</v>
      </c>
      <c r="M21" s="330"/>
      <c r="N21" s="107">
        <v>0</v>
      </c>
      <c r="O21" s="293">
        <f t="shared" si="10"/>
        <v>0</v>
      </c>
      <c r="Q21" s="20"/>
      <c r="R21" s="2" t="s">
        <v>341</v>
      </c>
      <c r="S21" s="534" t="s">
        <v>246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1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448</v>
      </c>
      <c r="AR21" s="508"/>
    </row>
    <row r="22" spans="1:44" ht="15.75" thickBot="1" x14ac:dyDescent="0.3">
      <c r="J22" s="571" t="s">
        <v>301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336</v>
      </c>
      <c r="S22" s="534" t="s">
        <v>261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35" t="s">
        <v>290</v>
      </c>
      <c r="F23" s="180"/>
      <c r="H23" s="42"/>
      <c r="I23" s="216"/>
      <c r="J23" s="571" t="s">
        <v>259</v>
      </c>
      <c r="K23" s="575">
        <v>1</v>
      </c>
      <c r="L23" s="581">
        <v>0</v>
      </c>
      <c r="M23" s="326">
        <v>0</v>
      </c>
      <c r="N23" s="107">
        <v>0</v>
      </c>
      <c r="O23" s="293">
        <f t="shared" si="10"/>
        <v>1</v>
      </c>
      <c r="Q23" s="20"/>
      <c r="S23" s="534" t="s">
        <v>248</v>
      </c>
      <c r="T23" s="508">
        <v>2</v>
      </c>
      <c r="U23" s="503"/>
      <c r="V23" s="492">
        <v>1</v>
      </c>
      <c r="W23" s="493">
        <v>-1</v>
      </c>
      <c r="X23" s="529">
        <v>1</v>
      </c>
      <c r="Y23" s="183">
        <f>SUM(M23:N23)</f>
        <v>0</v>
      </c>
      <c r="Z23" s="296"/>
      <c r="AA23" s="117">
        <f t="shared" si="3"/>
        <v>1</v>
      </c>
      <c r="AB23" s="290">
        <f t="shared" si="8"/>
        <v>1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>
        <v>1</v>
      </c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568</v>
      </c>
      <c r="AQ23" s="562" t="s">
        <v>566</v>
      </c>
      <c r="AR23" s="508" t="s">
        <v>567</v>
      </c>
    </row>
    <row r="24" spans="1:44" ht="15.75" thickBot="1" x14ac:dyDescent="0.3">
      <c r="C24" s="2" t="s">
        <v>256</v>
      </c>
      <c r="E24" s="636"/>
      <c r="F24" s="172"/>
      <c r="H24" s="42"/>
      <c r="J24" s="571" t="s">
        <v>297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5" t="s">
        <v>336</v>
      </c>
      <c r="R24" s="685"/>
      <c r="S24" s="534" t="s">
        <v>250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510</v>
      </c>
      <c r="AQ24" s="568" t="s">
        <v>336</v>
      </c>
      <c r="AR24" s="508" t="s">
        <v>250</v>
      </c>
    </row>
    <row r="25" spans="1:44" ht="15.75" thickBot="1" x14ac:dyDescent="0.3">
      <c r="H25" s="42"/>
      <c r="I25" s="2" t="s">
        <v>587</v>
      </c>
      <c r="J25" s="571" t="s">
        <v>296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336</v>
      </c>
      <c r="S25" s="534" t="s">
        <v>251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453</v>
      </c>
      <c r="AQ25" s="562" t="s">
        <v>454</v>
      </c>
      <c r="AR25" s="508"/>
    </row>
    <row r="26" spans="1:44" ht="15.75" thickBot="1" x14ac:dyDescent="0.3">
      <c r="E26" s="31" t="s">
        <v>285</v>
      </c>
      <c r="F26" s="172"/>
      <c r="I26" s="111" t="s">
        <v>264</v>
      </c>
      <c r="J26" s="571" t="s">
        <v>302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1</v>
      </c>
      <c r="Q26" s="20"/>
      <c r="R26" s="2" t="s">
        <v>333</v>
      </c>
      <c r="S26" s="534" t="s">
        <v>252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/>
      <c r="AK26" s="559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252</v>
      </c>
      <c r="AQ26" s="562" t="s">
        <v>595</v>
      </c>
      <c r="AR26" s="508"/>
    </row>
    <row r="27" spans="1:44" ht="15.75" thickBot="1" x14ac:dyDescent="0.3">
      <c r="E27" s="31" t="s">
        <v>291</v>
      </c>
      <c r="G27" s="176"/>
      <c r="I27" s="20"/>
      <c r="J27" s="571" t="s">
        <v>257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333</v>
      </c>
      <c r="S27" s="534" t="s">
        <v>253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249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293</v>
      </c>
      <c r="G29" s="6"/>
      <c r="J29" s="572" t="s">
        <v>359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337</v>
      </c>
      <c r="S29" s="536" t="s">
        <v>262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8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604</v>
      </c>
      <c r="E31" s="2" t="s">
        <v>361</v>
      </c>
      <c r="F31" s="100">
        <v>-1</v>
      </c>
      <c r="H31" s="512">
        <v>-1</v>
      </c>
      <c r="J31" s="571"/>
      <c r="K31" s="589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52"/>
      <c r="B32" s="652"/>
      <c r="J32" s="572"/>
      <c r="K32" s="589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346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450</v>
      </c>
      <c r="AQ32" s="562" t="s">
        <v>451</v>
      </c>
      <c r="AR32" s="508" t="s">
        <v>564</v>
      </c>
    </row>
    <row r="33" spans="1:44" ht="15.75" thickBot="1" x14ac:dyDescent="0.3">
      <c r="A33" s="80"/>
      <c r="B33" s="24"/>
      <c r="G33" s="382">
        <v>-1</v>
      </c>
      <c r="I33" s="21" t="s">
        <v>604</v>
      </c>
      <c r="J33" s="573"/>
      <c r="K33" s="590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345</v>
      </c>
      <c r="T33" s="543">
        <v>3</v>
      </c>
      <c r="U33" s="185">
        <v>1</v>
      </c>
      <c r="V33" s="160">
        <v>0</v>
      </c>
      <c r="W33" s="592">
        <v>-1</v>
      </c>
      <c r="X33" s="593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345</v>
      </c>
      <c r="AQ33" s="562" t="s">
        <v>619</v>
      </c>
      <c r="AR33" s="508" t="s">
        <v>500</v>
      </c>
    </row>
    <row r="34" spans="1:44" ht="15.75" thickBot="1" x14ac:dyDescent="0.3">
      <c r="C34" s="2" t="s">
        <v>258</v>
      </c>
      <c r="E34" s="19" t="s">
        <v>300</v>
      </c>
      <c r="J34" s="571" t="s">
        <v>301</v>
      </c>
      <c r="K34" s="589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336</v>
      </c>
      <c r="S34" s="187" t="s">
        <v>299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586</v>
      </c>
      <c r="AQ34" s="562" t="s">
        <v>566</v>
      </c>
      <c r="AR34" s="508"/>
    </row>
    <row r="35" spans="1:44" ht="15.75" thickBot="1" x14ac:dyDescent="0.3">
      <c r="E35" s="23"/>
      <c r="J35" s="571" t="s">
        <v>296</v>
      </c>
      <c r="K35" s="589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309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309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296</v>
      </c>
      <c r="K36" s="589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308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308</v>
      </c>
      <c r="AQ36" s="567"/>
      <c r="AR36" s="508" t="s">
        <v>567</v>
      </c>
    </row>
    <row r="37" spans="1:44" ht="15.75" thickBot="1" x14ac:dyDescent="0.3">
      <c r="B37" s="24">
        <v>1</v>
      </c>
      <c r="D37" s="382">
        <v>1</v>
      </c>
      <c r="E37" s="2" t="s">
        <v>597</v>
      </c>
      <c r="H37" s="512">
        <v>-1</v>
      </c>
      <c r="I37" s="2"/>
      <c r="J37" s="2" t="s">
        <v>609</v>
      </c>
      <c r="K37" s="591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469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469</v>
      </c>
      <c r="AQ37" s="566" t="s">
        <v>565</v>
      </c>
      <c r="AR37" s="540" t="s">
        <v>564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L20" sqref="L20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5" t="s">
        <v>70</v>
      </c>
      <c r="W1" s="685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61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2" t="s">
        <v>74</v>
      </c>
      <c r="G2" s="74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8" t="s">
        <v>120</v>
      </c>
      <c r="W2" s="729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2"/>
      <c r="AE2" s="64" t="s">
        <v>98</v>
      </c>
    </row>
    <row r="3" spans="1:31" ht="24.75" thickBot="1" x14ac:dyDescent="0.3">
      <c r="A3" s="61" t="s">
        <v>333</v>
      </c>
      <c r="B3" s="202" t="s">
        <v>332</v>
      </c>
      <c r="C3" s="52" t="s">
        <v>44</v>
      </c>
      <c r="D3" s="23"/>
      <c r="E3" s="39" t="s">
        <v>79</v>
      </c>
      <c r="F3" s="632"/>
      <c r="G3" s="750"/>
      <c r="H3" s="40" t="s">
        <v>80</v>
      </c>
      <c r="J3" s="23">
        <v>15</v>
      </c>
      <c r="M3" s="165" t="s">
        <v>81</v>
      </c>
      <c r="N3" s="44"/>
      <c r="O3" s="759" t="s">
        <v>44</v>
      </c>
      <c r="P3" s="780" t="s">
        <v>218</v>
      </c>
      <c r="Q3" s="781"/>
      <c r="S3" s="57" t="s">
        <v>219</v>
      </c>
      <c r="V3" s="59" t="s">
        <v>104</v>
      </c>
      <c r="W3" s="59" t="s">
        <v>104</v>
      </c>
      <c r="AD3" s="762"/>
    </row>
    <row r="4" spans="1:31" ht="15.75" thickBot="1" x14ac:dyDescent="0.3">
      <c r="G4" s="750"/>
      <c r="H4" s="6"/>
      <c r="L4" s="689" t="s">
        <v>82</v>
      </c>
      <c r="O4" s="760"/>
      <c r="T4" s="55" t="s">
        <v>97</v>
      </c>
      <c r="U4" s="56" t="s">
        <v>98</v>
      </c>
      <c r="X4" s="67" t="s">
        <v>222</v>
      </c>
      <c r="Y4" s="605" t="s">
        <v>194</v>
      </c>
      <c r="Z4" s="607"/>
      <c r="AA4" s="685"/>
      <c r="AD4" s="762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50"/>
      <c r="H5" s="46" t="s">
        <v>75</v>
      </c>
      <c r="K5" s="767" t="s">
        <v>216</v>
      </c>
      <c r="L5" s="782"/>
      <c r="M5" s="2" t="s">
        <v>214</v>
      </c>
      <c r="N5" s="61" t="s">
        <v>213</v>
      </c>
      <c r="O5" s="760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70" t="s">
        <v>283</v>
      </c>
      <c r="Z5" s="771"/>
      <c r="AD5" s="762"/>
    </row>
    <row r="6" spans="1:31" ht="15.75" thickBot="1" x14ac:dyDescent="0.3">
      <c r="C6" s="109"/>
      <c r="D6" s="127" t="s">
        <v>44</v>
      </c>
      <c r="E6" s="45" t="s">
        <v>85</v>
      </c>
      <c r="G6" s="750"/>
      <c r="H6" s="46" t="s">
        <v>80</v>
      </c>
      <c r="I6" s="23">
        <v>15</v>
      </c>
      <c r="K6" s="768"/>
      <c r="L6" s="782"/>
      <c r="O6" s="760"/>
      <c r="T6" s="2" t="s">
        <v>100</v>
      </c>
      <c r="U6" s="144">
        <v>3</v>
      </c>
      <c r="V6" s="21">
        <v>-1</v>
      </c>
      <c r="AD6" s="762"/>
    </row>
    <row r="7" spans="1:31" ht="15.75" thickBot="1" x14ac:dyDescent="0.3">
      <c r="C7" s="110"/>
      <c r="G7" s="750"/>
      <c r="H7" s="6"/>
      <c r="K7" s="768"/>
      <c r="L7" s="782"/>
      <c r="N7" s="21" t="s">
        <v>119</v>
      </c>
      <c r="O7" s="760"/>
      <c r="P7" s="73"/>
      <c r="U7" s="104" t="s">
        <v>20</v>
      </c>
      <c r="AD7" s="762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50"/>
      <c r="H8" s="50" t="s">
        <v>75</v>
      </c>
      <c r="I8" s="99" t="s">
        <v>44</v>
      </c>
      <c r="J8" s="111">
        <v>115</v>
      </c>
      <c r="K8" s="768"/>
      <c r="L8" s="782"/>
      <c r="O8" s="760"/>
      <c r="P8" s="49"/>
      <c r="S8" s="764" t="s">
        <v>211</v>
      </c>
      <c r="T8" s="765"/>
      <c r="U8" s="765"/>
      <c r="V8" s="765"/>
      <c r="W8" s="765"/>
      <c r="X8" s="765"/>
      <c r="Y8" s="765"/>
      <c r="Z8" s="765"/>
      <c r="AA8" s="765"/>
      <c r="AB8" s="765"/>
      <c r="AC8" s="766"/>
      <c r="AD8" s="762"/>
    </row>
    <row r="9" spans="1:31" ht="15.75" thickBot="1" x14ac:dyDescent="0.3">
      <c r="C9" s="786"/>
      <c r="G9" s="750"/>
      <c r="H9" s="6"/>
      <c r="K9" s="768"/>
      <c r="L9" s="753" t="s">
        <v>217</v>
      </c>
      <c r="M9" s="754"/>
      <c r="N9" s="755"/>
      <c r="O9" s="760"/>
      <c r="P9" s="75"/>
      <c r="AD9" s="762"/>
    </row>
    <row r="10" spans="1:31" ht="15.75" thickBot="1" x14ac:dyDescent="0.3">
      <c r="C10" s="787"/>
      <c r="D10" s="23"/>
      <c r="E10" s="45" t="s">
        <v>87</v>
      </c>
      <c r="F10" s="66" t="s">
        <v>88</v>
      </c>
      <c r="G10" s="750"/>
      <c r="H10" s="51"/>
      <c r="I10" s="21" t="s">
        <v>80</v>
      </c>
      <c r="J10" s="3">
        <v>15</v>
      </c>
      <c r="K10" s="768"/>
      <c r="M10" s="789" t="s">
        <v>89</v>
      </c>
      <c r="N10" s="790"/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0"/>
      <c r="AA10" s="790"/>
      <c r="AB10" s="790"/>
      <c r="AC10" s="791"/>
      <c r="AD10" s="762"/>
    </row>
    <row r="11" spans="1:31" ht="15.75" thickBot="1" x14ac:dyDescent="0.3">
      <c r="C11" s="788"/>
      <c r="G11" s="750"/>
      <c r="H11" s="6"/>
      <c r="K11" s="768"/>
      <c r="R11" s="52" t="s">
        <v>44</v>
      </c>
      <c r="S11" s="70"/>
      <c r="Y11" s="68" t="s">
        <v>120</v>
      </c>
      <c r="Z11" s="778" t="s">
        <v>120</v>
      </c>
      <c r="AA11" s="779"/>
      <c r="AB11" s="52" t="s">
        <v>44</v>
      </c>
      <c r="AC11" s="118" t="s">
        <v>120</v>
      </c>
      <c r="AD11" s="762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50"/>
      <c r="H12" s="128"/>
      <c r="I12" s="19" t="s">
        <v>80</v>
      </c>
      <c r="J12" s="3">
        <v>15</v>
      </c>
      <c r="K12" s="768"/>
      <c r="L12" s="783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600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2" t="s">
        <v>125</v>
      </c>
      <c r="AB12" s="773"/>
      <c r="AC12" s="21" t="s">
        <v>231</v>
      </c>
      <c r="AD12" s="762"/>
    </row>
    <row r="13" spans="1:31" ht="15.75" thickBot="1" x14ac:dyDescent="0.3">
      <c r="C13" s="786"/>
      <c r="G13" s="750"/>
      <c r="K13" s="768"/>
      <c r="L13" s="784"/>
      <c r="M13" s="47"/>
      <c r="Q13" s="752" t="s">
        <v>209</v>
      </c>
      <c r="R13" s="641"/>
      <c r="S13" s="601"/>
      <c r="T13" s="6"/>
      <c r="U13" s="96" t="s">
        <v>131</v>
      </c>
      <c r="X13" s="2" t="s">
        <v>122</v>
      </c>
      <c r="AA13" s="774"/>
      <c r="AB13" s="775"/>
      <c r="AD13" s="762"/>
    </row>
    <row r="14" spans="1:31" ht="15.75" thickBot="1" x14ac:dyDescent="0.3">
      <c r="B14" s="2" t="s">
        <v>333</v>
      </c>
      <c r="C14" s="788"/>
      <c r="D14" s="23"/>
      <c r="G14" s="750"/>
      <c r="H14" s="125"/>
      <c r="I14" s="99" t="s">
        <v>44</v>
      </c>
      <c r="J14" s="111">
        <v>115</v>
      </c>
      <c r="K14" s="768"/>
      <c r="L14" s="784"/>
      <c r="M14" s="21" t="s">
        <v>110</v>
      </c>
      <c r="N14" s="21" t="s">
        <v>112</v>
      </c>
      <c r="R14" s="115" t="s">
        <v>44</v>
      </c>
      <c r="S14" s="601"/>
      <c r="T14" s="77" t="s">
        <v>129</v>
      </c>
      <c r="V14" s="68" t="s">
        <v>44</v>
      </c>
      <c r="X14" s="47"/>
      <c r="Y14" s="21" t="s">
        <v>72</v>
      </c>
      <c r="AA14" s="774"/>
      <c r="AB14" s="775"/>
      <c r="AD14" s="762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50"/>
      <c r="H15" s="2" t="s">
        <v>80</v>
      </c>
      <c r="I15" s="53" t="s">
        <v>80</v>
      </c>
      <c r="K15" s="768"/>
      <c r="L15" s="785"/>
      <c r="Q15" s="752" t="s">
        <v>210</v>
      </c>
      <c r="R15" s="641"/>
      <c r="S15" s="601"/>
      <c r="T15" s="6"/>
      <c r="V15" s="68" t="s">
        <v>44</v>
      </c>
      <c r="X15" s="2" t="s">
        <v>127</v>
      </c>
      <c r="AA15" s="774"/>
      <c r="AB15" s="775"/>
      <c r="AD15" s="762"/>
    </row>
    <row r="16" spans="1:31" ht="15.75" thickBot="1" x14ac:dyDescent="0.3">
      <c r="C16" s="132"/>
      <c r="G16" s="750"/>
      <c r="K16" s="768"/>
      <c r="N16" s="47"/>
      <c r="O16" s="61" t="s">
        <v>108</v>
      </c>
      <c r="R16" s="114" t="s">
        <v>44</v>
      </c>
      <c r="S16" s="601"/>
      <c r="T16" s="76" t="s">
        <v>128</v>
      </c>
      <c r="W16" s="52" t="s">
        <v>44</v>
      </c>
      <c r="X16" s="47"/>
      <c r="Z16" s="76" t="s">
        <v>126</v>
      </c>
      <c r="AA16" s="774"/>
      <c r="AB16" s="775"/>
      <c r="AD16" s="762"/>
    </row>
    <row r="17" spans="3:30" ht="15.75" thickBot="1" x14ac:dyDescent="0.3">
      <c r="C17" s="109"/>
      <c r="E17" s="6" t="s">
        <v>94</v>
      </c>
      <c r="F17" s="747" t="s">
        <v>95</v>
      </c>
      <c r="G17" s="750"/>
      <c r="H17" s="54"/>
      <c r="I17" s="133" t="s">
        <v>80</v>
      </c>
      <c r="K17" s="768"/>
      <c r="S17" s="601"/>
      <c r="V17" s="68" t="s">
        <v>44</v>
      </c>
      <c r="X17" s="2" t="s">
        <v>117</v>
      </c>
      <c r="AA17" s="774"/>
      <c r="AB17" s="775"/>
      <c r="AD17" s="762"/>
    </row>
    <row r="18" spans="3:30" ht="15.75" thickBot="1" x14ac:dyDescent="0.3">
      <c r="C18" s="130"/>
      <c r="D18" s="131" t="s">
        <v>44</v>
      </c>
      <c r="E18" s="6" t="s">
        <v>96</v>
      </c>
      <c r="F18" s="748"/>
      <c r="G18" s="750"/>
      <c r="H18" s="108" t="s">
        <v>75</v>
      </c>
      <c r="I18" s="21" t="s">
        <v>80</v>
      </c>
      <c r="K18" s="768"/>
      <c r="O18" s="64" t="s">
        <v>114</v>
      </c>
      <c r="S18" s="601"/>
      <c r="U18" s="76" t="s">
        <v>132</v>
      </c>
      <c r="X18" s="2" t="s">
        <v>116</v>
      </c>
      <c r="AA18" s="776"/>
      <c r="AB18" s="777"/>
      <c r="AD18" s="762"/>
    </row>
    <row r="19" spans="3:30" ht="15.75" thickBot="1" x14ac:dyDescent="0.3">
      <c r="F19" s="64" t="s">
        <v>208</v>
      </c>
      <c r="G19" s="751"/>
      <c r="K19" s="769"/>
      <c r="Q19" s="68" t="s">
        <v>44</v>
      </c>
      <c r="R19" s="756" t="s">
        <v>123</v>
      </c>
      <c r="S19" s="757"/>
      <c r="T19" s="758"/>
      <c r="V19" s="77" t="s">
        <v>114</v>
      </c>
      <c r="Y19" s="19" t="s">
        <v>124</v>
      </c>
      <c r="AD19" s="763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2023-12-25T03:41:15Z</dcterms:modified>
</cp:coreProperties>
</file>