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2bcafd4b4fd3778/Documents/Work_For_/Work/"/>
    </mc:Choice>
  </mc:AlternateContent>
  <xr:revisionPtr revIDLastSave="2672" documentId="13_ncr:1_{CE9A9043-5A70-47D6-9D08-068655B5376C}" xr6:coauthVersionLast="47" xr6:coauthVersionMax="47" xr10:uidLastSave="{60DED9D4-7EA5-41CF-BE05-F7E1081886EF}"/>
  <bookViews>
    <workbookView xWindow="-120" yWindow="-120" windowWidth="20730" windowHeight="11040" activeTab="5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6" i="8" l="1"/>
  <c r="W25" i="8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AB7" i="8"/>
  <c r="W7" i="8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I16" i="8" s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AK16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J12" i="8" l="1"/>
  <c r="Z16" i="8"/>
  <c r="Z24" i="8"/>
  <c r="Z32" i="8"/>
  <c r="AI32" i="8"/>
  <c r="AK32" i="8" s="1"/>
  <c r="AI24" i="8"/>
  <c r="AK24" i="8" s="1"/>
  <c r="AF3" i="8"/>
  <c r="Y3" i="8"/>
  <c r="AK12" i="8"/>
  <c r="Z12" i="8"/>
  <c r="Z3" i="8" s="1"/>
  <c r="AK15" i="8"/>
  <c r="AK30" i="8"/>
  <c r="N3" i="8"/>
  <c r="AJ3" i="8"/>
  <c r="AK19" i="8"/>
  <c r="X1" i="8"/>
  <c r="Y1" i="8" s="1"/>
  <c r="AK4" i="8"/>
  <c r="AI3" i="8" l="1"/>
  <c r="AK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<sst xmlns="http://schemas.openxmlformats.org/spreadsheetml/2006/main" count="1080" uniqueCount="631">
  <si>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</si>
  <si>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</si>
  <si>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</si>
  <si>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</si>
  <si>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</si>
  <si>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</si>
  <si>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</si>
  <si>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</si>
  <si>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</si>
  <si>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</si>
  <si>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</si>
  <si>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</si>
  <si>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</si>
  <si>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</si>
  <si>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</si>
  <si>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</si>
  <si>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</si>
  <si>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</si>
  <si>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</si>
  <si>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</si>
  <si>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</si>
  <si>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</si>
  <si>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</si>
  <si>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</si>
  <si>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</si>
  <si>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</si>
  <si>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</si>
  <si>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</si>
  <si>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</si>
  <si>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</si>
  <si>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</si>
  <si>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</si>
  <si>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</si>
  <si>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</si>
  <si>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</si>
  <si>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</si>
  <si>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</si>
  <si>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</si>
  <si>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</si>
  <si>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</si>
  <si>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</si>
  <si>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</si>
  <si>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</si>
  <si>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</si>
  <si>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</si>
  <si>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</si>
  <si>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</si>
  <si>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</si>
  <si>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</si>
  <si>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</si>
  <si>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</si>
  <si>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</si>
  <si>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</si>
  <si>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</si>
  <si>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</si>
  <si>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</si>
  <si>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</si>
  <si>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</si>
  <si>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</si>
  <si>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</si>
  <si>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</si>
  <si>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</si>
  <si>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</si>
  <si>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</si>
  <si>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</si>
  <si>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</si>
  <si>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</si>
  <si>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</si>
  <si>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</si>
  <si>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</si>
  <si>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</si>
  <si>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</si>
  <si>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</si>
  <si>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</si>
  <si>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</si>
  <si>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</si>
  <si>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</si>
  <si>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</si>
  <si>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</si>
  <si>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</si>
  <si>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</si>
  <si>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</si>
  <si>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</si>
  <si>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</si>
  <si>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</si>
  <si>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</si>
  <si>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</si>
  <si>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</si>
  <si>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</si>
  <si>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</si>
  <si>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</si>
  <si>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</si>
  <si>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</si>
  <si>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</si>
  <si>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</si>
  <si>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</si>
  <si>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</si>
  <si>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</si>
  <si>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</si>
  <si>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</si>
  <si>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</si>
  <si>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</si>
  <si>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</si>
  <si>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</si>
  <si>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</si>
  <si>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</si>
  <si>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</si>
  <si>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</si>
  <si>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</si>
  <si>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</si>
  <si>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</si>
  <si>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</si>
  <si>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</si>
  <si>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</si>
  <si>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</si>
  <si>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</si>
  <si>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</si>
  <si>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</si>
  <si>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</si>
  <si>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</si>
  <si>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</si>
  <si>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</si>
  <si>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</si>
  <si>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</si>
  <si>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</si>
  <si>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</si>
  <si>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</si>
  <si>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</si>
  <si>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</si>
  <si>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</si>
  <si>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</si>
  <si>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</si>
  <si>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</si>
  <si>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</si>
  <si>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</si>
  <si>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</si>
  <si>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</si>
  <si>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</si>
  <si>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</si>
  <si>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</si>
  <si>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</si>
  <si>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</si>
  <si>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X- Kaviya Maran(NW)_ X_12-X</t>
  </si>
  <si>
    <t>IND_X_G-15_X_10VSR</t>
  </si>
  <si>
    <t>BCCI -  WB Govt</t>
  </si>
  <si>
    <t>Customer</t>
  </si>
  <si>
    <t>Home</t>
  </si>
  <si>
    <t>X-Litisha Mangat - X -BP69 - X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</si>
  <si>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</si>
  <si>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</si>
  <si>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</si>
  <si>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</si>
  <si>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</si>
  <si>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</si>
  <si>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</si>
  <si>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</si>
  <si>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</si>
  <si>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</si>
  <si>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</si>
  <si>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</si>
  <si>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</si>
  <si>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</si>
  <si>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</si>
  <si>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</si>
  <si>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</si>
  <si>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</si>
  <si>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</si>
  <si>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</si>
  <si>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</si>
  <si>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</si>
  <si>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</si>
  <si>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</si>
  <si>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</si>
  <si>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</si>
  <si>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</si>
  <si>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</si>
  <si>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</si>
  <si>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</si>
  <si>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</si>
  <si>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</si>
  <si>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</si>
  <si>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</si>
  <si>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</si>
  <si>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</si>
  <si>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</si>
  <si>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</si>
  <si>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</si>
  <si>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</si>
  <si>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</si>
  <si>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</si>
  <si>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</si>
  <si>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</si>
  <si>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</si>
  <si>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</si>
  <si>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</si>
  <si>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</si>
  <si>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</si>
  <si>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</si>
  <si>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</si>
  <si>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</si>
  <si>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</si>
  <si>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</si>
  <si>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</si>
  <si>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</si>
  <si>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</si>
  <si>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</si>
  <si>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</si>
  <si>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</si>
  <si>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</si>
  <si>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Poornima Mishra</t>
  </si>
  <si>
    <t>HR CMO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</si>
  <si>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</si>
  <si>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</si>
  <si>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</si>
  <si>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</si>
  <si>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</si>
  <si>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</si>
  <si>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</si>
  <si>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</si>
  <si>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</si>
  <si>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</si>
  <si>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</si>
  <si>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</si>
  <si>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</si>
  <si>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</si>
  <si>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</si>
  <si>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</si>
  <si>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</si>
  <si>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</si>
  <si>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Meenakshi Joshi</t>
  </si>
  <si>
    <t>MJ</t>
  </si>
  <si>
    <t>CAB Meeting</t>
  </si>
  <si>
    <t>BH CMO</t>
  </si>
  <si>
    <t>Priyanka Sinha</t>
  </si>
  <si>
    <t>AP CMO</t>
  </si>
  <si>
    <t>RJD</t>
  </si>
  <si>
    <t>Hours</t>
  </si>
  <si>
    <t>Minutes</t>
  </si>
  <si>
    <t>DB</t>
  </si>
  <si>
    <t>UP CMO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</si>
  <si>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</si>
  <si>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</si>
  <si>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</si>
  <si>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</si>
  <si>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</si>
  <si>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</si>
  <si>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</si>
  <si>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</si>
  <si>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</si>
  <si>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</si>
  <si>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</si>
  <si>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</si>
  <si>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</si>
  <si>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</si>
  <si>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</si>
  <si>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</si>
  <si>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</si>
  <si>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</si>
  <si>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</si>
  <si>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</si>
  <si>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</si>
  <si>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</si>
  <si>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</si>
  <si>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</si>
  <si>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</si>
  <si>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</si>
  <si>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</si>
  <si>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</si>
  <si>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</si>
  <si>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</si>
  <si>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</si>
  <si>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</si>
  <si>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</si>
  <si>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</si>
  <si>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</si>
  <si>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</si>
  <si>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</si>
  <si>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</si>
  <si>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</si>
  <si>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</si>
  <si>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</si>
  <si>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</si>
  <si>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</si>
  <si>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</si>
  <si>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</si>
  <si>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</si>
  <si>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</si>
  <si>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</si>
  <si>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</si>
  <si>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</si>
  <si>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</si>
  <si>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</si>
  <si>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</si>
  <si>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</si>
  <si>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</si>
  <si>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</si>
  <si>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</si>
  <si>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</si>
  <si>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</si>
  <si>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</si>
  <si>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</si>
  <si>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</si>
  <si>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</si>
  <si>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</si>
  <si>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</si>
  <si>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</si>
  <si>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</si>
  <si>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</si>
  <si>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</si>
  <si>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</si>
  <si>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</si>
  <si>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</si>
  <si>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</si>
  <si>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</si>
  <si>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</si>
  <si>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</si>
  <si>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</si>
  <si>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</si>
  <si>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</si>
  <si>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</si>
  <si>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</si>
  <si>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</si>
  <si>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</si>
  <si>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</si>
  <si>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</si>
  <si>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</si>
  <si>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</si>
  <si>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</si>
  <si>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</si>
  <si>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</si>
  <si>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</si>
  <si>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</si>
  <si>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</si>
  <si>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</si>
  <si>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</si>
  <si>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</si>
  <si>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</si>
  <si>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</si>
  <si>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</si>
  <si>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Aparjita Sarangi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</si>
  <si>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</si>
  <si>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</si>
  <si>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</si>
  <si>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</si>
  <si>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</si>
  <si>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</si>
  <si>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</si>
  <si>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</si>
  <si>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</si>
  <si>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</si>
  <si>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</si>
  <si>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</si>
  <si>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</si>
  <si>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</si>
  <si>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</si>
  <si>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</si>
  <si>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</si>
  <si>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</si>
  <si>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</si>
  <si>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</si>
  <si>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</si>
  <si>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</si>
  <si>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</si>
  <si>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</si>
  <si>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</si>
  <si>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</si>
  <si>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</si>
  <si>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</si>
  <si>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</si>
  <si>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</si>
  <si>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</si>
  <si>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</si>
  <si>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</si>
  <si>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</si>
  <si>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</si>
  <si>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</si>
  <si>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</si>
  <si>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</si>
  <si>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</si>
  <si>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</si>
  <si>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</si>
  <si>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</si>
  <si>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</si>
  <si>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</si>
  <si>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</si>
  <si>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</si>
  <si>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</si>
  <si>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</si>
  <si>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</si>
  <si>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</si>
  <si>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</si>
  <si>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</si>
  <si>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</si>
  <si>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X-Litisha Mangat - X -BP69 - X - SS 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</si>
  <si>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</si>
  <si>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</si>
  <si>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</si>
  <si>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</si>
  <si>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</si>
  <si>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</si>
  <si>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</si>
  <si>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</si>
  <si>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X- Kaviya Maran_ X_NT12-X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</si>
  <si>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</si>
  <si>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</si>
  <si>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</si>
  <si>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</si>
  <si>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</si>
  <si>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</si>
  <si>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Jiya Sharma</t>
  </si>
  <si>
    <t>JS</t>
  </si>
  <si>
    <t>Supreet Sachdev</t>
  </si>
  <si>
    <t>Parliament Affairs</t>
  </si>
  <si>
    <t>INC</t>
  </si>
  <si>
    <t>Media_Bharat24</t>
  </si>
  <si>
    <t>Media_AajTak</t>
  </si>
  <si>
    <t>Left15 Excise &amp; Narcotics  - X - Daily - X</t>
  </si>
  <si>
    <t>AIMIM</t>
  </si>
  <si>
    <t>CEO</t>
  </si>
  <si>
    <t>Jay Verma Sinha</t>
  </si>
  <si>
    <t>JVS</t>
  </si>
  <si>
    <t>Railway</t>
  </si>
  <si>
    <t>RW - Railway</t>
  </si>
  <si>
    <t>AIDMK</t>
  </si>
  <si>
    <t>Media_ABP</t>
  </si>
  <si>
    <t>MH CMO</t>
  </si>
  <si>
    <t>Arpita Arya</t>
  </si>
  <si>
    <t>UK CMO</t>
  </si>
  <si>
    <t>Media_Polimer</t>
  </si>
  <si>
    <t>DMK</t>
  </si>
  <si>
    <t>Business Lead</t>
  </si>
  <si>
    <t>OD CMO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</si>
  <si>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</si>
  <si>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</si>
  <si>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</si>
  <si>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</si>
  <si>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</si>
  <si>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</si>
  <si>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</si>
  <si>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</si>
  <si>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</si>
  <si>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</si>
  <si>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</si>
  <si>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>WB CMO</t>
  </si>
  <si>
    <t xml:space="preserve">RW- South </t>
  </si>
  <si>
    <t>BSP</t>
  </si>
  <si>
    <t>Diaster Recovery</t>
  </si>
  <si>
    <t>Demand</t>
  </si>
  <si>
    <t>Media_ABP_XB24X</t>
  </si>
  <si>
    <t>WorkingLeftIT</t>
  </si>
  <si>
    <t>X-NOC-X</t>
  </si>
  <si>
    <t>Business Associate - NBC</t>
  </si>
  <si>
    <t>Business Associate - NBC_Left_Halt</t>
  </si>
  <si>
    <t>RW-South Central</t>
  </si>
  <si>
    <t>KA CMO</t>
  </si>
  <si>
    <t>IT_X_KA17</t>
  </si>
  <si>
    <t>Spouse WL F IT</t>
  </si>
  <si>
    <t>Credit_X_NOC_X</t>
  </si>
  <si>
    <t>Credit To WorkingLeftIT17</t>
  </si>
  <si>
    <t>X_Media_ZeeN_X</t>
  </si>
  <si>
    <t>RW- Northen East</t>
  </si>
  <si>
    <t>SD M</t>
  </si>
  <si>
    <t>SS M PA</t>
  </si>
  <si>
    <t>RMS M</t>
  </si>
  <si>
    <t>RW- Mumbai</t>
  </si>
  <si>
    <t>Dr Mohamed Faritha</t>
  </si>
  <si>
    <t>Pooja Yadav</t>
  </si>
  <si>
    <t>PY</t>
  </si>
  <si>
    <t>EmployerLeft_PY</t>
  </si>
  <si>
    <t>EmployerLeft_PM</t>
  </si>
  <si>
    <t xml:space="preserve">SS  </t>
  </si>
  <si>
    <t>MoE</t>
  </si>
  <si>
    <t>MoR</t>
  </si>
  <si>
    <t>RW- Banglore</t>
  </si>
  <si>
    <t>!M_15_NOC_X_WorkingLeft19_X_Halt_SS_MP</t>
  </si>
  <si>
    <t>Sindujha Subramani</t>
  </si>
  <si>
    <t>Spouse WL F Media</t>
  </si>
  <si>
    <t>!M_15_NOC_X_Spouse_X_Halt_SS_CG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</si>
  <si>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</si>
  <si>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</si>
  <si>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</si>
  <si>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</si>
  <si>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</si>
  <si>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</si>
  <si>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</si>
  <si>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</si>
  <si>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</si>
  <si>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</si>
  <si>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</si>
  <si>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</si>
  <si>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</si>
  <si>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</si>
  <si>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AITMC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</si>
  <si>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</si>
  <si>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</si>
  <si>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</si>
  <si>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</si>
  <si>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</si>
  <si>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</si>
  <si>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</si>
  <si>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</si>
  <si>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</si>
  <si>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</si>
  <si>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</si>
  <si>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</si>
  <si>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</si>
  <si>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</si>
  <si>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</si>
  <si>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</si>
  <si>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</si>
  <si>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</si>
  <si>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</si>
  <si>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</si>
  <si>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</si>
  <si>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</si>
  <si>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</si>
  <si>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</si>
  <si>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</si>
  <si>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</si>
  <si>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</si>
  <si>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</si>
  <si>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</si>
  <si>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</si>
  <si>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</si>
  <si>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</si>
  <si>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</si>
  <si>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</si>
  <si>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</si>
  <si>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</si>
  <si>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</si>
  <si>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</si>
  <si>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</si>
  <si>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</si>
  <si>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</si>
  <si>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</si>
  <si>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</si>
  <si>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</si>
  <si>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</si>
  <si>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</si>
  <si>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</si>
  <si>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</si>
  <si>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</si>
  <si>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</si>
  <si>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</si>
  <si>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</si>
  <si>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</si>
  <si>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</si>
  <si>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</si>
  <si>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</si>
  <si>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</si>
  <si>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</si>
  <si>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</si>
  <si>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</si>
  <si>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</si>
  <si>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</si>
  <si>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</si>
  <si>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</si>
  <si>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</si>
  <si>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</si>
  <si>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</si>
  <si>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</si>
  <si>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</si>
  <si>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</si>
  <si>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</si>
  <si>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MoD</t>
  </si>
  <si>
    <t>SS(UBT)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</si>
  <si>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</si>
  <si>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</si>
  <si>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</si>
  <si>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</si>
  <si>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</si>
  <si>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</si>
  <si>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</si>
  <si>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</si>
  <si>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</si>
  <si>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</si>
  <si>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</si>
  <si>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Sonali Sharma</t>
  </si>
  <si>
    <t>RW - New Delhi</t>
  </si>
  <si>
    <t>RW - Hyderabad</t>
  </si>
  <si>
    <t>TS CMO</t>
  </si>
  <si>
    <t>IT_X_MP_X_Media</t>
  </si>
  <si>
    <t>Excise_X_Media</t>
  </si>
  <si>
    <t>Excise_X_Police</t>
  </si>
  <si>
    <t>ZPM</t>
  </si>
  <si>
    <t>US15_X_1</t>
  </si>
  <si>
    <t>X- Vendor For - US15_X_1 - X</t>
  </si>
  <si>
    <t>Alliance Partner F12 - KM</t>
  </si>
  <si>
    <t>IWP- Pakistan</t>
  </si>
  <si>
    <t>IWP - UAE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</si>
  <si>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</si>
  <si>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</si>
  <si>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</si>
  <si>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</si>
  <si>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</si>
  <si>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</si>
  <si>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</si>
  <si>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</si>
  <si>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</si>
  <si>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</si>
  <si>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</si>
  <si>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</si>
  <si>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</si>
  <si>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 xml:space="preserve">Parliament - </t>
  </si>
  <si>
    <t>Rw- Indore</t>
  </si>
  <si>
    <t>TBS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</si>
  <si>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</si>
  <si>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</si>
  <si>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</si>
  <si>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</si>
  <si>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</si>
  <si>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</si>
  <si>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</si>
  <si>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</si>
  <si>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</si>
  <si>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</si>
  <si>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!M_15_NOC_X_Spouse_X_Drive_Media_X21X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</si>
  <si>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</si>
  <si>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</si>
  <si>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</si>
  <si>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</si>
  <si>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</si>
  <si>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</si>
  <si>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</si>
  <si>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</si>
  <si>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!M_15_NOC_X_Spouse_X_Drive_Media_X10X</t>
  </si>
  <si>
    <t xml:space="preserve"> WLFJN_X_N-10_X_Left</t>
  </si>
  <si>
    <t>PS</t>
  </si>
  <si>
    <t>TBD</t>
  </si>
  <si>
    <t>CBS</t>
  </si>
  <si>
    <t>BA - NBC_Left_Select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</si>
</sst>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5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3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43" borderId="4" xfId="0" applyFont="1" applyFill="1" applyBorder="1"/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vertical="center"/>
    </xf>
    <xf numFmtId="0" fontId="4" fillId="16" borderId="4" xfId="0" applyFont="1" applyFill="1" applyBorder="1" applyAlignment="1">
      <alignment horizontal="center"/>
    </xf>
    <xf numFmtId="0" fontId="0" fillId="0" borderId="25" xfId="0" applyBorder="1"/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1" fillId="18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2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4" fillId="0" borderId="28" xfId="0" applyFont="1" applyBorder="1" applyAlignment="1">
      <alignment horizontal="center"/>
    </xf>
    <xf numFmtId="0" fontId="4" fillId="43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workbookViewId="0">
      <selection activeCell="T20" sqref="T20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171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9"/>
    <col min="14" max="14" width="12.5703125" style="275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386</v>
      </c>
      <c r="C2" s="1" t="s">
        <v>0</v>
      </c>
      <c r="D2" s="442" t="s">
        <v>1</v>
      </c>
      <c r="E2" s="257" t="s">
        <v>2</v>
      </c>
      <c r="F2" s="106" t="s">
        <v>3</v>
      </c>
      <c r="G2" s="126" t="s">
        <v>4</v>
      </c>
      <c r="H2" s="126" t="s">
        <v>5</v>
      </c>
      <c r="I2" s="449" t="s">
        <v>6</v>
      </c>
      <c r="J2" s="533" t="s">
        <v>7</v>
      </c>
      <c r="K2" s="534"/>
      <c r="L2" s="1" t="s">
        <v>8</v>
      </c>
      <c r="M2" s="360" t="s">
        <v>9</v>
      </c>
      <c r="N2" s="390" t="s">
        <v>10</v>
      </c>
      <c r="O2" s="535" t="s">
        <v>397</v>
      </c>
      <c r="P2" s="536"/>
      <c r="Q2" s="536"/>
      <c r="R2" s="536"/>
      <c r="S2" s="537" t="s">
        <v>398</v>
      </c>
      <c r="U2" s="2" t="s">
        <v>442</v>
      </c>
    </row>
    <row r="3" spans="2:21" ht="15.75" thickBot="1" x14ac:dyDescent="0.3">
      <c r="B3" s="2" t="s">
        <v>387</v>
      </c>
      <c r="C3" s="2" t="s">
        <v>11</v>
      </c>
      <c r="D3" s="530" t="s">
        <v>172</v>
      </c>
      <c r="E3" s="250" t="s">
        <v>339</v>
      </c>
      <c r="F3" s="284" t="s">
        <v>69</v>
      </c>
      <c r="G3" s="2" t="s">
        <v>430</v>
      </c>
      <c r="H3" s="2" t="s">
        <v>340</v>
      </c>
      <c r="I3" s="61" t="s">
        <v>212</v>
      </c>
      <c r="J3" s="297"/>
      <c r="K3" s="298"/>
      <c r="L3" s="294" t="s">
        <v>15</v>
      </c>
      <c r="M3" s="361">
        <v>45275</v>
      </c>
      <c r="N3" s="61" t="s">
        <v>12</v>
      </c>
      <c r="O3" s="6"/>
      <c r="R3" s="6"/>
      <c r="S3" s="538"/>
    </row>
    <row r="4" spans="2:21" ht="15.75" thickBot="1" x14ac:dyDescent="0.3">
      <c r="B4" s="2" t="s">
        <v>490</v>
      </c>
      <c r="C4" s="2" t="s">
        <v>372</v>
      </c>
      <c r="D4" s="531"/>
      <c r="E4" s="169"/>
      <c r="F4" s="400" t="s">
        <v>42</v>
      </c>
      <c r="G4" s="2"/>
      <c r="H4" s="2"/>
      <c r="I4" s="275" t="s">
        <v>492</v>
      </c>
      <c r="J4" s="306"/>
      <c r="K4" s="307"/>
      <c r="L4" s="308"/>
      <c r="M4" s="361"/>
      <c r="N4" s="402" t="s">
        <v>26</v>
      </c>
      <c r="O4" s="6"/>
      <c r="R4" s="6"/>
      <c r="S4" s="538"/>
    </row>
    <row r="5" spans="2:21" ht="15.75" thickBot="1" x14ac:dyDescent="0.3">
      <c r="B5" s="2" t="s">
        <v>444</v>
      </c>
      <c r="C5" s="2" t="s">
        <v>16</v>
      </c>
      <c r="D5" s="532"/>
      <c r="F5" s="405" t="s">
        <v>42</v>
      </c>
      <c r="G5" s="2" t="s">
        <v>430</v>
      </c>
      <c r="H5" s="2"/>
      <c r="I5" s="61" t="s">
        <v>423</v>
      </c>
      <c r="J5" s="183"/>
      <c r="K5" s="148"/>
      <c r="L5" s="295"/>
      <c r="M5" s="361">
        <v>45275</v>
      </c>
      <c r="N5" s="407" t="s">
        <v>566</v>
      </c>
      <c r="P5" s="2" t="s">
        <v>237</v>
      </c>
      <c r="Q5" s="19">
        <v>4920</v>
      </c>
      <c r="S5" s="538"/>
    </row>
    <row r="6" spans="2:21" ht="15.75" thickBot="1" x14ac:dyDescent="0.3">
      <c r="B6" s="2" t="s">
        <v>453</v>
      </c>
      <c r="C6" s="2" t="s">
        <v>16</v>
      </c>
      <c r="D6" s="415" t="s">
        <v>472</v>
      </c>
      <c r="E6" s="169"/>
      <c r="F6" s="406"/>
      <c r="G6" s="2" t="s">
        <v>21</v>
      </c>
      <c r="H6" s="2" t="s">
        <v>340</v>
      </c>
      <c r="I6" s="61" t="s">
        <v>565</v>
      </c>
      <c r="J6" s="183"/>
      <c r="K6" s="148"/>
      <c r="L6" s="296" t="s">
        <v>457</v>
      </c>
      <c r="M6" s="361">
        <v>45275</v>
      </c>
      <c r="N6" s="411" t="s">
        <v>566</v>
      </c>
      <c r="P6" s="16"/>
      <c r="Q6" s="6"/>
      <c r="S6" s="538"/>
    </row>
    <row r="7" spans="2:21" ht="15.75" thickBot="1" x14ac:dyDescent="0.3">
      <c r="B7" s="219" t="s">
        <v>384</v>
      </c>
      <c r="C7" s="2" t="s">
        <v>17</v>
      </c>
      <c r="D7" s="61" t="s">
        <v>135</v>
      </c>
      <c r="E7" s="169" t="s">
        <v>411</v>
      </c>
      <c r="F7" s="284" t="s">
        <v>470</v>
      </c>
      <c r="G7" s="2" t="s">
        <v>21</v>
      </c>
      <c r="H7" s="2" t="s">
        <v>459</v>
      </c>
      <c r="I7" s="61" t="s">
        <v>212</v>
      </c>
      <c r="J7" s="303"/>
      <c r="K7" s="304"/>
      <c r="L7" s="296"/>
      <c r="M7" s="410"/>
      <c r="N7" s="61" t="s">
        <v>18</v>
      </c>
      <c r="P7" s="16"/>
      <c r="Q7" s="6"/>
      <c r="S7" s="538"/>
    </row>
    <row r="8" spans="2:21" ht="15.75" thickBot="1" x14ac:dyDescent="0.3">
      <c r="B8" s="2" t="s">
        <v>491</v>
      </c>
      <c r="C8" s="3" t="s">
        <v>14</v>
      </c>
      <c r="D8" s="61" t="s">
        <v>564</v>
      </c>
      <c r="E8" s="2"/>
      <c r="F8" s="412" t="s">
        <v>42</v>
      </c>
      <c r="G8" s="2" t="s">
        <v>21</v>
      </c>
      <c r="H8" s="2"/>
      <c r="I8" s="61" t="s">
        <v>417</v>
      </c>
      <c r="J8" s="299"/>
      <c r="K8" s="300"/>
      <c r="L8" s="283"/>
      <c r="M8" s="409"/>
      <c r="N8" s="61" t="s">
        <v>18</v>
      </c>
      <c r="P8" s="16"/>
      <c r="Q8" s="6"/>
      <c r="S8" s="538"/>
    </row>
    <row r="9" spans="2:21" ht="15.75" thickBot="1" x14ac:dyDescent="0.3">
      <c r="B9" s="3" t="s">
        <v>460</v>
      </c>
      <c r="C9" s="3" t="s">
        <v>14</v>
      </c>
      <c r="D9" s="61" t="s">
        <v>239</v>
      </c>
      <c r="E9" s="169"/>
      <c r="F9" s="309" t="s">
        <v>238</v>
      </c>
      <c r="G9" s="2" t="s">
        <v>21</v>
      </c>
      <c r="H9" s="2" t="s">
        <v>424</v>
      </c>
      <c r="I9" s="61" t="s">
        <v>212</v>
      </c>
      <c r="J9" s="301"/>
      <c r="K9" s="302"/>
      <c r="L9" s="213" t="s">
        <v>15</v>
      </c>
      <c r="M9" s="399">
        <v>45275</v>
      </c>
      <c r="N9" s="378"/>
      <c r="O9" s="259" t="s">
        <v>44</v>
      </c>
      <c r="S9" s="538"/>
    </row>
    <row r="10" spans="2:21" ht="15.75" thickBot="1" x14ac:dyDescent="0.3">
      <c r="B10" s="2" t="s">
        <v>385</v>
      </c>
      <c r="C10" s="2" t="s">
        <v>17</v>
      </c>
      <c r="D10" s="61" t="s">
        <v>135</v>
      </c>
      <c r="F10" s="400"/>
      <c r="G10" s="2" t="s">
        <v>21</v>
      </c>
      <c r="H10" s="2" t="s">
        <v>448</v>
      </c>
      <c r="I10" s="61"/>
      <c r="J10" s="301"/>
      <c r="K10" s="302"/>
      <c r="L10" s="16" t="s">
        <v>15</v>
      </c>
      <c r="M10" s="399">
        <v>45275</v>
      </c>
      <c r="N10" s="407" t="s">
        <v>566</v>
      </c>
      <c r="P10" s="2" t="s">
        <v>236</v>
      </c>
      <c r="Q10" s="64">
        <v>82</v>
      </c>
      <c r="S10" s="538"/>
    </row>
    <row r="11" spans="2:21" ht="15.75" thickBot="1" x14ac:dyDescent="0.3">
      <c r="B11" s="2" t="s">
        <v>383</v>
      </c>
      <c r="C11" s="3" t="s">
        <v>17</v>
      </c>
      <c r="D11" s="61" t="s">
        <v>425</v>
      </c>
      <c r="E11" s="169" t="s">
        <v>426</v>
      </c>
      <c r="F11" s="34" t="s">
        <v>433</v>
      </c>
      <c r="G11" s="2" t="s">
        <v>21</v>
      </c>
      <c r="H11" s="2" t="s">
        <v>415</v>
      </c>
      <c r="I11" s="378" t="s">
        <v>427</v>
      </c>
      <c r="J11" s="299"/>
      <c r="K11" s="300"/>
      <c r="L11" s="16" t="s">
        <v>15</v>
      </c>
      <c r="M11" s="399">
        <v>45275</v>
      </c>
      <c r="N11" s="403" t="s">
        <v>18</v>
      </c>
      <c r="P11" s="16"/>
      <c r="Q11" s="142"/>
      <c r="S11" s="538"/>
      <c r="T11" s="23"/>
    </row>
    <row r="12" spans="2:21" ht="15.75" thickBot="1" x14ac:dyDescent="0.3">
      <c r="B12" s="274" t="s">
        <v>493</v>
      </c>
      <c r="C12" s="3" t="s">
        <v>372</v>
      </c>
      <c r="D12" s="61" t="s">
        <v>472</v>
      </c>
      <c r="E12" s="258"/>
      <c r="F12" s="400" t="s">
        <v>42</v>
      </c>
      <c r="G12" s="2"/>
      <c r="H12" s="2"/>
      <c r="I12" s="61" t="s">
        <v>471</v>
      </c>
      <c r="J12" s="299"/>
      <c r="K12" s="300"/>
      <c r="L12" s="16"/>
      <c r="M12" s="399"/>
      <c r="N12" s="404" t="s">
        <v>26</v>
      </c>
      <c r="P12" s="16"/>
      <c r="Q12" s="142"/>
      <c r="S12" s="538"/>
    </row>
    <row r="13" spans="2:21" ht="15.75" thickBot="1" x14ac:dyDescent="0.3">
      <c r="B13" s="274" t="s">
        <v>371</v>
      </c>
      <c r="C13" s="2" t="s">
        <v>372</v>
      </c>
      <c r="D13" s="61" t="s">
        <v>443</v>
      </c>
      <c r="E13" s="21" t="s">
        <v>628</v>
      </c>
      <c r="F13" s="284" t="s">
        <v>381</v>
      </c>
      <c r="G13" s="2" t="s">
        <v>430</v>
      </c>
      <c r="H13" s="2" t="s">
        <v>415</v>
      </c>
      <c r="I13" s="61" t="s">
        <v>212</v>
      </c>
      <c r="J13" s="184"/>
      <c r="K13" s="149"/>
      <c r="L13" s="380" t="s">
        <v>15</v>
      </c>
      <c r="M13" s="399">
        <v>45275</v>
      </c>
      <c r="N13" s="408" t="s">
        <v>566</v>
      </c>
      <c r="S13" s="538"/>
    </row>
    <row r="14" spans="2:21" ht="15.75" thickBot="1" x14ac:dyDescent="0.3">
      <c r="S14" s="538"/>
    </row>
    <row r="15" spans="2:21" ht="15.75" thickBot="1" x14ac:dyDescent="0.3">
      <c r="B15" s="2" t="s">
        <v>19</v>
      </c>
      <c r="C15" s="213" t="s">
        <v>20</v>
      </c>
      <c r="D15" s="61" t="s">
        <v>232</v>
      </c>
      <c r="E15" s="258" t="s">
        <v>233</v>
      </c>
      <c r="F15" s="34" t="s">
        <v>627</v>
      </c>
      <c r="G15" s="136" t="s">
        <v>21</v>
      </c>
      <c r="H15" s="2" t="s">
        <v>414</v>
      </c>
      <c r="I15" s="61" t="s">
        <v>235</v>
      </c>
      <c r="J15" s="136"/>
      <c r="K15" s="135"/>
      <c r="L15" s="137" t="s">
        <v>15</v>
      </c>
      <c r="M15" s="542">
        <v>45275</v>
      </c>
      <c r="N15" s="530" t="s">
        <v>22</v>
      </c>
      <c r="O15" s="259" t="s">
        <v>44</v>
      </c>
      <c r="R15" s="6"/>
      <c r="S15" s="538"/>
    </row>
    <row r="16" spans="2:21" ht="15.75" thickBot="1" x14ac:dyDescent="0.3">
      <c r="B16" s="527" t="s">
        <v>388</v>
      </c>
      <c r="C16" s="16" t="s">
        <v>11</v>
      </c>
      <c r="D16" s="414" t="s">
        <v>234</v>
      </c>
      <c r="E16" s="292" t="s">
        <v>409</v>
      </c>
      <c r="F16" s="285" t="s">
        <v>410</v>
      </c>
      <c r="G16" s="136" t="s">
        <v>21</v>
      </c>
      <c r="H16" s="2" t="s">
        <v>459</v>
      </c>
      <c r="I16" s="61" t="s">
        <v>413</v>
      </c>
      <c r="J16" s="203"/>
      <c r="K16" s="138"/>
      <c r="L16" s="204" t="s">
        <v>15</v>
      </c>
      <c r="M16" s="543"/>
      <c r="N16" s="531"/>
      <c r="S16" s="538"/>
    </row>
    <row r="17" spans="2:19" ht="15.75" thickBot="1" x14ac:dyDescent="0.3">
      <c r="B17" s="2" t="s">
        <v>228</v>
      </c>
      <c r="C17" s="213" t="s">
        <v>23</v>
      </c>
      <c r="D17" s="61" t="s">
        <v>172</v>
      </c>
      <c r="E17" s="258" t="s">
        <v>229</v>
      </c>
      <c r="F17" s="21" t="s">
        <v>230</v>
      </c>
      <c r="G17" s="213" t="s">
        <v>412</v>
      </c>
      <c r="H17" s="2" t="s">
        <v>382</v>
      </c>
      <c r="I17" s="443" t="s">
        <v>20</v>
      </c>
      <c r="J17" s="139"/>
      <c r="K17" s="140"/>
      <c r="L17" s="135" t="s">
        <v>15</v>
      </c>
      <c r="M17" s="544"/>
      <c r="N17" s="532"/>
      <c r="O17" s="259" t="s">
        <v>44</v>
      </c>
      <c r="S17" s="538"/>
    </row>
    <row r="18" spans="2:19" ht="15.75" thickBot="1" x14ac:dyDescent="0.3">
      <c r="S18" s="538"/>
    </row>
    <row r="19" spans="2:19" ht="15.75" thickBot="1" x14ac:dyDescent="0.3">
      <c r="B19" s="2" t="s">
        <v>434</v>
      </c>
      <c r="C19" s="2" t="s">
        <v>379</v>
      </c>
      <c r="D19" s="443" t="s">
        <v>20</v>
      </c>
      <c r="E19" s="441" t="s">
        <v>577</v>
      </c>
      <c r="F19" s="100" t="s">
        <v>462</v>
      </c>
      <c r="G19" s="2" t="s">
        <v>378</v>
      </c>
      <c r="H19" s="2" t="s">
        <v>441</v>
      </c>
      <c r="I19" s="61" t="s">
        <v>565</v>
      </c>
      <c r="J19" s="14"/>
      <c r="K19" s="14"/>
      <c r="L19" s="4" t="s">
        <v>24</v>
      </c>
      <c r="M19" s="542">
        <v>45275</v>
      </c>
      <c r="N19" s="448" t="s">
        <v>566</v>
      </c>
      <c r="S19" s="538"/>
    </row>
    <row r="20" spans="2:19" ht="15.75" thickBot="1" x14ac:dyDescent="0.3">
      <c r="B20" s="255" t="s">
        <v>578</v>
      </c>
      <c r="C20" s="2" t="s">
        <v>379</v>
      </c>
      <c r="D20" s="61" t="s">
        <v>210</v>
      </c>
      <c r="E20" s="169" t="s">
        <v>466</v>
      </c>
      <c r="F20" s="34" t="s">
        <v>467</v>
      </c>
      <c r="G20" s="2" t="s">
        <v>404</v>
      </c>
      <c r="H20" s="2" t="s">
        <v>448</v>
      </c>
      <c r="I20" s="61" t="s">
        <v>212</v>
      </c>
      <c r="J20" s="167"/>
      <c r="K20" s="8"/>
      <c r="L20" s="7" t="s">
        <v>25</v>
      </c>
      <c r="M20" s="543"/>
      <c r="N20" s="436" t="s">
        <v>26</v>
      </c>
      <c r="S20" s="538"/>
    </row>
    <row r="21" spans="2:19" ht="15.75" thickBot="1" x14ac:dyDescent="0.3">
      <c r="B21" s="255" t="s">
        <v>27</v>
      </c>
      <c r="C21" s="2" t="s">
        <v>372</v>
      </c>
      <c r="D21" s="61" t="s">
        <v>431</v>
      </c>
      <c r="E21" s="258" t="s">
        <v>209</v>
      </c>
      <c r="F21" s="34" t="s">
        <v>211</v>
      </c>
      <c r="G21" s="2" t="s">
        <v>21</v>
      </c>
      <c r="H21" s="2" t="s">
        <v>414</v>
      </c>
      <c r="I21" s="61" t="s">
        <v>212</v>
      </c>
      <c r="J21" s="8"/>
      <c r="K21" s="8"/>
      <c r="L21" s="7" t="s">
        <v>29</v>
      </c>
      <c r="M21" s="543"/>
      <c r="N21" s="436" t="s">
        <v>18</v>
      </c>
      <c r="P21" s="540" t="s">
        <v>231</v>
      </c>
      <c r="Q21" s="541"/>
      <c r="S21" s="538"/>
    </row>
    <row r="22" spans="2:19" ht="15.75" thickBot="1" x14ac:dyDescent="0.3">
      <c r="B22" s="291" t="s">
        <v>422</v>
      </c>
      <c r="C22" s="2" t="s">
        <v>30</v>
      </c>
      <c r="D22" s="61" t="s">
        <v>418</v>
      </c>
      <c r="E22" s="169" t="s">
        <v>419</v>
      </c>
      <c r="F22" s="278" t="s">
        <v>420</v>
      </c>
      <c r="G22" s="2" t="s">
        <v>31</v>
      </c>
      <c r="H22" s="286" t="s">
        <v>421</v>
      </c>
      <c r="I22" s="61" t="s">
        <v>584</v>
      </c>
      <c r="J22" s="167"/>
      <c r="K22" s="8"/>
      <c r="L22" s="7" t="s">
        <v>32</v>
      </c>
      <c r="M22" s="543"/>
      <c r="N22" s="414" t="s">
        <v>26</v>
      </c>
      <c r="S22" s="538"/>
    </row>
    <row r="23" spans="2:19" ht="15.75" thickBot="1" x14ac:dyDescent="0.3">
      <c r="B23" s="2" t="s">
        <v>473</v>
      </c>
      <c r="C23" s="2" t="s">
        <v>16</v>
      </c>
      <c r="D23" s="415" t="s">
        <v>454</v>
      </c>
      <c r="E23" s="169" t="s">
        <v>449</v>
      </c>
      <c r="F23" s="100" t="s">
        <v>461</v>
      </c>
      <c r="G23" s="2" t="s">
        <v>456</v>
      </c>
      <c r="H23" s="2" t="s">
        <v>455</v>
      </c>
      <c r="I23" s="61" t="s">
        <v>413</v>
      </c>
      <c r="J23" s="254"/>
      <c r="K23" s="141"/>
      <c r="L23" s="9" t="s">
        <v>32</v>
      </c>
      <c r="M23" s="543"/>
      <c r="N23" s="61" t="s">
        <v>567</v>
      </c>
      <c r="S23" s="538"/>
    </row>
    <row r="24" spans="2:19" ht="15.75" thickBot="1" x14ac:dyDescent="0.3">
      <c r="B24" s="3" t="s">
        <v>579</v>
      </c>
      <c r="C24" s="2" t="s">
        <v>16</v>
      </c>
      <c r="D24" s="415" t="s">
        <v>580</v>
      </c>
      <c r="E24" s="258"/>
      <c r="F24" s="444" t="s">
        <v>463</v>
      </c>
      <c r="G24" s="253" t="s">
        <v>341</v>
      </c>
      <c r="H24" s="220" t="s">
        <v>432</v>
      </c>
      <c r="I24" s="61" t="s">
        <v>413</v>
      </c>
      <c r="J24" s="139"/>
      <c r="K24" s="140"/>
      <c r="L24" s="135" t="s">
        <v>32</v>
      </c>
      <c r="M24" s="543"/>
      <c r="N24" s="61" t="s">
        <v>26</v>
      </c>
      <c r="O24" s="401" t="s">
        <v>44</v>
      </c>
      <c r="R24" s="16"/>
      <c r="S24" s="538"/>
    </row>
    <row r="25" spans="2:19" ht="15.75" thickBot="1" x14ac:dyDescent="0.3">
      <c r="B25" s="3" t="s">
        <v>34</v>
      </c>
      <c r="C25" s="2" t="s">
        <v>16</v>
      </c>
      <c r="D25" s="61" t="s">
        <v>423</v>
      </c>
      <c r="E25" s="292" t="s">
        <v>475</v>
      </c>
      <c r="F25" s="273" t="s">
        <v>381</v>
      </c>
      <c r="G25" s="2" t="s">
        <v>21</v>
      </c>
      <c r="H25" s="2" t="s">
        <v>428</v>
      </c>
      <c r="I25" s="61" t="s">
        <v>445</v>
      </c>
      <c r="J25" s="139"/>
      <c r="K25" s="140"/>
      <c r="L25" s="135" t="s">
        <v>35</v>
      </c>
      <c r="M25" s="543"/>
      <c r="N25" s="61" t="s">
        <v>26</v>
      </c>
      <c r="S25" s="538"/>
    </row>
    <row r="26" spans="2:19" ht="15.75" thickBot="1" x14ac:dyDescent="0.3">
      <c r="B26" s="2" t="s">
        <v>464</v>
      </c>
      <c r="C26" s="2" t="s">
        <v>17</v>
      </c>
      <c r="D26" s="443" t="s">
        <v>20</v>
      </c>
      <c r="E26" s="253"/>
      <c r="F26" s="400"/>
      <c r="G26" s="2" t="s">
        <v>456</v>
      </c>
      <c r="H26" s="2" t="s">
        <v>581</v>
      </c>
      <c r="I26" s="61" t="s">
        <v>212</v>
      </c>
      <c r="J26" s="256"/>
      <c r="K26" s="155"/>
      <c r="L26" s="4" t="s">
        <v>36</v>
      </c>
      <c r="M26" s="543"/>
      <c r="N26" s="61" t="s">
        <v>568</v>
      </c>
      <c r="S26" s="538"/>
    </row>
    <row r="27" spans="2:19" ht="15.75" thickBot="1" x14ac:dyDescent="0.3">
      <c r="B27" s="274" t="s">
        <v>435</v>
      </c>
      <c r="C27" s="2" t="s">
        <v>14</v>
      </c>
      <c r="D27" s="61" t="s">
        <v>564</v>
      </c>
      <c r="E27" s="253"/>
      <c r="F27" s="432"/>
      <c r="G27" s="2" t="s">
        <v>574</v>
      </c>
      <c r="H27" s="220" t="s">
        <v>583</v>
      </c>
      <c r="I27" s="61" t="s">
        <v>135</v>
      </c>
      <c r="J27" s="445"/>
      <c r="K27" s="446"/>
      <c r="L27" s="447"/>
      <c r="M27" s="543"/>
      <c r="N27" s="61"/>
      <c r="S27" s="538"/>
    </row>
    <row r="28" spans="2:19" ht="15.75" thickBot="1" x14ac:dyDescent="0.3">
      <c r="B28" s="274" t="s">
        <v>435</v>
      </c>
      <c r="C28" s="2" t="s">
        <v>16</v>
      </c>
      <c r="D28" s="443" t="s">
        <v>20</v>
      </c>
      <c r="E28" s="253" t="s">
        <v>465</v>
      </c>
      <c r="F28" s="440" t="s">
        <v>576</v>
      </c>
      <c r="G28" s="2" t="s">
        <v>476</v>
      </c>
      <c r="H28" s="220" t="s">
        <v>582</v>
      </c>
      <c r="I28" s="61" t="s">
        <v>429</v>
      </c>
      <c r="J28" s="18"/>
      <c r="K28" s="18"/>
      <c r="L28" s="11" t="s">
        <v>37</v>
      </c>
      <c r="M28" s="544"/>
      <c r="N28" s="61" t="s">
        <v>568</v>
      </c>
      <c r="R28" s="16"/>
      <c r="S28" s="539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W29"/>
  <sheetViews>
    <sheetView topLeftCell="C10" workbookViewId="0">
      <selection activeCell="O16" sqref="O16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bestFit="1" customWidth="1"/>
    <col min="18" max="18" width="3" style="20" customWidth="1"/>
    <col min="19" max="19" width="3.140625" style="20" customWidth="1"/>
    <col min="20" max="20" width="11.7109375" bestFit="1" customWidth="1"/>
    <col min="22" max="22" width="3.7109375" customWidth="1"/>
    <col min="23" max="23" width="14.28515625" bestFit="1" customWidth="1"/>
  </cols>
  <sheetData>
    <row r="1" spans="1:23" ht="15.75" thickBot="1" x14ac:dyDescent="0.3">
      <c r="A1" s="243" t="s">
        <v>134</v>
      </c>
      <c r="B1" s="230" t="s">
        <v>135</v>
      </c>
      <c r="C1" s="239" t="s">
        <v>156</v>
      </c>
      <c r="L1" s="170" t="s">
        <v>287</v>
      </c>
      <c r="M1" s="217" t="s">
        <v>289</v>
      </c>
      <c r="N1" s="217" t="s">
        <v>290</v>
      </c>
      <c r="O1" s="218" t="s">
        <v>309</v>
      </c>
      <c r="P1" s="457" t="s">
        <v>437</v>
      </c>
      <c r="R1" s="21" t="s">
        <v>76</v>
      </c>
      <c r="S1" s="21" t="s">
        <v>81</v>
      </c>
    </row>
    <row r="2" spans="1:23" ht="15.75" customHeight="1" thickBot="1" x14ac:dyDescent="0.3">
      <c r="A2" s="553">
        <f ca="1">TODAY()</f>
        <v>45275</v>
      </c>
      <c r="B2" s="555" t="s">
        <v>401</v>
      </c>
      <c r="C2" s="246" t="s">
        <v>402</v>
      </c>
      <c r="D2" s="557" t="s">
        <v>103</v>
      </c>
      <c r="E2" s="559" t="s">
        <v>65</v>
      </c>
      <c r="F2" s="201" t="s">
        <v>224</v>
      </c>
      <c r="G2" s="565" t="s">
        <v>392</v>
      </c>
      <c r="H2" s="216" t="s">
        <v>224</v>
      </c>
      <c r="I2" s="547" t="s">
        <v>103</v>
      </c>
      <c r="J2" s="454" t="s">
        <v>143</v>
      </c>
      <c r="K2" s="172" t="s">
        <v>44</v>
      </c>
      <c r="L2" s="96" t="s">
        <v>103</v>
      </c>
      <c r="M2" s="2" t="s">
        <v>294</v>
      </c>
      <c r="N2" s="21" t="s">
        <v>291</v>
      </c>
      <c r="O2" s="19" t="s">
        <v>99</v>
      </c>
      <c r="P2" s="458">
        <v>40</v>
      </c>
    </row>
    <row r="3" spans="1:23" ht="15.75" customHeight="1" thickBot="1" x14ac:dyDescent="0.3">
      <c r="A3" s="554"/>
      <c r="B3" s="556"/>
      <c r="C3" s="235" t="s">
        <v>393</v>
      </c>
      <c r="D3" s="558"/>
      <c r="E3" s="560"/>
      <c r="G3" s="566"/>
      <c r="H3" s="6"/>
      <c r="I3" s="548"/>
      <c r="K3" s="24">
        <v>2</v>
      </c>
      <c r="N3" s="80" t="s">
        <v>292</v>
      </c>
    </row>
    <row r="4" spans="1:23" ht="15.75" customHeight="1" thickBot="1" x14ac:dyDescent="0.3">
      <c r="A4" s="250" t="s">
        <v>403</v>
      </c>
      <c r="B4" s="260"/>
      <c r="C4" s="561" t="s">
        <v>180</v>
      </c>
      <c r="I4" s="548"/>
    </row>
    <row r="5" spans="1:23" ht="15.75" thickBot="1" x14ac:dyDescent="0.3">
      <c r="A5" s="234" t="s">
        <v>196</v>
      </c>
      <c r="B5" s="100" t="s">
        <v>376</v>
      </c>
      <c r="C5" s="562"/>
      <c r="D5" s="235" t="s">
        <v>103</v>
      </c>
      <c r="E5" s="99" t="s">
        <v>44</v>
      </c>
      <c r="F5" s="216" t="s">
        <v>224</v>
      </c>
      <c r="G5" s="530" t="s">
        <v>286</v>
      </c>
      <c r="H5" s="216" t="s">
        <v>224</v>
      </c>
      <c r="I5" s="548"/>
      <c r="J5" s="455" t="s">
        <v>283</v>
      </c>
      <c r="K5" s="172" t="s">
        <v>44</v>
      </c>
      <c r="L5" s="96" t="s">
        <v>103</v>
      </c>
      <c r="M5" s="16" t="s">
        <v>364</v>
      </c>
      <c r="N5" s="80" t="s">
        <v>327</v>
      </c>
    </row>
    <row r="6" spans="1:23" ht="23.25" customHeight="1" thickBot="1" x14ac:dyDescent="0.3">
      <c r="A6" s="550" t="s">
        <v>300</v>
      </c>
      <c r="B6" s="105" t="s">
        <v>201</v>
      </c>
      <c r="C6" s="563"/>
      <c r="D6" s="564"/>
      <c r="E6" s="96">
        <v>1</v>
      </c>
      <c r="G6" s="531"/>
      <c r="I6" s="548"/>
    </row>
    <row r="7" spans="1:23" ht="15.75" customHeight="1" thickBot="1" x14ac:dyDescent="0.3">
      <c r="A7" s="551"/>
      <c r="B7" s="100" t="s">
        <v>157</v>
      </c>
      <c r="C7" s="174" t="s">
        <v>143</v>
      </c>
      <c r="D7" s="30" t="s">
        <v>136</v>
      </c>
      <c r="G7" s="531"/>
      <c r="I7" s="548"/>
      <c r="M7" s="16" t="s">
        <v>365</v>
      </c>
      <c r="N7" s="30" t="s">
        <v>438</v>
      </c>
      <c r="O7" s="2" t="s">
        <v>103</v>
      </c>
      <c r="P7" s="459" t="s">
        <v>44</v>
      </c>
    </row>
    <row r="8" spans="1:23" ht="15.75" thickBot="1" x14ac:dyDescent="0.3">
      <c r="A8" s="552"/>
      <c r="B8" s="222" t="s">
        <v>28</v>
      </c>
      <c r="C8" s="6"/>
      <c r="E8" s="30">
        <v>3</v>
      </c>
      <c r="G8" s="531"/>
      <c r="I8" s="548"/>
      <c r="N8" s="80"/>
    </row>
    <row r="9" spans="1:23" ht="15.75" thickBot="1" x14ac:dyDescent="0.3">
      <c r="A9" s="244" t="s">
        <v>479</v>
      </c>
      <c r="B9" s="96" t="s">
        <v>301</v>
      </c>
      <c r="C9" s="235" t="s">
        <v>399</v>
      </c>
      <c r="D9" s="2" t="s">
        <v>143</v>
      </c>
      <c r="G9" s="531"/>
      <c r="H9" s="6"/>
      <c r="I9" s="548"/>
      <c r="M9" s="19" t="s">
        <v>597</v>
      </c>
      <c r="N9" s="80"/>
    </row>
    <row r="10" spans="1:23" ht="15.75" thickBot="1" x14ac:dyDescent="0.3">
      <c r="A10" s="245" t="s">
        <v>602</v>
      </c>
      <c r="B10" s="21" t="s">
        <v>404</v>
      </c>
      <c r="C10" s="81"/>
      <c r="D10" s="108"/>
      <c r="E10" s="68">
        <f>Boat!S8</f>
        <v>39</v>
      </c>
      <c r="G10" s="531"/>
      <c r="I10" s="548"/>
      <c r="J10" s="24" t="s">
        <v>392</v>
      </c>
      <c r="K10" s="100" t="s">
        <v>44</v>
      </c>
      <c r="L10" s="30" t="s">
        <v>596</v>
      </c>
      <c r="N10" s="80"/>
    </row>
    <row r="11" spans="1:23" ht="15.75" thickBot="1" x14ac:dyDescent="0.3">
      <c r="A11" s="99" t="s">
        <v>186</v>
      </c>
      <c r="B11" s="530" t="s">
        <v>405</v>
      </c>
      <c r="C11" s="176" t="s">
        <v>180</v>
      </c>
      <c r="D11" s="229" t="s">
        <v>280</v>
      </c>
      <c r="G11" s="531"/>
      <c r="I11" s="548"/>
      <c r="J11" s="24" t="s">
        <v>197</v>
      </c>
      <c r="K11" s="30">
        <v>0</v>
      </c>
      <c r="L11" s="19" t="s">
        <v>591</v>
      </c>
      <c r="M11" s="16"/>
      <c r="N11" s="16" t="s">
        <v>458</v>
      </c>
      <c r="P11" s="459" t="s">
        <v>44</v>
      </c>
      <c r="U11" s="6" t="s">
        <v>521</v>
      </c>
      <c r="V11" s="6">
        <v>1</v>
      </c>
      <c r="W11" s="6" t="s">
        <v>521</v>
      </c>
    </row>
    <row r="12" spans="1:23" ht="15.75" thickBot="1" x14ac:dyDescent="0.3">
      <c r="A12" s="240" t="s">
        <v>406</v>
      </c>
      <c r="B12" s="532"/>
      <c r="E12" s="242">
        <v>3</v>
      </c>
      <c r="G12" s="531"/>
      <c r="I12" s="548"/>
      <c r="J12" s="24" t="s">
        <v>586</v>
      </c>
      <c r="K12" s="30">
        <v>0</v>
      </c>
      <c r="L12" s="19" t="s">
        <v>592</v>
      </c>
      <c r="M12" s="16"/>
      <c r="N12" s="16" t="s">
        <v>439</v>
      </c>
      <c r="O12" s="68" t="s">
        <v>44</v>
      </c>
      <c r="Q12" s="127" t="s">
        <v>44</v>
      </c>
      <c r="R12" s="24">
        <v>4</v>
      </c>
      <c r="S12" s="24">
        <v>3</v>
      </c>
      <c r="U12" s="6" t="s">
        <v>605</v>
      </c>
      <c r="V12" s="6">
        <v>1</v>
      </c>
      <c r="W12" s="6"/>
    </row>
    <row r="13" spans="1:23" ht="15.75" thickBot="1" x14ac:dyDescent="0.3">
      <c r="A13" s="502" t="s">
        <v>487</v>
      </c>
      <c r="B13" s="227" t="s">
        <v>341</v>
      </c>
      <c r="C13" s="530" t="s">
        <v>197</v>
      </c>
      <c r="D13" s="20"/>
      <c r="G13" s="531"/>
      <c r="I13" s="548"/>
      <c r="J13" s="108" t="s">
        <v>451</v>
      </c>
      <c r="K13" s="100" t="s">
        <v>44</v>
      </c>
      <c r="L13" s="2" t="s">
        <v>595</v>
      </c>
      <c r="M13" s="30" t="s">
        <v>376</v>
      </c>
      <c r="N13" s="461" t="s">
        <v>594</v>
      </c>
      <c r="U13" s="6" t="s">
        <v>508</v>
      </c>
      <c r="V13" s="6">
        <v>1</v>
      </c>
      <c r="W13" s="6"/>
    </row>
    <row r="14" spans="1:23" ht="15.75" thickBot="1" x14ac:dyDescent="0.3">
      <c r="A14" s="244" t="s">
        <v>477</v>
      </c>
      <c r="B14" s="178" t="s">
        <v>152</v>
      </c>
      <c r="C14" s="532"/>
      <c r="D14" s="214" t="s">
        <v>156</v>
      </c>
      <c r="E14" s="100">
        <v>2</v>
      </c>
      <c r="F14" s="216" t="s">
        <v>224</v>
      </c>
      <c r="G14" s="532"/>
      <c r="H14" s="216" t="s">
        <v>224</v>
      </c>
      <c r="I14" s="548"/>
      <c r="U14" s="6" t="s">
        <v>255</v>
      </c>
      <c r="V14" s="6"/>
      <c r="W14" s="6"/>
    </row>
    <row r="15" spans="1:23" ht="15.75" thickBot="1" x14ac:dyDescent="0.3">
      <c r="A15" s="249" t="s">
        <v>592</v>
      </c>
      <c r="B15" s="248" t="s">
        <v>296</v>
      </c>
      <c r="E15" s="34">
        <v>0</v>
      </c>
      <c r="H15" s="293">
        <v>0</v>
      </c>
      <c r="I15" s="548"/>
      <c r="J15" s="108" t="s">
        <v>156</v>
      </c>
      <c r="K15" s="30">
        <v>0</v>
      </c>
      <c r="L15" s="21" t="s">
        <v>593</v>
      </c>
      <c r="M15" s="2" t="s">
        <v>449</v>
      </c>
      <c r="U15" s="6" t="s">
        <v>528</v>
      </c>
      <c r="V15" s="6">
        <v>1</v>
      </c>
      <c r="W15" s="6" t="s">
        <v>84</v>
      </c>
    </row>
    <row r="16" spans="1:23" ht="15.75" thickBot="1" x14ac:dyDescent="0.3">
      <c r="C16" s="2" t="s">
        <v>480</v>
      </c>
      <c r="D16" s="2" t="s">
        <v>552</v>
      </c>
      <c r="I16" s="548"/>
      <c r="K16" s="100" t="s">
        <v>44</v>
      </c>
      <c r="L16" s="6"/>
      <c r="U16" s="6" t="s">
        <v>363</v>
      </c>
      <c r="V16" s="19">
        <v>1</v>
      </c>
      <c r="W16" s="6"/>
    </row>
    <row r="17" spans="1:23" ht="15.75" thickBot="1" x14ac:dyDescent="0.3">
      <c r="A17" s="244" t="s">
        <v>569</v>
      </c>
      <c r="B17" s="227" t="s">
        <v>456</v>
      </c>
      <c r="C17" s="2" t="s">
        <v>452</v>
      </c>
      <c r="D17" s="21" t="s">
        <v>449</v>
      </c>
      <c r="E17" s="30">
        <v>1</v>
      </c>
      <c r="G17" s="2" t="s">
        <v>482</v>
      </c>
      <c r="I17" s="548"/>
      <c r="L17" s="2" t="s">
        <v>485</v>
      </c>
      <c r="M17" s="21" t="s">
        <v>482</v>
      </c>
      <c r="U17" s="6" t="s">
        <v>629</v>
      </c>
      <c r="V17" s="6">
        <v>1</v>
      </c>
      <c r="W17" s="6" t="s">
        <v>629</v>
      </c>
    </row>
    <row r="18" spans="1:23" ht="15.75" thickBot="1" x14ac:dyDescent="0.3">
      <c r="A18" s="244" t="s">
        <v>625</v>
      </c>
      <c r="B18" s="21" t="s">
        <v>614</v>
      </c>
      <c r="C18" s="501" t="s">
        <v>157</v>
      </c>
      <c r="D18" s="440" t="s">
        <v>585</v>
      </c>
      <c r="E18" s="500" t="s">
        <v>44</v>
      </c>
      <c r="G18" s="16"/>
      <c r="I18" s="548"/>
      <c r="L18" s="16"/>
      <c r="M18" s="21"/>
      <c r="U18" s="6"/>
      <c r="V18" s="6"/>
      <c r="W18" s="6"/>
    </row>
    <row r="19" spans="1:23" ht="15.75" thickBot="1" x14ac:dyDescent="0.3">
      <c r="I19" s="548"/>
      <c r="M19" s="21" t="s">
        <v>484</v>
      </c>
      <c r="U19" s="6"/>
      <c r="V19" s="6">
        <v>1</v>
      </c>
      <c r="W19" s="6" t="s">
        <v>572</v>
      </c>
    </row>
    <row r="20" spans="1:23" ht="15.75" thickBot="1" x14ac:dyDescent="0.3">
      <c r="A20" s="244" t="s">
        <v>618</v>
      </c>
      <c r="B20" s="227" t="s">
        <v>574</v>
      </c>
      <c r="C20" s="2" t="s">
        <v>486</v>
      </c>
      <c r="D20" s="2" t="s">
        <v>619</v>
      </c>
      <c r="E20" s="432">
        <v>-1</v>
      </c>
      <c r="G20" s="2" t="s">
        <v>482</v>
      </c>
      <c r="I20" s="548"/>
      <c r="K20" s="19" t="s">
        <v>481</v>
      </c>
      <c r="L20" s="2" t="s">
        <v>483</v>
      </c>
      <c r="M20" s="21" t="s">
        <v>449</v>
      </c>
    </row>
    <row r="21" spans="1:23" ht="15.75" thickBot="1" x14ac:dyDescent="0.3">
      <c r="I21" s="548"/>
      <c r="M21" s="227" t="s">
        <v>456</v>
      </c>
    </row>
    <row r="22" spans="1:23" ht="15.75" thickBot="1" x14ac:dyDescent="0.3">
      <c r="A22" s="244" t="s">
        <v>545</v>
      </c>
      <c r="B22" s="227" t="s">
        <v>456</v>
      </c>
      <c r="C22" s="2" t="s">
        <v>486</v>
      </c>
      <c r="D22" s="2" t="s">
        <v>620</v>
      </c>
      <c r="E22" s="386">
        <v>1</v>
      </c>
      <c r="G22" s="2" t="s">
        <v>482</v>
      </c>
      <c r="I22" s="548"/>
    </row>
    <row r="23" spans="1:23" ht="15.75" thickBot="1" x14ac:dyDescent="0.3">
      <c r="C23" s="2" t="s">
        <v>630</v>
      </c>
      <c r="D23" s="21" t="s">
        <v>449</v>
      </c>
      <c r="E23" s="305" t="s">
        <v>44</v>
      </c>
      <c r="I23" s="548"/>
      <c r="O23" s="545" t="s">
        <v>587</v>
      </c>
      <c r="P23" s="546"/>
      <c r="V23" s="6">
        <v>-1</v>
      </c>
      <c r="W23" s="6" t="s">
        <v>206</v>
      </c>
    </row>
    <row r="24" spans="1:23" ht="15.75" thickBot="1" x14ac:dyDescent="0.3">
      <c r="I24" s="548"/>
      <c r="Q24" s="127" t="s">
        <v>44</v>
      </c>
      <c r="R24" s="24">
        <v>0</v>
      </c>
      <c r="S24" s="24">
        <v>1</v>
      </c>
    </row>
    <row r="25" spans="1:23" ht="15.75" thickBot="1" x14ac:dyDescent="0.3">
      <c r="D25" s="174" t="s">
        <v>143</v>
      </c>
      <c r="E25" s="100" t="s">
        <v>44</v>
      </c>
      <c r="F25" s="2" t="s">
        <v>224</v>
      </c>
      <c r="G25" s="2" t="s">
        <v>285</v>
      </c>
      <c r="H25" s="201" t="s">
        <v>281</v>
      </c>
      <c r="I25" s="548"/>
      <c r="J25" s="455" t="s">
        <v>284</v>
      </c>
      <c r="K25" s="100" t="s">
        <v>44</v>
      </c>
      <c r="L25" s="96" t="s">
        <v>103</v>
      </c>
      <c r="P25" s="449">
        <v>1</v>
      </c>
    </row>
    <row r="26" spans="1:23" ht="15.75" thickBot="1" x14ac:dyDescent="0.3">
      <c r="F26" s="16"/>
      <c r="G26" s="16"/>
      <c r="H26" s="6"/>
      <c r="I26" s="548"/>
      <c r="K26" s="24">
        <v>15</v>
      </c>
      <c r="L26" s="80" t="s">
        <v>99</v>
      </c>
      <c r="M26" s="440" t="s">
        <v>585</v>
      </c>
      <c r="P26" s="449"/>
      <c r="Q26" s="456">
        <v>-3</v>
      </c>
      <c r="T26" s="460" t="s">
        <v>589</v>
      </c>
      <c r="V26">
        <v>1</v>
      </c>
      <c r="W26" s="19" t="s">
        <v>590</v>
      </c>
    </row>
    <row r="27" spans="1:23" ht="15.75" thickBot="1" x14ac:dyDescent="0.3">
      <c r="A27" s="247" t="s">
        <v>400</v>
      </c>
      <c r="B27" s="2" t="s">
        <v>446</v>
      </c>
      <c r="I27" s="548"/>
      <c r="O27" s="2" t="s">
        <v>99</v>
      </c>
      <c r="P27" s="459" t="s">
        <v>44</v>
      </c>
      <c r="Q27">
        <v>0</v>
      </c>
      <c r="R27" s="433" t="s">
        <v>44</v>
      </c>
      <c r="S27" s="528"/>
      <c r="U27" s="6"/>
    </row>
    <row r="28" spans="1:23" ht="15.75" thickBot="1" x14ac:dyDescent="0.3">
      <c r="D28" s="176" t="s">
        <v>180</v>
      </c>
      <c r="E28" s="226">
        <v>2</v>
      </c>
      <c r="I28" s="548"/>
      <c r="Q28" s="143">
        <v>-1</v>
      </c>
      <c r="R28" s="529" t="s">
        <v>44</v>
      </c>
      <c r="T28" s="460" t="s">
        <v>588</v>
      </c>
      <c r="V28">
        <v>-1</v>
      </c>
      <c r="W28" s="19" t="s">
        <v>95</v>
      </c>
    </row>
    <row r="29" spans="1:23" ht="15.75" thickBot="1" x14ac:dyDescent="0.3">
      <c r="D29" s="241" t="s">
        <v>136</v>
      </c>
      <c r="H29" s="201" t="s">
        <v>282</v>
      </c>
      <c r="I29" s="549"/>
      <c r="J29" s="362"/>
      <c r="L29" s="96" t="s">
        <v>288</v>
      </c>
      <c r="M29" s="16" t="s">
        <v>293</v>
      </c>
      <c r="Q29" s="462"/>
      <c r="R29" s="465">
        <v>0</v>
      </c>
      <c r="S29" s="529">
        <v>-1</v>
      </c>
      <c r="T29" s="21" t="s">
        <v>450</v>
      </c>
      <c r="V29">
        <v>1</v>
      </c>
      <c r="W29" s="6" t="s">
        <v>245</v>
      </c>
    </row>
  </sheetData>
  <mergeCells count="13">
    <mergeCell ref="O23:P23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J1" sqref="J1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2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9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</cols>
  <sheetData>
    <row r="1" spans="1:43" ht="15.75" customHeight="1" thickBot="1" x14ac:dyDescent="0.3">
      <c r="A1" s="78" t="s">
        <v>416</v>
      </c>
      <c r="B1" s="79" t="s">
        <v>135</v>
      </c>
      <c r="C1" s="517" t="s">
        <v>143</v>
      </c>
      <c r="G1" s="450" t="s">
        <v>137</v>
      </c>
      <c r="H1" s="97" t="s">
        <v>361</v>
      </c>
      <c r="I1" s="565" t="s">
        <v>389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144</v>
      </c>
      <c r="Q1" s="21" t="s">
        <v>181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92" t="s">
        <v>158</v>
      </c>
      <c r="Y1" s="587" t="s">
        <v>606</v>
      </c>
      <c r="Z1" s="468">
        <v>1</v>
      </c>
      <c r="AA1" s="385"/>
      <c r="AB1" s="383"/>
      <c r="AC1" s="100" t="s">
        <v>542</v>
      </c>
      <c r="AD1" s="384"/>
      <c r="AE1" s="413"/>
      <c r="AF1" s="413"/>
      <c r="AG1" s="413"/>
      <c r="AH1" s="413"/>
      <c r="AI1" s="413"/>
      <c r="AJ1" s="413"/>
      <c r="AK1" s="505" t="s">
        <v>512</v>
      </c>
      <c r="AL1" s="413" t="s">
        <v>559</v>
      </c>
      <c r="AM1" s="463"/>
      <c r="AN1" s="567"/>
      <c r="AO1" s="379" t="s">
        <v>529</v>
      </c>
      <c r="AQ1" s="68" t="s">
        <v>363</v>
      </c>
    </row>
    <row r="2" spans="1:43" ht="15.75" customHeight="1" thickBot="1" x14ac:dyDescent="0.3">
      <c r="A2" s="604">
        <f ca="1">TODAY()</f>
        <v>45275</v>
      </c>
      <c r="B2" s="606" t="s">
        <v>390</v>
      </c>
      <c r="C2" s="518" t="s">
        <v>142</v>
      </c>
      <c r="D2" s="608" t="s">
        <v>373</v>
      </c>
      <c r="E2" s="610" t="s">
        <v>65</v>
      </c>
      <c r="F2" s="574" t="s">
        <v>103</v>
      </c>
      <c r="G2" s="451" t="s">
        <v>182</v>
      </c>
      <c r="H2" s="80" t="s">
        <v>33</v>
      </c>
      <c r="I2" s="566"/>
      <c r="J2" s="81" t="s">
        <v>77</v>
      </c>
      <c r="K2" s="612" t="s">
        <v>360</v>
      </c>
      <c r="L2" s="613"/>
      <c r="M2" s="574" t="s">
        <v>103</v>
      </c>
      <c r="N2" s="69" t="s">
        <v>28</v>
      </c>
      <c r="O2" s="578" t="s">
        <v>103</v>
      </c>
      <c r="P2" s="85" t="s">
        <v>150</v>
      </c>
      <c r="Q2" s="572" t="s">
        <v>145</v>
      </c>
      <c r="R2" s="530"/>
      <c r="S2" s="602" t="s">
        <v>151</v>
      </c>
      <c r="T2" s="89"/>
      <c r="U2" s="124"/>
      <c r="V2" s="91"/>
      <c r="W2" s="146"/>
      <c r="X2" s="493" t="s">
        <v>159</v>
      </c>
      <c r="Y2" s="588"/>
      <c r="Z2" s="469">
        <v>1</v>
      </c>
      <c r="AA2" s="329"/>
      <c r="AB2" s="219"/>
      <c r="AC2" s="16"/>
      <c r="AD2" s="16"/>
      <c r="AE2" s="252" t="s">
        <v>522</v>
      </c>
      <c r="AF2" s="80"/>
      <c r="AG2" s="80"/>
      <c r="AH2" s="80"/>
      <c r="AI2" s="80"/>
      <c r="AJ2" s="80"/>
      <c r="AK2" s="503" t="s">
        <v>524</v>
      </c>
      <c r="AL2" s="252" t="s">
        <v>523</v>
      </c>
      <c r="AM2" s="490"/>
      <c r="AN2" s="568"/>
    </row>
    <row r="3" spans="1:43" ht="15.75" thickBot="1" x14ac:dyDescent="0.3">
      <c r="A3" s="605"/>
      <c r="B3" s="607"/>
      <c r="C3" s="519" t="s">
        <v>147</v>
      </c>
      <c r="D3" s="609"/>
      <c r="E3" s="611"/>
      <c r="F3" s="575"/>
      <c r="G3" s="452" t="s">
        <v>28</v>
      </c>
      <c r="H3" s="82" t="s">
        <v>140</v>
      </c>
      <c r="I3" s="83" t="s">
        <v>28</v>
      </c>
      <c r="J3" s="84" t="s">
        <v>148</v>
      </c>
      <c r="K3" s="211" t="s">
        <v>139</v>
      </c>
      <c r="L3" s="211" t="s">
        <v>108</v>
      </c>
      <c r="M3" s="575"/>
      <c r="N3" s="69" t="s">
        <v>149</v>
      </c>
      <c r="O3" s="579"/>
      <c r="P3" s="2" t="s">
        <v>157</v>
      </c>
      <c r="Q3" s="573"/>
      <c r="R3" s="532"/>
      <c r="S3" s="603"/>
      <c r="T3" s="89"/>
      <c r="U3" s="124"/>
      <c r="V3" s="120"/>
      <c r="W3" s="145"/>
      <c r="X3" s="493" t="s">
        <v>160</v>
      </c>
      <c r="Y3" s="588"/>
      <c r="Z3" s="470">
        <v>1</v>
      </c>
      <c r="AA3" s="329"/>
      <c r="AB3" s="219"/>
      <c r="AC3" s="100" t="s">
        <v>540</v>
      </c>
      <c r="AD3" s="593" t="s">
        <v>515</v>
      </c>
      <c r="AE3" s="275"/>
      <c r="AF3" s="275"/>
      <c r="AG3" s="16"/>
      <c r="AH3" s="16"/>
      <c r="AI3" s="16"/>
      <c r="AJ3" s="16"/>
      <c r="AK3" s="275"/>
      <c r="AL3" s="16"/>
      <c r="AM3" s="490"/>
      <c r="AN3" s="568"/>
    </row>
    <row r="4" spans="1:43" ht="15.75" thickBot="1" x14ac:dyDescent="0.3">
      <c r="A4" s="252" t="s">
        <v>186</v>
      </c>
      <c r="B4" s="590" t="s">
        <v>394</v>
      </c>
      <c r="C4" s="520" t="s">
        <v>376</v>
      </c>
      <c r="D4" s="388" t="s">
        <v>136</v>
      </c>
      <c r="E4" s="426">
        <v>1</v>
      </c>
      <c r="F4" s="575"/>
      <c r="G4" s="431" t="s">
        <v>205</v>
      </c>
      <c r="H4" s="86" t="s">
        <v>106</v>
      </c>
      <c r="I4" s="87" t="s">
        <v>208</v>
      </c>
      <c r="J4" s="86" t="s">
        <v>106</v>
      </c>
      <c r="K4" s="3" t="s">
        <v>153</v>
      </c>
      <c r="L4" s="214"/>
      <c r="M4" s="575"/>
      <c r="N4" s="179" t="s">
        <v>70</v>
      </c>
      <c r="O4" s="579"/>
      <c r="P4" s="2" t="s">
        <v>194</v>
      </c>
      <c r="Q4" s="21" t="s">
        <v>154</v>
      </c>
      <c r="R4" s="71" t="s">
        <v>44</v>
      </c>
      <c r="S4" s="169" t="s">
        <v>155</v>
      </c>
      <c r="T4" s="89"/>
      <c r="U4" s="124"/>
      <c r="V4" s="91"/>
      <c r="W4" s="147" t="s">
        <v>178</v>
      </c>
      <c r="X4" s="493" t="s">
        <v>161</v>
      </c>
      <c r="Y4" s="588"/>
      <c r="Z4" s="471"/>
      <c r="AA4" s="329"/>
      <c r="AB4" s="219"/>
      <c r="AC4" s="16"/>
      <c r="AD4" s="593"/>
      <c r="AE4" s="275"/>
      <c r="AF4" s="275"/>
      <c r="AG4" s="16"/>
      <c r="AH4" s="16"/>
      <c r="AI4" s="16"/>
      <c r="AJ4" s="16"/>
      <c r="AK4" s="275"/>
      <c r="AL4" s="16"/>
      <c r="AM4" s="490"/>
      <c r="AN4" s="568"/>
      <c r="AO4" s="379" t="s">
        <v>91</v>
      </c>
    </row>
    <row r="5" spans="1:43" ht="15.75" thickBot="1" x14ac:dyDescent="0.3">
      <c r="A5" s="565" t="s">
        <v>474</v>
      </c>
      <c r="B5" s="591"/>
      <c r="C5" s="521" t="s">
        <v>157</v>
      </c>
      <c r="D5" s="61" t="s">
        <v>156</v>
      </c>
      <c r="E5" s="427">
        <v>1</v>
      </c>
      <c r="F5" s="575"/>
      <c r="G5" s="596" t="s">
        <v>195</v>
      </c>
      <c r="H5" s="596"/>
      <c r="I5" s="596"/>
      <c r="J5" s="596"/>
      <c r="K5" s="596"/>
      <c r="L5" s="597"/>
      <c r="M5" s="575"/>
      <c r="N5" s="21">
        <v>8</v>
      </c>
      <c r="O5" s="579"/>
      <c r="T5" s="89"/>
      <c r="U5" s="124"/>
      <c r="V5" s="120"/>
      <c r="W5" s="146"/>
      <c r="X5" s="493" t="s">
        <v>162</v>
      </c>
      <c r="Y5" s="588"/>
      <c r="Z5" s="471">
        <v>1</v>
      </c>
      <c r="AA5" s="329"/>
      <c r="AB5" s="100" t="s">
        <v>543</v>
      </c>
      <c r="AC5" s="99" t="s">
        <v>526</v>
      </c>
      <c r="AD5" s="16"/>
      <c r="AE5" s="16"/>
      <c r="AF5" s="252" t="s">
        <v>537</v>
      </c>
      <c r="AG5" s="16"/>
      <c r="AH5" s="16"/>
      <c r="AI5" s="16"/>
      <c r="AJ5" s="16"/>
      <c r="AK5" s="275"/>
      <c r="AL5" s="80"/>
      <c r="AM5" s="490"/>
      <c r="AN5" s="568"/>
    </row>
    <row r="6" spans="1:43" ht="15.75" thickBot="1" x14ac:dyDescent="0.3">
      <c r="A6" s="566"/>
      <c r="B6" s="614" t="s">
        <v>180</v>
      </c>
      <c r="C6" s="563"/>
      <c r="D6" s="564"/>
      <c r="F6" s="575"/>
      <c r="G6" s="598"/>
      <c r="H6" s="598"/>
      <c r="I6" s="598"/>
      <c r="J6" s="598"/>
      <c r="K6" s="598"/>
      <c r="L6" s="599"/>
      <c r="M6" s="575"/>
      <c r="O6" s="579"/>
      <c r="T6" s="89"/>
      <c r="U6" s="124"/>
      <c r="V6" s="98" t="s">
        <v>178</v>
      </c>
      <c r="W6" s="146"/>
      <c r="X6" s="493" t="s">
        <v>163</v>
      </c>
      <c r="Y6" s="588"/>
      <c r="Z6" s="469">
        <v>1</v>
      </c>
      <c r="AA6" s="329"/>
      <c r="AB6" s="219"/>
      <c r="AC6" s="16"/>
      <c r="AD6" s="475" t="s">
        <v>255</v>
      </c>
      <c r="AE6" s="275"/>
      <c r="AF6" s="275"/>
      <c r="AG6" s="275"/>
      <c r="AH6" s="275"/>
      <c r="AI6" s="584"/>
      <c r="AJ6" s="503" t="s">
        <v>518</v>
      </c>
      <c r="AK6" s="584" t="s">
        <v>266</v>
      </c>
      <c r="AL6" s="275"/>
      <c r="AM6" s="490"/>
      <c r="AN6" s="568"/>
      <c r="AO6" s="379" t="s">
        <v>530</v>
      </c>
    </row>
    <row r="7" spans="1:43" ht="15.75" thickBot="1" x14ac:dyDescent="0.3">
      <c r="A7" s="245" t="s">
        <v>601</v>
      </c>
      <c r="B7" s="615"/>
      <c r="C7" s="212" t="s">
        <v>395</v>
      </c>
      <c r="D7" s="389" t="s">
        <v>408</v>
      </c>
      <c r="E7" s="284">
        <v>3</v>
      </c>
      <c r="F7" s="575"/>
      <c r="G7" s="453">
        <v>0</v>
      </c>
      <c r="H7" s="150">
        <v>0</v>
      </c>
      <c r="I7" s="215">
        <v>0</v>
      </c>
      <c r="J7" s="30">
        <v>0</v>
      </c>
      <c r="K7" s="530">
        <v>1</v>
      </c>
      <c r="L7" s="222">
        <v>0</v>
      </c>
      <c r="M7" s="575"/>
      <c r="O7" s="579"/>
      <c r="R7" s="99" t="s">
        <v>44</v>
      </c>
      <c r="S7" s="169" t="s">
        <v>186</v>
      </c>
      <c r="T7" s="89"/>
      <c r="U7" s="124"/>
      <c r="V7" s="92"/>
      <c r="W7" s="146"/>
      <c r="X7" s="493" t="s">
        <v>164</v>
      </c>
      <c r="Y7" s="588"/>
      <c r="Z7" s="469">
        <v>1</v>
      </c>
      <c r="AA7" s="329"/>
      <c r="AB7" s="219"/>
      <c r="AC7" s="16"/>
      <c r="AD7" s="16"/>
      <c r="AE7" s="275"/>
      <c r="AF7" s="275"/>
      <c r="AG7" s="593" t="s">
        <v>514</v>
      </c>
      <c r="AH7" s="275"/>
      <c r="AI7" s="584"/>
      <c r="AJ7" s="275"/>
      <c r="AK7" s="584"/>
      <c r="AL7" s="80" t="s">
        <v>557</v>
      </c>
      <c r="AM7" s="490"/>
      <c r="AN7" s="568"/>
      <c r="AP7" s="76" t="s">
        <v>531</v>
      </c>
    </row>
    <row r="8" spans="1:43" ht="15.75" thickBot="1" x14ac:dyDescent="0.3">
      <c r="A8" s="2" t="s">
        <v>391</v>
      </c>
      <c r="B8" s="387" t="s">
        <v>301</v>
      </c>
      <c r="D8" s="378"/>
      <c r="E8" s="261">
        <f>SUM(G7:N9)</f>
        <v>16</v>
      </c>
      <c r="F8" s="575"/>
      <c r="G8" s="597">
        <v>0</v>
      </c>
      <c r="H8" s="594" t="s">
        <v>105</v>
      </c>
      <c r="I8" s="530"/>
      <c r="J8" s="594" t="s">
        <v>105</v>
      </c>
      <c r="K8" s="600"/>
      <c r="L8" s="617"/>
      <c r="M8" s="576"/>
      <c r="N8" s="620">
        <f>N5+N11</f>
        <v>15</v>
      </c>
      <c r="O8" s="579"/>
      <c r="T8" s="103" t="s">
        <v>44</v>
      </c>
      <c r="U8" s="124"/>
      <c r="V8" s="92"/>
      <c r="W8" s="146"/>
      <c r="X8" s="493" t="s">
        <v>165</v>
      </c>
      <c r="Y8" s="588"/>
      <c r="Z8" s="471"/>
      <c r="AA8" s="329"/>
      <c r="AB8" s="219"/>
      <c r="AC8" s="16"/>
      <c r="AD8" s="16"/>
      <c r="AE8" s="275"/>
      <c r="AF8" s="275"/>
      <c r="AG8" s="593"/>
      <c r="AH8" s="275"/>
      <c r="AI8" s="584"/>
      <c r="AJ8" s="275"/>
      <c r="AK8" s="275"/>
      <c r="AL8" s="275"/>
      <c r="AM8" s="490"/>
      <c r="AN8" s="568"/>
    </row>
    <row r="9" spans="1:43" ht="15.75" thickBot="1" x14ac:dyDescent="0.3">
      <c r="A9" s="245" t="s">
        <v>600</v>
      </c>
      <c r="B9" s="106" t="s">
        <v>199</v>
      </c>
      <c r="C9" s="212" t="s">
        <v>550</v>
      </c>
      <c r="D9" s="389" t="s">
        <v>296</v>
      </c>
      <c r="F9" s="575"/>
      <c r="G9" s="599"/>
      <c r="H9" s="595"/>
      <c r="I9" s="532"/>
      <c r="J9" s="595"/>
      <c r="K9" s="601"/>
      <c r="L9" s="618"/>
      <c r="M9" s="577"/>
      <c r="N9" s="621"/>
      <c r="O9" s="580"/>
      <c r="S9" s="602" t="s">
        <v>62</v>
      </c>
      <c r="T9" s="89"/>
      <c r="U9" s="124"/>
      <c r="V9" s="98" t="s">
        <v>178</v>
      </c>
      <c r="W9" s="48"/>
      <c r="X9" s="493" t="s">
        <v>166</v>
      </c>
      <c r="Y9" s="588"/>
      <c r="Z9" s="472"/>
      <c r="AA9" s="329"/>
      <c r="AB9" s="219"/>
      <c r="AC9" s="16"/>
      <c r="AD9" s="475" t="s">
        <v>255</v>
      </c>
      <c r="AE9" s="275"/>
      <c r="AF9" s="275"/>
      <c r="AG9" s="593"/>
      <c r="AH9" s="275"/>
      <c r="AI9" s="584"/>
      <c r="AJ9" s="80"/>
      <c r="AK9" s="584" t="s">
        <v>266</v>
      </c>
      <c r="AL9" s="275"/>
      <c r="AM9" s="490"/>
      <c r="AN9" s="568"/>
      <c r="AP9" s="2" t="s">
        <v>571</v>
      </c>
    </row>
    <row r="10" spans="1:43" ht="15.75" customHeight="1" thickBot="1" x14ac:dyDescent="0.3">
      <c r="A10" s="245" t="s">
        <v>599</v>
      </c>
      <c r="B10" s="105" t="s">
        <v>201</v>
      </c>
      <c r="D10" s="142"/>
      <c r="E10" s="251">
        <f>Boat!S8</f>
        <v>39</v>
      </c>
      <c r="F10" s="575"/>
      <c r="N10" s="480" t="s">
        <v>436</v>
      </c>
      <c r="O10" s="633" t="s">
        <v>103</v>
      </c>
      <c r="P10" s="581" t="s">
        <v>440</v>
      </c>
      <c r="R10" s="74" t="s">
        <v>44</v>
      </c>
      <c r="S10" s="619"/>
      <c r="T10" s="89"/>
      <c r="U10" s="123" t="s">
        <v>179</v>
      </c>
      <c r="V10" s="119" t="s">
        <v>226</v>
      </c>
      <c r="W10" s="146"/>
      <c r="X10" s="493" t="s">
        <v>167</v>
      </c>
      <c r="Y10" s="588"/>
      <c r="Z10" s="471">
        <v>0</v>
      </c>
      <c r="AA10" s="329">
        <v>1</v>
      </c>
      <c r="AB10" s="219"/>
      <c r="AC10" s="100" t="s">
        <v>540</v>
      </c>
      <c r="AD10" s="16"/>
      <c r="AE10" s="252" t="s">
        <v>533</v>
      </c>
      <c r="AF10" s="252" t="s">
        <v>328</v>
      </c>
      <c r="AG10" s="593"/>
      <c r="AH10" s="80"/>
      <c r="AI10" s="584"/>
      <c r="AJ10" s="275"/>
      <c r="AK10" s="584"/>
      <c r="AL10" s="275"/>
      <c r="AM10" s="504" t="s">
        <v>335</v>
      </c>
      <c r="AN10" s="568"/>
      <c r="AO10" s="214" t="s">
        <v>95</v>
      </c>
    </row>
    <row r="11" spans="1:43" ht="24" customHeight="1" thickBot="1" x14ac:dyDescent="0.3">
      <c r="A11" s="236" t="s">
        <v>300</v>
      </c>
      <c r="B11" s="530" t="s">
        <v>298</v>
      </c>
      <c r="C11" s="522" t="s">
        <v>180</v>
      </c>
      <c r="D11" s="175" t="s">
        <v>373</v>
      </c>
      <c r="F11" s="575"/>
      <c r="M11" s="6"/>
      <c r="N11" s="117">
        <v>7</v>
      </c>
      <c r="O11" s="634"/>
      <c r="P11" s="582"/>
      <c r="Q11" s="65"/>
      <c r="R11" s="120" t="s">
        <v>226</v>
      </c>
      <c r="S11" s="619"/>
      <c r="T11" s="102" t="s">
        <v>44</v>
      </c>
      <c r="U11" s="124"/>
      <c r="V11" s="121"/>
      <c r="W11" s="146"/>
      <c r="X11" s="493" t="s">
        <v>168</v>
      </c>
      <c r="Y11" s="588"/>
      <c r="Z11" s="471"/>
      <c r="AA11" s="329">
        <v>1</v>
      </c>
      <c r="AB11" s="99" t="s">
        <v>527</v>
      </c>
      <c r="AC11" s="275"/>
      <c r="AD11" s="16"/>
      <c r="AE11" s="275"/>
      <c r="AF11" s="275" t="s">
        <v>536</v>
      </c>
      <c r="AG11" s="593"/>
      <c r="AH11" s="275"/>
      <c r="AI11" s="70"/>
      <c r="AJ11" s="275"/>
      <c r="AK11" s="275"/>
      <c r="AL11" s="275"/>
      <c r="AM11" s="490"/>
      <c r="AN11" s="568"/>
      <c r="AP11" s="76" t="s">
        <v>544</v>
      </c>
    </row>
    <row r="12" spans="1:43" ht="15.75" thickBot="1" x14ac:dyDescent="0.3">
      <c r="A12" s="240" t="s">
        <v>406</v>
      </c>
      <c r="B12" s="532"/>
      <c r="C12" s="523" t="s">
        <v>407</v>
      </c>
      <c r="D12" s="61" t="s">
        <v>156</v>
      </c>
      <c r="E12" s="237">
        <v>3</v>
      </c>
      <c r="F12" s="575"/>
      <c r="G12" s="378" t="s">
        <v>440</v>
      </c>
      <c r="H12" s="535" t="s">
        <v>488</v>
      </c>
      <c r="I12" s="536"/>
      <c r="J12" s="536"/>
      <c r="K12" s="616"/>
      <c r="L12" s="213"/>
      <c r="M12" s="213"/>
      <c r="N12" s="213"/>
      <c r="O12" s="634"/>
      <c r="P12" s="582"/>
      <c r="R12" s="122" t="s">
        <v>183</v>
      </c>
      <c r="S12" s="603"/>
      <c r="T12" s="101" t="s">
        <v>44</v>
      </c>
      <c r="U12" s="124"/>
      <c r="V12" s="146"/>
      <c r="W12" s="146"/>
      <c r="X12" s="493" t="s">
        <v>169</v>
      </c>
      <c r="Y12" s="588"/>
      <c r="Z12" s="469">
        <v>1</v>
      </c>
      <c r="AA12" s="329">
        <v>1</v>
      </c>
      <c r="AB12" s="219"/>
      <c r="AC12" s="100" t="s">
        <v>541</v>
      </c>
      <c r="AD12" s="592" t="s">
        <v>255</v>
      </c>
      <c r="AE12" s="503" t="s">
        <v>254</v>
      </c>
      <c r="AF12" s="593" t="s">
        <v>241</v>
      </c>
      <c r="AG12" s="593"/>
      <c r="AH12" s="252" t="s">
        <v>274</v>
      </c>
      <c r="AI12" s="252" t="s">
        <v>251</v>
      </c>
      <c r="AJ12" s="275"/>
      <c r="AK12" s="275"/>
      <c r="AL12" s="275"/>
      <c r="AM12" s="585" t="s">
        <v>264</v>
      </c>
      <c r="AN12" s="568"/>
      <c r="AO12" s="379" t="s">
        <v>97</v>
      </c>
    </row>
    <row r="13" spans="1:43" ht="15.75" thickBot="1" x14ac:dyDescent="0.3">
      <c r="B13" s="509" t="s">
        <v>198</v>
      </c>
      <c r="E13" s="510">
        <v>-3</v>
      </c>
      <c r="F13" s="575"/>
      <c r="G13" s="536" t="s">
        <v>489</v>
      </c>
      <c r="H13" s="536"/>
      <c r="I13" s="536"/>
      <c r="J13" s="616"/>
      <c r="M13" s="6"/>
      <c r="N13" s="6"/>
      <c r="O13" s="634"/>
      <c r="P13" s="583"/>
      <c r="T13" s="105" t="s">
        <v>44</v>
      </c>
      <c r="U13" s="124"/>
      <c r="V13" s="146"/>
      <c r="W13" s="146"/>
      <c r="X13" s="493" t="s">
        <v>170</v>
      </c>
      <c r="Y13" s="588"/>
      <c r="Z13" s="469">
        <v>1</v>
      </c>
      <c r="AA13" s="329">
        <v>1</v>
      </c>
      <c r="AB13" s="100" t="s">
        <v>561</v>
      </c>
      <c r="AC13" s="16"/>
      <c r="AD13" s="592"/>
      <c r="AF13" s="593"/>
      <c r="AG13" s="80"/>
      <c r="AH13" s="252" t="s">
        <v>324</v>
      </c>
      <c r="AI13" s="252" t="s">
        <v>323</v>
      </c>
      <c r="AJ13" s="80"/>
      <c r="AK13" s="275"/>
      <c r="AL13" s="275"/>
      <c r="AM13" s="585"/>
      <c r="AN13" s="568"/>
    </row>
    <row r="14" spans="1:43" ht="15.75" thickBot="1" x14ac:dyDescent="0.3">
      <c r="A14" s="512"/>
      <c r="B14" s="513"/>
      <c r="C14" s="524"/>
      <c r="D14" s="514"/>
      <c r="E14" s="515"/>
      <c r="F14" s="575"/>
      <c r="G14" s="536" t="s">
        <v>488</v>
      </c>
      <c r="H14" s="536"/>
      <c r="I14" s="536"/>
      <c r="J14" s="616"/>
      <c r="K14" s="2">
        <v>12</v>
      </c>
      <c r="N14" s="6"/>
      <c r="O14" s="634"/>
      <c r="Q14" s="61" t="s">
        <v>610</v>
      </c>
      <c r="S14" s="169" t="s">
        <v>28</v>
      </c>
      <c r="T14" s="89"/>
      <c r="U14" s="124"/>
      <c r="V14" s="93"/>
      <c r="W14" s="146"/>
      <c r="X14" s="493" t="s">
        <v>171</v>
      </c>
      <c r="Y14" s="588"/>
      <c r="Z14" s="469">
        <v>1</v>
      </c>
      <c r="AA14" s="329"/>
      <c r="AB14" s="219"/>
      <c r="AC14" s="16"/>
      <c r="AD14" s="592"/>
      <c r="AE14" s="275"/>
      <c r="AF14" s="593"/>
      <c r="AG14" s="275"/>
      <c r="AH14" s="275"/>
      <c r="AI14" s="70"/>
      <c r="AJ14" s="275"/>
      <c r="AK14" s="275"/>
      <c r="AL14" s="275"/>
      <c r="AM14" s="585"/>
      <c r="AN14" s="568"/>
    </row>
    <row r="15" spans="1:43" ht="15.75" thickBot="1" x14ac:dyDescent="0.3">
      <c r="A15" s="511" t="s">
        <v>569</v>
      </c>
      <c r="C15" s="530" t="s">
        <v>394</v>
      </c>
      <c r="F15" s="575"/>
      <c r="O15" s="634"/>
      <c r="R15" s="99" t="s">
        <v>44</v>
      </c>
      <c r="T15" s="89"/>
      <c r="U15" s="90"/>
      <c r="V15" s="120"/>
      <c r="W15" s="147" t="s">
        <v>183</v>
      </c>
      <c r="X15" s="493" t="s">
        <v>172</v>
      </c>
      <c r="Y15" s="588"/>
      <c r="Z15" s="471">
        <v>1</v>
      </c>
      <c r="AA15" s="329"/>
      <c r="AB15" s="219"/>
      <c r="AC15" s="76" t="s">
        <v>539</v>
      </c>
      <c r="AD15" s="592"/>
      <c r="AF15" s="593"/>
      <c r="AG15" s="80"/>
      <c r="AH15" s="252" t="s">
        <v>508</v>
      </c>
      <c r="AI15" s="252" t="s">
        <v>262</v>
      </c>
      <c r="AJ15" s="80" t="s">
        <v>275</v>
      </c>
      <c r="AK15" s="275"/>
      <c r="AL15" s="275"/>
      <c r="AM15" s="585"/>
      <c r="AN15" s="568"/>
      <c r="AP15" s="76" t="s">
        <v>74</v>
      </c>
      <c r="AQ15" s="2" t="s">
        <v>555</v>
      </c>
    </row>
    <row r="16" spans="1:43" ht="15.75" thickBot="1" x14ac:dyDescent="0.3">
      <c r="A16" s="2" t="s">
        <v>617</v>
      </c>
      <c r="B16" s="21" t="s">
        <v>449</v>
      </c>
      <c r="C16" s="532"/>
      <c r="D16" s="61" t="s">
        <v>553</v>
      </c>
      <c r="E16" s="237">
        <v>1</v>
      </c>
      <c r="F16" s="575"/>
      <c r="G16" s="378" t="s">
        <v>548</v>
      </c>
      <c r="I16" s="20"/>
      <c r="J16" s="20"/>
      <c r="O16" s="634"/>
      <c r="R16" s="497" t="s">
        <v>187</v>
      </c>
      <c r="T16" s="89"/>
      <c r="U16" s="124"/>
      <c r="V16" s="94"/>
      <c r="W16" s="146"/>
      <c r="X16" s="493" t="s">
        <v>173</v>
      </c>
      <c r="Y16" s="588"/>
      <c r="Z16" s="469">
        <v>1</v>
      </c>
      <c r="AA16" s="329"/>
      <c r="AB16" s="219"/>
      <c r="AC16" s="16"/>
      <c r="AD16" s="16"/>
      <c r="AE16" s="275"/>
      <c r="AF16" s="275"/>
      <c r="AG16" s="275"/>
      <c r="AH16" s="275"/>
      <c r="AI16" s="70"/>
      <c r="AJ16" s="252" t="s">
        <v>519</v>
      </c>
      <c r="AK16" s="275"/>
      <c r="AL16" s="80"/>
      <c r="AM16" s="490" t="s">
        <v>334</v>
      </c>
      <c r="AN16" s="568"/>
      <c r="AP16" s="76" t="s">
        <v>245</v>
      </c>
    </row>
    <row r="17" spans="1:43" ht="15.75" thickBot="1" x14ac:dyDescent="0.3">
      <c r="B17" s="80"/>
      <c r="F17" s="575"/>
      <c r="I17" s="20"/>
      <c r="J17" s="20"/>
      <c r="N17" s="6"/>
      <c r="O17" s="634"/>
      <c r="Q17" s="21" t="s">
        <v>608</v>
      </c>
      <c r="S17" s="169" t="s">
        <v>185</v>
      </c>
      <c r="T17" s="101" t="s">
        <v>44</v>
      </c>
      <c r="U17" s="124"/>
      <c r="V17" s="98" t="s">
        <v>179</v>
      </c>
      <c r="W17" s="147" t="s">
        <v>179</v>
      </c>
      <c r="X17" s="493" t="s">
        <v>174</v>
      </c>
      <c r="Y17" s="588"/>
      <c r="Z17" s="471"/>
      <c r="AA17" s="329"/>
      <c r="AB17" s="219"/>
      <c r="AC17" s="76" t="s">
        <v>525</v>
      </c>
      <c r="AD17" s="252" t="s">
        <v>257</v>
      </c>
      <c r="AE17" s="275" t="s">
        <v>562</v>
      </c>
      <c r="AF17" s="275"/>
      <c r="AG17" s="80"/>
      <c r="AH17" s="80" t="s">
        <v>563</v>
      </c>
      <c r="AI17" s="275" t="s">
        <v>244</v>
      </c>
      <c r="AJ17" s="80"/>
      <c r="AK17" s="275"/>
      <c r="AL17" s="80"/>
      <c r="AM17" s="490"/>
      <c r="AN17" s="568"/>
      <c r="AO17" s="214" t="s">
        <v>558</v>
      </c>
      <c r="AQ17" s="99" t="s">
        <v>556</v>
      </c>
    </row>
    <row r="18" spans="1:43" ht="15.75" thickBot="1" x14ac:dyDescent="0.3">
      <c r="A18" s="244" t="s">
        <v>616</v>
      </c>
      <c r="B18" s="21" t="s">
        <v>614</v>
      </c>
      <c r="C18" s="516" t="s">
        <v>587</v>
      </c>
      <c r="D18" s="440" t="s">
        <v>585</v>
      </c>
      <c r="E18" s="99" t="s">
        <v>44</v>
      </c>
      <c r="F18" s="575"/>
      <c r="G18" s="378" t="s">
        <v>604</v>
      </c>
      <c r="I18" s="20"/>
      <c r="J18" s="20"/>
      <c r="O18" s="634"/>
      <c r="Q18" s="112"/>
      <c r="R18" s="622" t="s">
        <v>613</v>
      </c>
      <c r="T18" s="100" t="s">
        <v>44</v>
      </c>
      <c r="U18" s="627" t="s">
        <v>44</v>
      </c>
      <c r="V18" s="120"/>
      <c r="W18" s="147" t="s">
        <v>178</v>
      </c>
      <c r="X18" s="493" t="s">
        <v>175</v>
      </c>
      <c r="Y18" s="588"/>
      <c r="Z18" s="471">
        <v>1</v>
      </c>
      <c r="AA18" s="329"/>
      <c r="AB18" s="76" t="s">
        <v>525</v>
      </c>
      <c r="AC18" s="16"/>
      <c r="AD18" s="16"/>
      <c r="AE18" s="275"/>
      <c r="AF18" s="584" t="s">
        <v>535</v>
      </c>
      <c r="AG18" s="275"/>
      <c r="AH18" s="70"/>
      <c r="AI18" s="70"/>
      <c r="AJ18" s="586" t="s">
        <v>332</v>
      </c>
      <c r="AK18" s="275"/>
      <c r="AL18" s="80"/>
      <c r="AM18" s="490"/>
      <c r="AN18" s="568"/>
      <c r="AP18" s="76" t="s">
        <v>88</v>
      </c>
    </row>
    <row r="19" spans="1:43" ht="15.75" thickBot="1" x14ac:dyDescent="0.3">
      <c r="F19" s="575"/>
      <c r="O19" s="634"/>
      <c r="R19" s="623"/>
      <c r="S19" s="30" t="s">
        <v>611</v>
      </c>
      <c r="U19" s="628"/>
      <c r="V19" s="146"/>
      <c r="W19" s="146"/>
      <c r="X19" s="493" t="s">
        <v>176</v>
      </c>
      <c r="Y19" s="588"/>
      <c r="Z19" s="469">
        <v>1</v>
      </c>
      <c r="AA19" s="329"/>
      <c r="AB19" s="219"/>
      <c r="AC19" s="16"/>
      <c r="AD19" s="16"/>
      <c r="AE19" s="275"/>
      <c r="AF19" s="584"/>
      <c r="AG19" s="275"/>
      <c r="AH19" s="275"/>
      <c r="AI19" s="70"/>
      <c r="AJ19" s="586"/>
      <c r="AK19" s="525" t="s">
        <v>266</v>
      </c>
      <c r="AL19" s="80"/>
      <c r="AM19" s="490"/>
      <c r="AN19" s="568"/>
      <c r="AP19" s="76" t="s">
        <v>528</v>
      </c>
    </row>
    <row r="20" spans="1:43" ht="15.75" thickBot="1" x14ac:dyDescent="0.3">
      <c r="A20" s="244" t="s">
        <v>618</v>
      </c>
      <c r="B20" s="227" t="s">
        <v>574</v>
      </c>
      <c r="C20" s="520" t="s">
        <v>546</v>
      </c>
      <c r="D20" s="21" t="s">
        <v>619</v>
      </c>
      <c r="E20" s="499">
        <v>-1</v>
      </c>
      <c r="F20" s="575"/>
      <c r="G20" s="378" t="s">
        <v>551</v>
      </c>
      <c r="O20" s="634"/>
      <c r="Q20" s="636" t="s">
        <v>48</v>
      </c>
      <c r="T20" s="466" t="s">
        <v>44</v>
      </c>
      <c r="U20" s="629"/>
      <c r="W20" s="467"/>
      <c r="X20" s="494" t="s">
        <v>177</v>
      </c>
      <c r="Y20" s="588"/>
      <c r="Z20" s="473">
        <v>1</v>
      </c>
      <c r="AA20" s="474">
        <v>1</v>
      </c>
      <c r="AB20" s="274"/>
      <c r="AC20" s="476"/>
      <c r="AD20" s="476"/>
      <c r="AE20" s="380"/>
      <c r="AF20" s="464"/>
      <c r="AG20" s="380"/>
      <c r="AH20" s="381"/>
      <c r="AI20" s="382" t="s">
        <v>313</v>
      </c>
      <c r="AJ20" s="380"/>
      <c r="AK20" s="526"/>
      <c r="AL20" s="381" t="s">
        <v>560</v>
      </c>
      <c r="AM20" s="431" t="s">
        <v>264</v>
      </c>
      <c r="AN20" s="568"/>
      <c r="AO20" s="379" t="s">
        <v>520</v>
      </c>
      <c r="AQ20" s="100" t="s">
        <v>521</v>
      </c>
    </row>
    <row r="21" spans="1:43" ht="15.75" thickBot="1" x14ac:dyDescent="0.3">
      <c r="A21" s="244" t="s">
        <v>615</v>
      </c>
      <c r="B21" s="21" t="s">
        <v>614</v>
      </c>
      <c r="C21" s="520" t="s">
        <v>546</v>
      </c>
      <c r="D21" s="174" t="s">
        <v>143</v>
      </c>
      <c r="E21" s="284">
        <v>1</v>
      </c>
      <c r="F21" s="575"/>
      <c r="O21" s="634"/>
      <c r="Q21" s="637"/>
      <c r="T21" s="484"/>
      <c r="U21" s="14"/>
      <c r="V21" s="624"/>
      <c r="W21" s="488" t="s">
        <v>178</v>
      </c>
      <c r="X21" s="491" t="s">
        <v>189</v>
      </c>
      <c r="Y21" s="588"/>
      <c r="Z21" s="507">
        <v>3</v>
      </c>
      <c r="AA21" s="508">
        <v>3</v>
      </c>
      <c r="AB21" s="477"/>
      <c r="AC21" s="6"/>
      <c r="AD21" s="475" t="s">
        <v>255</v>
      </c>
      <c r="AE21" s="6"/>
      <c r="AF21" s="6" t="s">
        <v>609</v>
      </c>
      <c r="AG21" s="6"/>
      <c r="AH21" s="252" t="s">
        <v>508</v>
      </c>
      <c r="AI21" s="6"/>
      <c r="AJ21" s="80" t="s">
        <v>330</v>
      </c>
      <c r="AK21" s="275" t="s">
        <v>266</v>
      </c>
      <c r="AL21" s="6"/>
      <c r="AM21" s="490" t="s">
        <v>624</v>
      </c>
      <c r="AN21" s="568"/>
    </row>
    <row r="22" spans="1:43" ht="15.75" thickBot="1" x14ac:dyDescent="0.3">
      <c r="F22" s="575"/>
      <c r="G22" s="378" t="s">
        <v>549</v>
      </c>
      <c r="O22" s="634"/>
      <c r="R22" s="496" t="s">
        <v>44</v>
      </c>
      <c r="T22" s="485" t="s">
        <v>44</v>
      </c>
      <c r="U22" s="15"/>
      <c r="V22" s="625"/>
      <c r="W22" s="488" t="s">
        <v>178</v>
      </c>
      <c r="X22" s="491" t="s">
        <v>190</v>
      </c>
      <c r="Y22" s="588"/>
      <c r="Z22" s="477"/>
      <c r="AA22" s="10"/>
      <c r="AB22" s="477"/>
      <c r="AC22" s="6"/>
      <c r="AD22" s="6"/>
      <c r="AE22" s="6"/>
      <c r="AF22" s="6"/>
      <c r="AG22" s="6"/>
      <c r="AH22" s="6"/>
      <c r="AI22" s="6"/>
      <c r="AJ22" s="584" t="s">
        <v>532</v>
      </c>
      <c r="AK22" s="275"/>
      <c r="AL22" s="80" t="s">
        <v>538</v>
      </c>
      <c r="AM22" s="322"/>
      <c r="AN22" s="568"/>
    </row>
    <row r="23" spans="1:43" ht="15.75" thickBot="1" x14ac:dyDescent="0.3">
      <c r="A23" s="244" t="s">
        <v>477</v>
      </c>
      <c r="B23" s="178" t="s">
        <v>378</v>
      </c>
      <c r="C23" s="517" t="s">
        <v>143</v>
      </c>
      <c r="D23" s="388" t="s">
        <v>136</v>
      </c>
      <c r="E23" s="238">
        <v>1</v>
      </c>
      <c r="F23" s="575"/>
      <c r="O23" s="634"/>
      <c r="Q23" s="636" t="s">
        <v>146</v>
      </c>
      <c r="T23" s="17"/>
      <c r="U23" s="482" t="s">
        <v>44</v>
      </c>
      <c r="V23" s="625"/>
      <c r="W23" s="148"/>
      <c r="X23" s="491" t="s">
        <v>191</v>
      </c>
      <c r="Y23" s="588"/>
      <c r="Z23" s="17"/>
      <c r="AA23" s="10"/>
      <c r="AB23" s="477"/>
      <c r="AC23" s="6"/>
      <c r="AD23" s="6"/>
      <c r="AE23" s="6"/>
      <c r="AF23" s="6"/>
      <c r="AG23" s="6"/>
      <c r="AH23" s="6"/>
      <c r="AI23" s="6"/>
      <c r="AJ23" s="584"/>
      <c r="AK23" s="275"/>
      <c r="AL23" s="80" t="s">
        <v>570</v>
      </c>
      <c r="AM23" s="322"/>
      <c r="AN23" s="568"/>
    </row>
    <row r="24" spans="1:43" ht="15.75" thickBot="1" x14ac:dyDescent="0.3">
      <c r="A24" s="502" t="s">
        <v>487</v>
      </c>
      <c r="B24" s="227" t="s">
        <v>341</v>
      </c>
      <c r="C24" s="522" t="s">
        <v>157</v>
      </c>
      <c r="D24" s="175" t="s">
        <v>280</v>
      </c>
      <c r="E24" s="498">
        <v>1</v>
      </c>
      <c r="F24" s="575"/>
      <c r="G24" s="61" t="s">
        <v>550</v>
      </c>
      <c r="O24" s="634"/>
      <c r="Q24" s="637"/>
      <c r="T24" s="17"/>
      <c r="U24" s="240" t="s">
        <v>44</v>
      </c>
      <c r="V24" s="625"/>
      <c r="W24" s="148"/>
      <c r="X24" s="491" t="s">
        <v>188</v>
      </c>
      <c r="Y24" s="588"/>
      <c r="Z24" s="17"/>
      <c r="AA24" s="10"/>
      <c r="AB24" s="477"/>
      <c r="AC24" s="6"/>
      <c r="AD24" s="6"/>
      <c r="AE24" s="6"/>
      <c r="AF24" s="6"/>
      <c r="AG24" s="6"/>
      <c r="AH24" s="6"/>
      <c r="AI24" s="6"/>
      <c r="AJ24" s="6"/>
      <c r="AK24" s="503" t="s">
        <v>524</v>
      </c>
      <c r="AL24" s="252" t="s">
        <v>523</v>
      </c>
      <c r="AM24" s="322"/>
      <c r="AN24" s="568"/>
    </row>
    <row r="25" spans="1:43" ht="15.75" thickBot="1" x14ac:dyDescent="0.3">
      <c r="F25" s="575"/>
      <c r="O25" s="634"/>
      <c r="P25" s="214" t="s">
        <v>295</v>
      </c>
      <c r="Q25" s="104" t="s">
        <v>20</v>
      </c>
      <c r="T25" s="489" t="s">
        <v>44</v>
      </c>
      <c r="U25" s="459" t="s">
        <v>44</v>
      </c>
      <c r="V25" s="626"/>
      <c r="W25" s="148"/>
      <c r="X25" s="491" t="s">
        <v>192</v>
      </c>
      <c r="Y25" s="588"/>
      <c r="Z25" s="17"/>
      <c r="AA25" s="10"/>
      <c r="AB25" s="477"/>
      <c r="AC25" s="6"/>
      <c r="AD25" s="6"/>
      <c r="AE25" s="252" t="s">
        <v>519</v>
      </c>
      <c r="AF25" s="6"/>
      <c r="AG25" s="6"/>
      <c r="AH25" s="6"/>
      <c r="AI25" s="6"/>
      <c r="AJ25" s="6"/>
      <c r="AK25" s="142"/>
      <c r="AL25" s="6"/>
      <c r="AM25" s="322"/>
      <c r="AN25" s="568"/>
    </row>
    <row r="26" spans="1:43" ht="15.75" thickBot="1" x14ac:dyDescent="0.3">
      <c r="A26" s="244" t="s">
        <v>545</v>
      </c>
      <c r="B26" s="227" t="s">
        <v>456</v>
      </c>
      <c r="C26" s="520" t="s">
        <v>546</v>
      </c>
      <c r="D26" s="61" t="s">
        <v>621</v>
      </c>
      <c r="E26" s="428">
        <v>1</v>
      </c>
      <c r="F26" s="575"/>
      <c r="G26" s="378" t="s">
        <v>547</v>
      </c>
      <c r="O26" s="634"/>
      <c r="P26" s="570" t="s">
        <v>598</v>
      </c>
      <c r="Q26" s="571"/>
      <c r="R26" s="630" t="s">
        <v>612</v>
      </c>
      <c r="T26" s="183"/>
      <c r="U26" s="481"/>
      <c r="V26" s="100" t="s">
        <v>44</v>
      </c>
      <c r="W26" s="148"/>
      <c r="X26" s="491" t="s">
        <v>184</v>
      </c>
      <c r="Y26" s="588"/>
      <c r="Z26" s="17"/>
      <c r="AA26" s="10"/>
      <c r="AB26" s="477"/>
      <c r="AC26" s="76" t="s">
        <v>525</v>
      </c>
      <c r="AD26" s="475" t="s">
        <v>517</v>
      </c>
      <c r="AE26" s="6"/>
      <c r="AF26" s="252" t="s">
        <v>534</v>
      </c>
      <c r="AG26" s="6"/>
      <c r="AH26" s="6"/>
      <c r="AI26" s="252" t="s">
        <v>313</v>
      </c>
      <c r="AJ26" s="6"/>
      <c r="AK26" s="142"/>
      <c r="AL26" s="80" t="s">
        <v>560</v>
      </c>
      <c r="AM26" s="504" t="s">
        <v>516</v>
      </c>
      <c r="AN26" s="568"/>
    </row>
    <row r="27" spans="1:43" ht="15.75" thickBot="1" x14ac:dyDescent="0.3">
      <c r="B27" s="21" t="s">
        <v>450</v>
      </c>
      <c r="D27" s="61" t="s">
        <v>622</v>
      </c>
      <c r="E27" s="284" t="s">
        <v>44</v>
      </c>
      <c r="F27" s="632"/>
      <c r="G27" s="61" t="s">
        <v>623</v>
      </c>
      <c r="O27" s="635"/>
      <c r="R27" s="631"/>
      <c r="S27" s="483" t="s">
        <v>54</v>
      </c>
      <c r="T27" s="487" t="s">
        <v>44</v>
      </c>
      <c r="U27" s="12"/>
      <c r="V27" s="486"/>
      <c r="W27" s="149"/>
      <c r="X27" s="491" t="s">
        <v>607</v>
      </c>
      <c r="Y27" s="589"/>
      <c r="Z27" s="163"/>
      <c r="AA27" s="13"/>
      <c r="AB27" s="478"/>
      <c r="AC27" s="479"/>
      <c r="AD27" s="479"/>
      <c r="AE27" s="479"/>
      <c r="AF27" s="479"/>
      <c r="AG27" s="479"/>
      <c r="AH27" s="479"/>
      <c r="AI27" s="479"/>
      <c r="AJ27" s="479"/>
      <c r="AK27" s="506"/>
      <c r="AL27" s="479"/>
      <c r="AM27" s="431" t="s">
        <v>336</v>
      </c>
      <c r="AN27" s="569"/>
    </row>
  </sheetData>
  <mergeCells count="52">
    <mergeCell ref="C15:C16"/>
    <mergeCell ref="R26:R27"/>
    <mergeCell ref="F2:F27"/>
    <mergeCell ref="O10:O27"/>
    <mergeCell ref="Q20:Q21"/>
    <mergeCell ref="Q23:Q24"/>
    <mergeCell ref="G14:J14"/>
    <mergeCell ref="AI6:AI10"/>
    <mergeCell ref="AF12:AF15"/>
    <mergeCell ref="AG7:AG12"/>
    <mergeCell ref="L8:L9"/>
    <mergeCell ref="S9:S12"/>
    <mergeCell ref="N8:N9"/>
    <mergeCell ref="G13:J13"/>
    <mergeCell ref="H12:K12"/>
    <mergeCell ref="E2:E3"/>
    <mergeCell ref="K2:L2"/>
    <mergeCell ref="I1:I2"/>
    <mergeCell ref="B11:B12"/>
    <mergeCell ref="B6:B7"/>
    <mergeCell ref="B4:B5"/>
    <mergeCell ref="A5:A6"/>
    <mergeCell ref="C6:D6"/>
    <mergeCell ref="AD12:AD15"/>
    <mergeCell ref="AD3:AD4"/>
    <mergeCell ref="J8:J9"/>
    <mergeCell ref="G5:L6"/>
    <mergeCell ref="I8:I9"/>
    <mergeCell ref="K7:K9"/>
    <mergeCell ref="H8:H9"/>
    <mergeCell ref="G8:G9"/>
    <mergeCell ref="S2:S3"/>
    <mergeCell ref="R2:R3"/>
    <mergeCell ref="A2:A3"/>
    <mergeCell ref="B2:B3"/>
    <mergeCell ref="D2:D3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R18:R19"/>
    <mergeCell ref="V21:V25"/>
    <mergeCell ref="U18:U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N1" workbookViewId="0">
      <selection activeCell="AB31" sqref="AB31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21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2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203</v>
      </c>
      <c r="J1" s="21" t="s">
        <v>42</v>
      </c>
      <c r="K1" s="61" t="s">
        <v>43</v>
      </c>
      <c r="L1" s="95" t="s">
        <v>240</v>
      </c>
      <c r="M1" s="225" t="s">
        <v>380</v>
      </c>
      <c r="N1" s="21" t="s">
        <v>447</v>
      </c>
      <c r="P1" s="151">
        <f ca="1">TODAY()</f>
        <v>45275</v>
      </c>
      <c r="Q1" s="142"/>
      <c r="R1" s="142"/>
      <c r="S1" s="6"/>
      <c r="T1" s="565" t="s">
        <v>246</v>
      </c>
      <c r="U1" s="653" t="s">
        <v>247</v>
      </c>
      <c r="V1" s="655" t="s">
        <v>501</v>
      </c>
      <c r="W1" s="656"/>
      <c r="X1" s="328">
        <f>68-(S8+W3+V3+Q3)</f>
        <v>0</v>
      </c>
      <c r="Y1" s="102">
        <f>X1+X3</f>
        <v>0</v>
      </c>
      <c r="Z1" s="102" t="s">
        <v>500</v>
      </c>
      <c r="AA1" s="102"/>
      <c r="AB1" s="324" t="s">
        <v>44</v>
      </c>
      <c r="AC1" s="657" t="s">
        <v>193</v>
      </c>
      <c r="AD1" s="658"/>
      <c r="AE1" s="659"/>
      <c r="AF1" s="660" t="s">
        <v>308</v>
      </c>
      <c r="AG1" s="661"/>
      <c r="AH1" s="662"/>
      <c r="AI1" s="649" t="s">
        <v>504</v>
      </c>
      <c r="AJ1" s="650"/>
      <c r="AK1" s="651"/>
      <c r="AN1" s="112"/>
    </row>
    <row r="2" spans="1:40" ht="15.75" thickBot="1" x14ac:dyDescent="0.3">
      <c r="F2" s="22" t="s">
        <v>44</v>
      </c>
      <c r="J2" s="641">
        <f>SUM(J5:J30)</f>
        <v>1</v>
      </c>
      <c r="K2" s="643">
        <f>SUM(K4:K29)</f>
        <v>9</v>
      </c>
      <c r="L2" s="645">
        <f>SUM(L4:L29)</f>
        <v>8</v>
      </c>
      <c r="M2" s="620">
        <f>SUM(K30:K37)* (-1)</f>
        <v>2</v>
      </c>
      <c r="N2" s="288" t="s">
        <v>253</v>
      </c>
      <c r="O2" s="21" t="s">
        <v>252</v>
      </c>
      <c r="P2" s="2" t="s">
        <v>207</v>
      </c>
      <c r="Q2" s="21" t="s">
        <v>277</v>
      </c>
      <c r="R2" s="61" t="s">
        <v>225</v>
      </c>
      <c r="S2" s="647" t="s">
        <v>249</v>
      </c>
      <c r="T2" s="652"/>
      <c r="U2" s="654"/>
      <c r="V2" s="61" t="s">
        <v>498</v>
      </c>
      <c r="W2" s="21" t="s">
        <v>268</v>
      </c>
      <c r="X2" s="61" t="s">
        <v>269</v>
      </c>
      <c r="Y2" s="310" t="s">
        <v>495</v>
      </c>
      <c r="Z2" s="327" t="s">
        <v>499</v>
      </c>
      <c r="AA2" s="327" t="s">
        <v>270</v>
      </c>
      <c r="AB2" s="72" t="s">
        <v>497</v>
      </c>
      <c r="AC2" s="275" t="s">
        <v>496</v>
      </c>
      <c r="AD2" s="310" t="s">
        <v>99</v>
      </c>
      <c r="AE2" s="310" t="s">
        <v>327</v>
      </c>
      <c r="AF2" s="310" t="s">
        <v>270</v>
      </c>
      <c r="AG2" s="310" t="s">
        <v>302</v>
      </c>
      <c r="AH2" s="150" t="s">
        <v>303</v>
      </c>
      <c r="AI2" s="21" t="s">
        <v>503</v>
      </c>
      <c r="AJ2" s="21" t="s">
        <v>502</v>
      </c>
      <c r="AK2" s="150" t="s">
        <v>505</v>
      </c>
      <c r="AL2" s="182" t="s">
        <v>306</v>
      </c>
      <c r="AM2" s="2" t="s">
        <v>506</v>
      </c>
      <c r="AN2" s="21" t="s">
        <v>375</v>
      </c>
    </row>
    <row r="3" spans="1:40" ht="15.75" thickBot="1" x14ac:dyDescent="0.3">
      <c r="J3" s="642"/>
      <c r="K3" s="644"/>
      <c r="L3" s="646"/>
      <c r="M3" s="621"/>
      <c r="N3" s="177">
        <f>(J2+K2)-W3</f>
        <v>0</v>
      </c>
      <c r="P3" s="161" t="s">
        <v>259</v>
      </c>
      <c r="Q3" s="150">
        <f>SUM(Q4:Q29)</f>
        <v>10</v>
      </c>
      <c r="R3" s="159">
        <f>SUM(R4:R29)</f>
        <v>39</v>
      </c>
      <c r="S3" s="648"/>
      <c r="T3" s="566"/>
      <c r="U3" s="335">
        <f>R3+V3+W3+Q3</f>
        <v>68</v>
      </c>
      <c r="V3" s="159">
        <f t="shared" ref="V3:AA3" si="0">SUM(V4:V29)</f>
        <v>9</v>
      </c>
      <c r="W3" s="187">
        <f t="shared" si="0"/>
        <v>10</v>
      </c>
      <c r="X3" s="59">
        <f t="shared" si="0"/>
        <v>0</v>
      </c>
      <c r="Y3" s="66">
        <f t="shared" si="0"/>
        <v>8</v>
      </c>
      <c r="Z3" s="66">
        <f t="shared" si="0"/>
        <v>18</v>
      </c>
      <c r="AA3" s="66">
        <f t="shared" si="0"/>
        <v>8</v>
      </c>
      <c r="AB3" s="66">
        <f t="shared" ref="AB3:AK3" si="1">SUM(AB4:AB29)</f>
        <v>0</v>
      </c>
      <c r="AC3" s="66">
        <f t="shared" si="1"/>
        <v>8</v>
      </c>
      <c r="AD3" s="66">
        <f t="shared" si="1"/>
        <v>0</v>
      </c>
      <c r="AE3" s="66">
        <f t="shared" si="1"/>
        <v>7</v>
      </c>
      <c r="AF3" s="66">
        <f>SUM(AF4:AF29)</f>
        <v>8</v>
      </c>
      <c r="AG3" s="416">
        <f t="shared" si="1"/>
        <v>0</v>
      </c>
      <c r="AH3" s="100">
        <f t="shared" si="1"/>
        <v>17</v>
      </c>
      <c r="AI3" s="100">
        <f t="shared" si="1"/>
        <v>8</v>
      </c>
      <c r="AJ3" s="333">
        <f t="shared" si="1"/>
        <v>8</v>
      </c>
      <c r="AK3" s="334">
        <f t="shared" si="1"/>
        <v>8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72">
        <v>0</v>
      </c>
      <c r="H4" s="111" t="s">
        <v>575</v>
      </c>
      <c r="I4" s="434" t="s">
        <v>319</v>
      </c>
      <c r="J4" s="364"/>
      <c r="K4" s="107">
        <v>0</v>
      </c>
      <c r="L4" s="314">
        <f>AA4</f>
        <v>0</v>
      </c>
      <c r="M4" s="638" t="s">
        <v>202</v>
      </c>
      <c r="N4" s="20"/>
      <c r="O4" s="2" t="s">
        <v>352</v>
      </c>
      <c r="P4" s="337" t="s">
        <v>206</v>
      </c>
      <c r="Q4" s="165"/>
      <c r="R4" s="160">
        <v>2</v>
      </c>
      <c r="S4" s="341">
        <v>-2</v>
      </c>
      <c r="T4" s="154"/>
      <c r="U4" s="357"/>
      <c r="V4" s="346"/>
      <c r="W4" s="190">
        <f>SUM(J4:K4)</f>
        <v>0</v>
      </c>
      <c r="X4" s="159"/>
      <c r="Y4" s="117">
        <f>L4</f>
        <v>0</v>
      </c>
      <c r="Z4" s="312">
        <f>(W4+Y4+AD4)</f>
        <v>0</v>
      </c>
      <c r="AA4" s="312">
        <v>0</v>
      </c>
      <c r="AB4" s="312">
        <f>IF((AD4+R4+W4+V4+Q4)&lt;AC4,(AC4-(AD4+R4+W4+V4+Q4))*(-1),0)</f>
        <v>0</v>
      </c>
      <c r="AC4" s="325">
        <v>0</v>
      </c>
      <c r="AD4" s="321"/>
      <c r="AE4" s="319"/>
      <c r="AF4" s="159">
        <f>L4</f>
        <v>0</v>
      </c>
      <c r="AG4" s="417"/>
      <c r="AH4" s="423">
        <v>2</v>
      </c>
      <c r="AI4" s="330">
        <f>AB4+AG4+Y4</f>
        <v>0</v>
      </c>
      <c r="AJ4" s="331">
        <f>IF((AC4-AG4)&gt; Y4,AG4-Y4,Y4)</f>
        <v>0</v>
      </c>
      <c r="AK4" s="332">
        <f>IF((AI4-AJ4)&gt;AJ4,(AI4-AJ4),AJ4)</f>
        <v>0</v>
      </c>
      <c r="AL4" s="6"/>
      <c r="AM4" s="19"/>
      <c r="AN4" s="112"/>
    </row>
    <row r="5" spans="1:40" ht="15.75" thickBot="1" x14ac:dyDescent="0.3">
      <c r="I5" s="435"/>
      <c r="J5" s="317"/>
      <c r="K5" s="107">
        <v>0</v>
      </c>
      <c r="L5" s="314">
        <f>AA5</f>
        <v>0</v>
      </c>
      <c r="M5" s="639"/>
      <c r="N5" s="20"/>
      <c r="O5" s="2" t="s">
        <v>358</v>
      </c>
      <c r="P5" s="338" t="s">
        <v>254</v>
      </c>
      <c r="Q5" s="192"/>
      <c r="R5" s="157">
        <v>2</v>
      </c>
      <c r="S5" s="342">
        <v>-2</v>
      </c>
      <c r="T5" s="17"/>
      <c r="U5" s="352"/>
      <c r="V5" s="347"/>
      <c r="W5" s="190">
        <f t="shared" ref="W5:W37" si="2">SUM(J5:K5)</f>
        <v>0</v>
      </c>
      <c r="X5" s="318"/>
      <c r="Y5" s="117">
        <f t="shared" ref="Y5:Y37" si="3">L5</f>
        <v>0</v>
      </c>
      <c r="Z5" s="312">
        <f t="shared" ref="Z5:Z37" si="4">(W5+Y5+AD5)</f>
        <v>0</v>
      </c>
      <c r="AA5" s="312">
        <v>0</v>
      </c>
      <c r="AB5" s="312">
        <f t="shared" ref="AB5:AB37" si="5">IF((AD5+R5+W5+V5+Q5)&lt;AC5,(AC5-(AD5+R5+W5+V5+Q5))*(-1),0)</f>
        <v>0</v>
      </c>
      <c r="AC5" s="316"/>
      <c r="AD5" s="322"/>
      <c r="AE5" s="318"/>
      <c r="AF5" s="318">
        <f t="shared" ref="AF5:AF37" si="6">L5</f>
        <v>0</v>
      </c>
      <c r="AG5" s="377"/>
      <c r="AH5" s="158"/>
      <c r="AI5" s="330">
        <f t="shared" ref="AI5:AI37" si="7">AB5+AG5+Y5</f>
        <v>0</v>
      </c>
      <c r="AJ5" s="331">
        <f t="shared" ref="AJ5:AJ37" si="8">IF((AC5-AG5)&gt; Y5,AG5-Y5,Y5)</f>
        <v>0</v>
      </c>
      <c r="AK5" s="332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7" t="s">
        <v>322</v>
      </c>
      <c r="J6" s="365">
        <v>0</v>
      </c>
      <c r="K6" s="107">
        <v>0</v>
      </c>
      <c r="L6" s="315">
        <f>AA6</f>
        <v>0</v>
      </c>
      <c r="M6" s="639"/>
      <c r="N6" s="19" t="s">
        <v>353</v>
      </c>
      <c r="P6" s="338" t="s">
        <v>241</v>
      </c>
      <c r="Q6" s="317">
        <v>2</v>
      </c>
      <c r="R6" s="289">
        <v>2</v>
      </c>
      <c r="S6" s="342">
        <v>-2</v>
      </c>
      <c r="T6" s="17"/>
      <c r="U6" s="352"/>
      <c r="V6" s="348">
        <v>2</v>
      </c>
      <c r="W6" s="190">
        <f t="shared" si="2"/>
        <v>0</v>
      </c>
      <c r="X6" s="318"/>
      <c r="Y6" s="117">
        <f t="shared" si="3"/>
        <v>0</v>
      </c>
      <c r="Z6" s="312">
        <f t="shared" si="4"/>
        <v>0</v>
      </c>
      <c r="AA6" s="312">
        <v>0</v>
      </c>
      <c r="AB6" s="312">
        <f t="shared" si="5"/>
        <v>0</v>
      </c>
      <c r="AC6" s="316">
        <v>0</v>
      </c>
      <c r="AD6" s="322"/>
      <c r="AE6" s="318"/>
      <c r="AF6" s="318">
        <f t="shared" si="6"/>
        <v>0</v>
      </c>
      <c r="AG6" s="377">
        <v>0</v>
      </c>
      <c r="AH6" s="158"/>
      <c r="AI6" s="330">
        <f t="shared" si="7"/>
        <v>0</v>
      </c>
      <c r="AJ6" s="331">
        <f t="shared" si="8"/>
        <v>0</v>
      </c>
      <c r="AK6" s="332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469</v>
      </c>
      <c r="I7" s="435" t="s">
        <v>321</v>
      </c>
      <c r="J7" s="365">
        <v>0</v>
      </c>
      <c r="K7" s="107">
        <v>2</v>
      </c>
      <c r="L7" s="315">
        <f t="shared" ref="L7:L37" si="10">AA7</f>
        <v>1</v>
      </c>
      <c r="M7" s="639"/>
      <c r="N7" s="20"/>
      <c r="O7" s="2" t="s">
        <v>353</v>
      </c>
      <c r="P7" s="338" t="s">
        <v>255</v>
      </c>
      <c r="Q7" s="290"/>
      <c r="R7" s="162">
        <v>0</v>
      </c>
      <c r="S7" s="343">
        <v>-2</v>
      </c>
      <c r="T7" s="17"/>
      <c r="U7" s="352"/>
      <c r="V7" s="348">
        <v>3</v>
      </c>
      <c r="W7" s="190">
        <f t="shared" si="2"/>
        <v>2</v>
      </c>
      <c r="X7" s="318"/>
      <c r="Y7" s="117">
        <f t="shared" si="3"/>
        <v>1</v>
      </c>
      <c r="Z7" s="312">
        <f t="shared" si="4"/>
        <v>3</v>
      </c>
      <c r="AA7" s="312">
        <v>1</v>
      </c>
      <c r="AB7" s="312">
        <f t="shared" si="5"/>
        <v>0</v>
      </c>
      <c r="AC7" s="316">
        <v>1</v>
      </c>
      <c r="AD7" s="107">
        <v>0</v>
      </c>
      <c r="AE7" s="64">
        <v>3</v>
      </c>
      <c r="AF7" s="318">
        <f t="shared" si="6"/>
        <v>1</v>
      </c>
      <c r="AG7" s="377"/>
      <c r="AH7" s="424">
        <v>6</v>
      </c>
      <c r="AI7" s="330">
        <f t="shared" si="7"/>
        <v>1</v>
      </c>
      <c r="AJ7" s="331">
        <f t="shared" si="8"/>
        <v>1</v>
      </c>
      <c r="AK7" s="332">
        <f t="shared" si="9"/>
        <v>1</v>
      </c>
      <c r="AL7" s="6" t="s">
        <v>255</v>
      </c>
      <c r="AM7" s="231" t="s">
        <v>603</v>
      </c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82">
        <v>0</v>
      </c>
      <c r="G8" s="224">
        <v>0</v>
      </c>
      <c r="H8" s="111" t="s">
        <v>468</v>
      </c>
      <c r="I8" s="437" t="s">
        <v>356</v>
      </c>
      <c r="J8" s="107">
        <v>0</v>
      </c>
      <c r="K8" s="107">
        <v>0</v>
      </c>
      <c r="L8" s="315">
        <f t="shared" si="10"/>
        <v>0</v>
      </c>
      <c r="M8" s="639"/>
      <c r="N8" s="21" t="s">
        <v>248</v>
      </c>
      <c r="O8" s="111" t="s">
        <v>353</v>
      </c>
      <c r="P8" s="339" t="s">
        <v>204</v>
      </c>
      <c r="Q8" s="336">
        <v>0</v>
      </c>
      <c r="R8" s="64">
        <v>1</v>
      </c>
      <c r="S8" s="344">
        <f>R3</f>
        <v>39</v>
      </c>
      <c r="T8" s="17"/>
      <c r="U8" s="352"/>
      <c r="V8" s="348">
        <v>0</v>
      </c>
      <c r="W8" s="190">
        <f t="shared" si="2"/>
        <v>0</v>
      </c>
      <c r="X8" s="318"/>
      <c r="Y8" s="117">
        <f t="shared" si="3"/>
        <v>0</v>
      </c>
      <c r="Z8" s="312">
        <f t="shared" si="4"/>
        <v>0</v>
      </c>
      <c r="AA8" s="312">
        <v>0</v>
      </c>
      <c r="AB8" s="312">
        <f t="shared" si="5"/>
        <v>0</v>
      </c>
      <c r="AC8" s="316">
        <v>0</v>
      </c>
      <c r="AD8" s="322"/>
      <c r="AE8" s="318"/>
      <c r="AF8" s="318">
        <f t="shared" si="6"/>
        <v>0</v>
      </c>
      <c r="AG8" s="418">
        <v>0</v>
      </c>
      <c r="AH8" s="156"/>
      <c r="AI8" s="376">
        <f t="shared" si="7"/>
        <v>0</v>
      </c>
      <c r="AJ8" s="331">
        <f t="shared" si="8"/>
        <v>0</v>
      </c>
      <c r="AK8" s="332">
        <f t="shared" si="9"/>
        <v>0</v>
      </c>
      <c r="AL8" s="6"/>
      <c r="AM8" s="19"/>
      <c r="AN8" s="80"/>
    </row>
    <row r="9" spans="1:40" ht="15.75" thickBot="1" x14ac:dyDescent="0.3">
      <c r="I9" s="435" t="s">
        <v>370</v>
      </c>
      <c r="J9" s="366"/>
      <c r="K9" s="107">
        <v>0</v>
      </c>
      <c r="L9" s="315">
        <f t="shared" si="10"/>
        <v>0</v>
      </c>
      <c r="M9" s="639"/>
      <c r="N9" s="21" t="s">
        <v>353</v>
      </c>
      <c r="P9" s="339" t="s">
        <v>274</v>
      </c>
      <c r="Q9" s="223"/>
      <c r="R9" s="233">
        <v>2</v>
      </c>
      <c r="S9" s="345">
        <v>-2</v>
      </c>
      <c r="T9" s="351"/>
      <c r="U9" s="352"/>
      <c r="V9" s="349"/>
      <c r="W9" s="190">
        <f t="shared" si="2"/>
        <v>0</v>
      </c>
      <c r="X9" s="318"/>
      <c r="Y9" s="117">
        <f t="shared" si="3"/>
        <v>0</v>
      </c>
      <c r="Z9" s="312">
        <f t="shared" si="4"/>
        <v>0</v>
      </c>
      <c r="AA9" s="312">
        <v>0</v>
      </c>
      <c r="AB9" s="312">
        <f t="shared" si="5"/>
        <v>0</v>
      </c>
      <c r="AC9" s="316">
        <v>0</v>
      </c>
      <c r="AD9" s="322"/>
      <c r="AE9" s="318"/>
      <c r="AF9" s="318">
        <f t="shared" si="6"/>
        <v>0</v>
      </c>
      <c r="AG9" s="377">
        <v>0</v>
      </c>
      <c r="AH9" s="430">
        <v>0</v>
      </c>
      <c r="AI9" s="330">
        <f t="shared" si="7"/>
        <v>0</v>
      </c>
      <c r="AJ9" s="331">
        <f t="shared" si="8"/>
        <v>0</v>
      </c>
      <c r="AK9" s="332">
        <f t="shared" si="9"/>
        <v>0</v>
      </c>
      <c r="AL9" s="6" t="s">
        <v>274</v>
      </c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378</v>
      </c>
      <c r="I10" s="435" t="s">
        <v>374</v>
      </c>
      <c r="J10" s="367"/>
      <c r="K10" s="107">
        <v>0</v>
      </c>
      <c r="L10" s="315">
        <f t="shared" si="10"/>
        <v>1</v>
      </c>
      <c r="M10" s="639"/>
      <c r="N10" s="20"/>
      <c r="O10" s="2" t="s">
        <v>358</v>
      </c>
      <c r="P10" s="338" t="s">
        <v>74</v>
      </c>
      <c r="Q10" s="164">
        <v>1</v>
      </c>
      <c r="R10" s="157">
        <v>2</v>
      </c>
      <c r="S10" s="342">
        <v>-2</v>
      </c>
      <c r="T10" s="17"/>
      <c r="U10" s="352"/>
      <c r="V10" s="350"/>
      <c r="W10" s="190">
        <f>SUM(J10:K10)</f>
        <v>0</v>
      </c>
      <c r="X10" s="318"/>
      <c r="Y10" s="117">
        <f t="shared" si="3"/>
        <v>1</v>
      </c>
      <c r="Z10" s="312">
        <f t="shared" si="4"/>
        <v>1</v>
      </c>
      <c r="AA10" s="312">
        <v>1</v>
      </c>
      <c r="AB10" s="312">
        <f t="shared" si="5"/>
        <v>0</v>
      </c>
      <c r="AC10" s="316">
        <v>1</v>
      </c>
      <c r="AD10" s="322"/>
      <c r="AE10" s="318"/>
      <c r="AF10" s="318">
        <f t="shared" si="6"/>
        <v>1</v>
      </c>
      <c r="AG10" s="377"/>
      <c r="AH10" s="158"/>
      <c r="AI10" s="330">
        <f t="shared" si="7"/>
        <v>1</v>
      </c>
      <c r="AJ10" s="331">
        <f t="shared" si="8"/>
        <v>1</v>
      </c>
      <c r="AK10" s="332">
        <f t="shared" si="9"/>
        <v>1</v>
      </c>
      <c r="AL10" s="6" t="s">
        <v>74</v>
      </c>
      <c r="AM10" s="231"/>
      <c r="AN10" s="80"/>
    </row>
    <row r="11" spans="1:40" ht="15.75" thickBot="1" x14ac:dyDescent="0.3">
      <c r="I11" s="435" t="s">
        <v>320</v>
      </c>
      <c r="J11" s="367"/>
      <c r="K11" s="107">
        <v>0</v>
      </c>
      <c r="L11" s="315">
        <f t="shared" si="10"/>
        <v>0</v>
      </c>
      <c r="M11" s="639"/>
      <c r="N11" s="21" t="s">
        <v>353</v>
      </c>
      <c r="O11" s="16"/>
      <c r="P11" s="338" t="s">
        <v>251</v>
      </c>
      <c r="Q11" s="164"/>
      <c r="R11" s="157">
        <v>2</v>
      </c>
      <c r="S11" s="342">
        <v>-2</v>
      </c>
      <c r="T11" s="17"/>
      <c r="U11" s="352"/>
      <c r="V11" s="350"/>
      <c r="W11" s="190">
        <f t="shared" si="2"/>
        <v>0</v>
      </c>
      <c r="X11" s="318"/>
      <c r="Y11" s="117">
        <f t="shared" si="3"/>
        <v>0</v>
      </c>
      <c r="Z11" s="312">
        <f t="shared" si="4"/>
        <v>0</v>
      </c>
      <c r="AA11" s="312"/>
      <c r="AB11" s="312">
        <f t="shared" si="5"/>
        <v>0</v>
      </c>
      <c r="AC11" s="316"/>
      <c r="AD11" s="322"/>
      <c r="AE11" s="318"/>
      <c r="AF11" s="318">
        <f t="shared" si="6"/>
        <v>0</v>
      </c>
      <c r="AG11" s="377"/>
      <c r="AH11" s="158"/>
      <c r="AI11" s="330">
        <f t="shared" si="7"/>
        <v>0</v>
      </c>
      <c r="AJ11" s="331">
        <f t="shared" si="8"/>
        <v>0</v>
      </c>
      <c r="AK11" s="332">
        <f t="shared" si="9"/>
        <v>0</v>
      </c>
      <c r="AL11" s="6"/>
      <c r="AM11" s="19"/>
      <c r="AN11" s="112"/>
    </row>
    <row r="12" spans="1:40" ht="15.75" thickBot="1" x14ac:dyDescent="0.3">
      <c r="A12" s="597" t="s">
        <v>55</v>
      </c>
      <c r="B12" s="30">
        <v>13</v>
      </c>
      <c r="C12" s="2" t="s">
        <v>56</v>
      </c>
      <c r="E12" s="636" t="s">
        <v>57</v>
      </c>
      <c r="G12" s="280">
        <v>1</v>
      </c>
      <c r="H12" s="61" t="s">
        <v>626</v>
      </c>
      <c r="I12" s="435" t="s">
        <v>312</v>
      </c>
      <c r="J12" s="367"/>
      <c r="K12" s="107">
        <v>2</v>
      </c>
      <c r="L12" s="315">
        <f t="shared" si="10"/>
        <v>1</v>
      </c>
      <c r="M12" s="639"/>
      <c r="N12" s="21" t="s">
        <v>353</v>
      </c>
      <c r="O12" s="16"/>
      <c r="P12" s="338" t="s">
        <v>250</v>
      </c>
      <c r="Q12" s="164"/>
      <c r="R12" s="157">
        <v>0</v>
      </c>
      <c r="S12" s="342">
        <v>-2</v>
      </c>
      <c r="T12" s="17"/>
      <c r="U12" s="352"/>
      <c r="V12" s="350"/>
      <c r="W12" s="190">
        <f t="shared" si="2"/>
        <v>2</v>
      </c>
      <c r="X12" s="318"/>
      <c r="Y12" s="117">
        <f t="shared" si="3"/>
        <v>1</v>
      </c>
      <c r="Z12" s="312">
        <f t="shared" si="4"/>
        <v>3</v>
      </c>
      <c r="AA12" s="312">
        <v>1</v>
      </c>
      <c r="AB12" s="312">
        <f t="shared" si="5"/>
        <v>0</v>
      </c>
      <c r="AC12" s="316">
        <v>1</v>
      </c>
      <c r="AD12" s="322"/>
      <c r="AE12" s="318"/>
      <c r="AF12" s="318">
        <f t="shared" si="6"/>
        <v>1</v>
      </c>
      <c r="AG12" s="377"/>
      <c r="AH12" s="158">
        <v>6</v>
      </c>
      <c r="AI12" s="330">
        <f t="shared" si="7"/>
        <v>1</v>
      </c>
      <c r="AJ12" s="331">
        <f t="shared" si="8"/>
        <v>1</v>
      </c>
      <c r="AK12" s="332">
        <f t="shared" si="9"/>
        <v>1</v>
      </c>
      <c r="AL12" s="6" t="s">
        <v>508</v>
      </c>
      <c r="AM12" s="231" t="s">
        <v>573</v>
      </c>
      <c r="AN12" s="112" t="s">
        <v>212</v>
      </c>
    </row>
    <row r="13" spans="1:40" ht="15.75" thickBot="1" x14ac:dyDescent="0.3">
      <c r="A13" s="599"/>
      <c r="B13" s="153">
        <v>12</v>
      </c>
      <c r="C13" s="2" t="s">
        <v>58</v>
      </c>
      <c r="E13" s="637"/>
      <c r="F13" s="177">
        <v>0</v>
      </c>
      <c r="G13" s="180">
        <v>1</v>
      </c>
      <c r="H13" s="111" t="s">
        <v>325</v>
      </c>
      <c r="I13" s="437" t="s">
        <v>317</v>
      </c>
      <c r="J13" s="367"/>
      <c r="K13" s="107">
        <v>0</v>
      </c>
      <c r="L13" s="315">
        <f t="shared" si="10"/>
        <v>0</v>
      </c>
      <c r="M13" s="639"/>
      <c r="N13" s="21" t="s">
        <v>353</v>
      </c>
      <c r="O13" s="16"/>
      <c r="P13" s="338" t="s">
        <v>244</v>
      </c>
      <c r="Q13" s="164"/>
      <c r="R13" s="157">
        <v>2</v>
      </c>
      <c r="S13" s="342">
        <v>-2</v>
      </c>
      <c r="T13" s="17"/>
      <c r="U13" s="352"/>
      <c r="V13" s="350"/>
      <c r="W13" s="190">
        <f t="shared" si="2"/>
        <v>0</v>
      </c>
      <c r="X13" s="318"/>
      <c r="Y13" s="117">
        <f t="shared" si="3"/>
        <v>0</v>
      </c>
      <c r="Z13" s="312">
        <f t="shared" si="4"/>
        <v>0</v>
      </c>
      <c r="AA13" s="312"/>
      <c r="AB13" s="312">
        <f t="shared" si="5"/>
        <v>0</v>
      </c>
      <c r="AC13" s="316"/>
      <c r="AD13" s="322"/>
      <c r="AE13" s="320"/>
      <c r="AF13" s="318">
        <f t="shared" si="6"/>
        <v>0</v>
      </c>
      <c r="AG13" s="377"/>
      <c r="AH13" s="158"/>
      <c r="AI13" s="330">
        <f t="shared" si="7"/>
        <v>0</v>
      </c>
      <c r="AJ13" s="331">
        <f t="shared" si="8"/>
        <v>0</v>
      </c>
      <c r="AK13" s="332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81"/>
      <c r="I14" s="435"/>
      <c r="J14" s="367"/>
      <c r="K14" s="313">
        <v>0</v>
      </c>
      <c r="L14" s="315">
        <f t="shared" si="10"/>
        <v>0</v>
      </c>
      <c r="M14" s="639"/>
      <c r="N14" s="20"/>
      <c r="O14" s="210" t="s">
        <v>357</v>
      </c>
      <c r="P14" s="338" t="s">
        <v>256</v>
      </c>
      <c r="Q14" s="164">
        <v>0</v>
      </c>
      <c r="R14" s="157">
        <v>1</v>
      </c>
      <c r="S14" s="342">
        <v>-1</v>
      </c>
      <c r="T14" s="17"/>
      <c r="U14" s="352"/>
      <c r="V14" s="350"/>
      <c r="W14" s="190">
        <f t="shared" si="2"/>
        <v>0</v>
      </c>
      <c r="X14" s="318"/>
      <c r="Y14" s="117">
        <f t="shared" si="3"/>
        <v>0</v>
      </c>
      <c r="Z14" s="312">
        <f t="shared" si="4"/>
        <v>0</v>
      </c>
      <c r="AA14" s="312"/>
      <c r="AB14" s="312">
        <f t="shared" si="5"/>
        <v>0</v>
      </c>
      <c r="AC14" s="316"/>
      <c r="AD14" s="322"/>
      <c r="AE14" s="318"/>
      <c r="AF14" s="318">
        <f t="shared" si="6"/>
        <v>0</v>
      </c>
      <c r="AG14" s="377"/>
      <c r="AH14" s="158"/>
      <c r="AI14" s="330">
        <f t="shared" si="7"/>
        <v>0</v>
      </c>
      <c r="AJ14" s="331">
        <f t="shared" si="8"/>
        <v>0</v>
      </c>
      <c r="AK14" s="332">
        <f t="shared" si="9"/>
        <v>0</v>
      </c>
      <c r="AN14" s="112"/>
    </row>
    <row r="15" spans="1:40" ht="15.75" thickBot="1" x14ac:dyDescent="0.3">
      <c r="B15" s="21" t="s">
        <v>44</v>
      </c>
      <c r="E15" s="2" t="s">
        <v>61</v>
      </c>
      <c r="G15" s="279" t="s">
        <v>44</v>
      </c>
      <c r="H15" s="201"/>
      <c r="I15" s="437" t="s">
        <v>197</v>
      </c>
      <c r="J15" s="367"/>
      <c r="K15" s="313">
        <v>1</v>
      </c>
      <c r="L15" s="315">
        <f t="shared" si="10"/>
        <v>2</v>
      </c>
      <c r="M15" s="639"/>
      <c r="N15" s="20"/>
      <c r="O15" s="210" t="s">
        <v>357</v>
      </c>
      <c r="P15" s="338" t="s">
        <v>242</v>
      </c>
      <c r="Q15" s="164"/>
      <c r="R15" s="157">
        <v>1</v>
      </c>
      <c r="S15" s="342">
        <v>-2</v>
      </c>
      <c r="T15" s="17"/>
      <c r="U15" s="352"/>
      <c r="V15" s="349"/>
      <c r="W15" s="190">
        <f t="shared" si="2"/>
        <v>1</v>
      </c>
      <c r="X15" s="318"/>
      <c r="Y15" s="117">
        <f t="shared" si="3"/>
        <v>2</v>
      </c>
      <c r="Z15" s="312">
        <f t="shared" si="4"/>
        <v>3</v>
      </c>
      <c r="AA15" s="312">
        <v>2</v>
      </c>
      <c r="AB15" s="312">
        <f t="shared" si="5"/>
        <v>0</v>
      </c>
      <c r="AC15" s="316">
        <v>2</v>
      </c>
      <c r="AD15" s="322"/>
      <c r="AE15" s="318"/>
      <c r="AF15" s="318">
        <f t="shared" si="6"/>
        <v>2</v>
      </c>
      <c r="AG15" s="377"/>
      <c r="AH15" s="158">
        <v>1</v>
      </c>
      <c r="AI15" s="330">
        <f t="shared" si="7"/>
        <v>2</v>
      </c>
      <c r="AJ15" s="331">
        <f t="shared" si="8"/>
        <v>2</v>
      </c>
      <c r="AK15" s="332">
        <f t="shared" si="9"/>
        <v>2</v>
      </c>
      <c r="AL15" s="6" t="s">
        <v>242</v>
      </c>
      <c r="AM15" s="19" t="s">
        <v>511</v>
      </c>
      <c r="AN15" s="112"/>
    </row>
    <row r="16" spans="1:40" ht="15.75" thickBot="1" x14ac:dyDescent="0.3">
      <c r="C16" s="21" t="s">
        <v>62</v>
      </c>
      <c r="E16" s="32" t="s">
        <v>63</v>
      </c>
      <c r="I16" s="438"/>
      <c r="J16" s="367"/>
      <c r="K16" s="107">
        <v>1</v>
      </c>
      <c r="L16" s="315">
        <f t="shared" si="10"/>
        <v>1</v>
      </c>
      <c r="M16" s="639"/>
      <c r="N16" s="21" t="s">
        <v>353</v>
      </c>
      <c r="O16" s="2" t="s">
        <v>358</v>
      </c>
      <c r="P16" s="338" t="s">
        <v>245</v>
      </c>
      <c r="Q16" s="164"/>
      <c r="R16" s="157">
        <v>2</v>
      </c>
      <c r="S16" s="342">
        <v>-3</v>
      </c>
      <c r="T16" s="17"/>
      <c r="U16" s="352"/>
      <c r="V16" s="349"/>
      <c r="W16" s="190">
        <f t="shared" si="2"/>
        <v>1</v>
      </c>
      <c r="X16" s="318"/>
      <c r="Y16" s="117">
        <f t="shared" si="3"/>
        <v>1</v>
      </c>
      <c r="Z16" s="312">
        <f t="shared" si="4"/>
        <v>2</v>
      </c>
      <c r="AA16" s="312">
        <v>1</v>
      </c>
      <c r="AB16" s="312">
        <f t="shared" si="5"/>
        <v>0</v>
      </c>
      <c r="AC16" s="316">
        <v>1</v>
      </c>
      <c r="AD16" s="322"/>
      <c r="AE16" s="318"/>
      <c r="AF16" s="318">
        <f t="shared" si="6"/>
        <v>1</v>
      </c>
      <c r="AG16" s="377"/>
      <c r="AH16" s="158"/>
      <c r="AI16" s="330">
        <f t="shared" si="7"/>
        <v>1</v>
      </c>
      <c r="AJ16" s="331">
        <f t="shared" si="8"/>
        <v>1</v>
      </c>
      <c r="AK16" s="332">
        <f t="shared" si="9"/>
        <v>1</v>
      </c>
      <c r="AL16" s="6" t="s">
        <v>245</v>
      </c>
      <c r="AN16" s="112"/>
    </row>
    <row r="17" spans="1:40" ht="15.75" thickBot="1" x14ac:dyDescent="0.3">
      <c r="A17" s="2" t="s">
        <v>64</v>
      </c>
      <c r="E17" s="2" t="s">
        <v>65</v>
      </c>
      <c r="G17" s="143"/>
      <c r="I17" s="437" t="s">
        <v>326</v>
      </c>
      <c r="J17" s="367"/>
      <c r="K17" s="107">
        <v>0</v>
      </c>
      <c r="L17" s="315">
        <f t="shared" si="10"/>
        <v>0</v>
      </c>
      <c r="M17" s="639"/>
      <c r="N17" s="20"/>
      <c r="O17" s="2" t="s">
        <v>359</v>
      </c>
      <c r="P17" s="338" t="s">
        <v>97</v>
      </c>
      <c r="Q17" s="164">
        <v>1</v>
      </c>
      <c r="R17" s="157">
        <v>1</v>
      </c>
      <c r="S17" s="342">
        <v>-1</v>
      </c>
      <c r="T17" s="17"/>
      <c r="U17" s="352"/>
      <c r="V17" s="350"/>
      <c r="W17" s="190">
        <f t="shared" si="2"/>
        <v>0</v>
      </c>
      <c r="X17" s="318"/>
      <c r="Y17" s="117">
        <f t="shared" si="3"/>
        <v>0</v>
      </c>
      <c r="Z17" s="312">
        <f t="shared" si="4"/>
        <v>0</v>
      </c>
      <c r="AA17" s="312"/>
      <c r="AB17" s="312">
        <f t="shared" si="5"/>
        <v>0</v>
      </c>
      <c r="AC17" s="316"/>
      <c r="AD17" s="322"/>
      <c r="AE17" s="318"/>
      <c r="AF17" s="318">
        <f t="shared" si="6"/>
        <v>0</v>
      </c>
      <c r="AG17" s="377"/>
      <c r="AH17" s="158"/>
      <c r="AI17" s="330">
        <f t="shared" si="7"/>
        <v>0</v>
      </c>
      <c r="AJ17" s="331">
        <f t="shared" si="8"/>
        <v>0</v>
      </c>
      <c r="AK17" s="332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7" t="s">
        <v>317</v>
      </c>
      <c r="J18" s="368"/>
      <c r="K18" s="107">
        <v>0</v>
      </c>
      <c r="L18" s="315">
        <f t="shared" si="10"/>
        <v>0</v>
      </c>
      <c r="M18" s="639"/>
      <c r="N18" s="21" t="s">
        <v>353</v>
      </c>
      <c r="O18" s="16"/>
      <c r="P18" s="338" t="s">
        <v>258</v>
      </c>
      <c r="Q18" s="164"/>
      <c r="R18" s="157">
        <v>3</v>
      </c>
      <c r="S18" s="342">
        <v>-3</v>
      </c>
      <c r="T18" s="353">
        <v>-3</v>
      </c>
      <c r="U18" s="354">
        <v>3</v>
      </c>
      <c r="V18" s="347"/>
      <c r="W18" s="190">
        <f t="shared" si="2"/>
        <v>0</v>
      </c>
      <c r="X18" s="318"/>
      <c r="Y18" s="117">
        <f t="shared" si="3"/>
        <v>0</v>
      </c>
      <c r="Z18" s="312">
        <f t="shared" si="4"/>
        <v>0</v>
      </c>
      <c r="AA18" s="312">
        <v>0</v>
      </c>
      <c r="AB18" s="312">
        <f t="shared" si="5"/>
        <v>0</v>
      </c>
      <c r="AC18" s="316">
        <v>0</v>
      </c>
      <c r="AD18" s="322"/>
      <c r="AE18" s="318"/>
      <c r="AF18" s="318">
        <f t="shared" si="6"/>
        <v>0</v>
      </c>
      <c r="AG18" s="377"/>
      <c r="AH18" s="158"/>
      <c r="AI18" s="330">
        <f t="shared" si="7"/>
        <v>0</v>
      </c>
      <c r="AJ18" s="331">
        <f t="shared" si="8"/>
        <v>0</v>
      </c>
      <c r="AK18" s="332">
        <f t="shared" si="9"/>
        <v>0</v>
      </c>
      <c r="AL18" s="6" t="s">
        <v>562</v>
      </c>
      <c r="AN18" s="112"/>
    </row>
    <row r="19" spans="1:40" ht="15.75" thickBot="1" x14ac:dyDescent="0.3">
      <c r="A19" s="2" t="s">
        <v>67</v>
      </c>
      <c r="I19" s="437" t="s">
        <v>319</v>
      </c>
      <c r="J19" s="118">
        <v>0</v>
      </c>
      <c r="K19" s="107">
        <v>0</v>
      </c>
      <c r="L19" s="315">
        <f t="shared" si="10"/>
        <v>0</v>
      </c>
      <c r="M19" s="639"/>
      <c r="N19" s="20"/>
      <c r="O19" s="2" t="s">
        <v>352</v>
      </c>
      <c r="P19" s="338" t="s">
        <v>257</v>
      </c>
      <c r="Q19" s="164"/>
      <c r="R19" s="157">
        <v>1</v>
      </c>
      <c r="S19" s="342">
        <v>-1</v>
      </c>
      <c r="T19" s="17"/>
      <c r="U19" s="352"/>
      <c r="V19" s="118">
        <v>2</v>
      </c>
      <c r="W19" s="190">
        <f t="shared" si="2"/>
        <v>0</v>
      </c>
      <c r="X19" s="318"/>
      <c r="Y19" s="117">
        <f t="shared" si="3"/>
        <v>0</v>
      </c>
      <c r="Z19" s="312">
        <f t="shared" si="4"/>
        <v>0</v>
      </c>
      <c r="AA19" s="312"/>
      <c r="AB19" s="312">
        <f t="shared" si="5"/>
        <v>0</v>
      </c>
      <c r="AC19" s="316"/>
      <c r="AD19" s="322"/>
      <c r="AE19" s="318"/>
      <c r="AF19" s="318">
        <f t="shared" si="6"/>
        <v>0</v>
      </c>
      <c r="AG19" s="377"/>
      <c r="AH19" s="158"/>
      <c r="AI19" s="330">
        <f t="shared" si="7"/>
        <v>0</v>
      </c>
      <c r="AJ19" s="331">
        <f t="shared" si="8"/>
        <v>0</v>
      </c>
      <c r="AK19" s="332">
        <f t="shared" si="9"/>
        <v>0</v>
      </c>
      <c r="AL19" s="16"/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366</v>
      </c>
      <c r="I20" s="437" t="s">
        <v>197</v>
      </c>
      <c r="J20" s="366"/>
      <c r="K20" s="107">
        <v>0</v>
      </c>
      <c r="L20" s="315">
        <f t="shared" si="10"/>
        <v>0</v>
      </c>
      <c r="M20" s="640"/>
      <c r="N20" s="535" t="s">
        <v>353</v>
      </c>
      <c r="O20" s="616"/>
      <c r="P20" s="338" t="s">
        <v>86</v>
      </c>
      <c r="Q20" s="164"/>
      <c r="R20" s="157">
        <v>3</v>
      </c>
      <c r="S20" s="342">
        <v>-3</v>
      </c>
      <c r="T20" s="17"/>
      <c r="U20" s="352"/>
      <c r="V20" s="142"/>
      <c r="W20" s="190">
        <f t="shared" si="2"/>
        <v>0</v>
      </c>
      <c r="X20" s="318"/>
      <c r="Y20" s="117">
        <f t="shared" si="3"/>
        <v>0</v>
      </c>
      <c r="Z20" s="312">
        <f t="shared" si="4"/>
        <v>0</v>
      </c>
      <c r="AA20" s="312"/>
      <c r="AB20" s="312">
        <f t="shared" si="5"/>
        <v>0</v>
      </c>
      <c r="AC20" s="316">
        <v>0</v>
      </c>
      <c r="AD20" s="322"/>
      <c r="AE20" s="318"/>
      <c r="AF20" s="318">
        <f t="shared" si="6"/>
        <v>0</v>
      </c>
      <c r="AG20" s="377">
        <v>0</v>
      </c>
      <c r="AH20" s="158"/>
      <c r="AI20" s="330">
        <f t="shared" si="7"/>
        <v>0</v>
      </c>
      <c r="AJ20" s="331">
        <f t="shared" si="8"/>
        <v>0</v>
      </c>
      <c r="AK20" s="332">
        <f t="shared" si="9"/>
        <v>0</v>
      </c>
      <c r="AL20" s="6" t="s">
        <v>88</v>
      </c>
      <c r="AM20" s="19" t="s">
        <v>507</v>
      </c>
      <c r="AN20" s="112"/>
    </row>
    <row r="21" spans="1:40" ht="15.75" thickBot="1" x14ac:dyDescent="0.3">
      <c r="B21" s="21" t="s">
        <v>44</v>
      </c>
      <c r="C21" s="2" t="s">
        <v>261</v>
      </c>
      <c r="E21" s="31" t="s">
        <v>59</v>
      </c>
      <c r="G21" s="180"/>
      <c r="H21" s="80" t="s">
        <v>271</v>
      </c>
      <c r="I21" s="435" t="s">
        <v>318</v>
      </c>
      <c r="J21" s="369"/>
      <c r="K21" s="107">
        <v>2</v>
      </c>
      <c r="L21" s="315">
        <f t="shared" si="10"/>
        <v>1</v>
      </c>
      <c r="N21" s="20"/>
      <c r="O21" s="2" t="s">
        <v>358</v>
      </c>
      <c r="P21" s="338" t="s">
        <v>260</v>
      </c>
      <c r="Q21" s="164">
        <v>0</v>
      </c>
      <c r="R21" s="157">
        <v>0</v>
      </c>
      <c r="S21" s="342">
        <v>-1</v>
      </c>
      <c r="T21" s="17"/>
      <c r="U21" s="352"/>
      <c r="V21" s="347"/>
      <c r="W21" s="190">
        <f t="shared" si="2"/>
        <v>2</v>
      </c>
      <c r="X21" s="318"/>
      <c r="Y21" s="117">
        <f t="shared" si="3"/>
        <v>1</v>
      </c>
      <c r="Z21" s="312">
        <f t="shared" si="4"/>
        <v>3</v>
      </c>
      <c r="AA21" s="312">
        <v>1</v>
      </c>
      <c r="AB21" s="312">
        <f t="shared" si="5"/>
        <v>0</v>
      </c>
      <c r="AC21" s="316">
        <v>1</v>
      </c>
      <c r="AD21" s="322"/>
      <c r="AE21" s="318"/>
      <c r="AF21" s="318">
        <f t="shared" si="6"/>
        <v>1</v>
      </c>
      <c r="AG21" s="377">
        <v>0</v>
      </c>
      <c r="AH21" s="158">
        <v>1</v>
      </c>
      <c r="AI21" s="330">
        <f t="shared" si="7"/>
        <v>1</v>
      </c>
      <c r="AJ21" s="331">
        <f t="shared" si="8"/>
        <v>1</v>
      </c>
      <c r="AK21" s="332">
        <f t="shared" si="9"/>
        <v>1</v>
      </c>
      <c r="AL21" s="6" t="s">
        <v>84</v>
      </c>
      <c r="AM21" s="19" t="s">
        <v>507</v>
      </c>
      <c r="AN21" s="112"/>
    </row>
    <row r="22" spans="1:40" ht="15.75" thickBot="1" x14ac:dyDescent="0.3">
      <c r="I22" s="435" t="s">
        <v>315</v>
      </c>
      <c r="J22" s="370"/>
      <c r="K22" s="107">
        <v>0</v>
      </c>
      <c r="L22" s="315">
        <f t="shared" si="10"/>
        <v>0</v>
      </c>
      <c r="N22" s="21" t="s">
        <v>353</v>
      </c>
      <c r="P22" s="338" t="s">
        <v>275</v>
      </c>
      <c r="Q22" s="164"/>
      <c r="R22" s="157">
        <v>2</v>
      </c>
      <c r="S22" s="342">
        <v>-2</v>
      </c>
      <c r="T22" s="351">
        <v>-2</v>
      </c>
      <c r="U22" s="352"/>
      <c r="V22" s="142"/>
      <c r="W22" s="190">
        <f t="shared" si="2"/>
        <v>0</v>
      </c>
      <c r="X22" s="318"/>
      <c r="Y22" s="117">
        <f t="shared" si="3"/>
        <v>0</v>
      </c>
      <c r="Z22" s="312">
        <f t="shared" si="4"/>
        <v>0</v>
      </c>
      <c r="AA22" s="312"/>
      <c r="AB22" s="312">
        <f t="shared" si="5"/>
        <v>0</v>
      </c>
      <c r="AC22" s="316"/>
      <c r="AD22" s="107">
        <v>0</v>
      </c>
      <c r="AE22" s="64">
        <v>2</v>
      </c>
      <c r="AF22" s="318">
        <f t="shared" si="6"/>
        <v>0</v>
      </c>
      <c r="AG22" s="377"/>
      <c r="AH22" s="425"/>
      <c r="AI22" s="330">
        <f t="shared" si="7"/>
        <v>0</v>
      </c>
      <c r="AJ22" s="331">
        <f t="shared" si="8"/>
        <v>0</v>
      </c>
      <c r="AK22" s="332">
        <f t="shared" si="9"/>
        <v>0</v>
      </c>
      <c r="AL22" s="16"/>
      <c r="AN22" s="112"/>
    </row>
    <row r="23" spans="1:40" ht="15.75" thickBot="1" x14ac:dyDescent="0.3">
      <c r="E23" s="590" t="s">
        <v>304</v>
      </c>
      <c r="F23" s="185">
        <v>2</v>
      </c>
      <c r="I23" s="435" t="s">
        <v>273</v>
      </c>
      <c r="J23" s="365">
        <v>0</v>
      </c>
      <c r="K23" s="107">
        <v>0</v>
      </c>
      <c r="L23" s="315">
        <f t="shared" si="10"/>
        <v>0</v>
      </c>
      <c r="N23" s="20"/>
      <c r="P23" s="338" t="s">
        <v>262</v>
      </c>
      <c r="Q23" s="164"/>
      <c r="R23" s="157">
        <v>1</v>
      </c>
      <c r="S23" s="342">
        <v>-1</v>
      </c>
      <c r="T23" s="351">
        <v>-1</v>
      </c>
      <c r="U23" s="352"/>
      <c r="V23" s="348">
        <v>1</v>
      </c>
      <c r="W23" s="190">
        <f t="shared" si="2"/>
        <v>0</v>
      </c>
      <c r="X23" s="318"/>
      <c r="Y23" s="117">
        <f t="shared" si="3"/>
        <v>0</v>
      </c>
      <c r="Z23" s="312">
        <f t="shared" si="4"/>
        <v>0</v>
      </c>
      <c r="AA23" s="312">
        <v>0</v>
      </c>
      <c r="AB23" s="312">
        <f t="shared" si="5"/>
        <v>0</v>
      </c>
      <c r="AC23" s="316"/>
      <c r="AD23" s="322"/>
      <c r="AE23" s="318"/>
      <c r="AF23" s="318">
        <f t="shared" si="6"/>
        <v>0</v>
      </c>
      <c r="AG23" s="377">
        <v>0</v>
      </c>
      <c r="AH23" s="158"/>
      <c r="AI23" s="330">
        <f t="shared" si="7"/>
        <v>0</v>
      </c>
      <c r="AJ23" s="331">
        <f t="shared" si="8"/>
        <v>0</v>
      </c>
      <c r="AK23" s="332">
        <f t="shared" si="9"/>
        <v>0</v>
      </c>
      <c r="AN23" s="112"/>
    </row>
    <row r="24" spans="1:40" ht="15.75" thickBot="1" x14ac:dyDescent="0.3">
      <c r="C24" s="2" t="s">
        <v>270</v>
      </c>
      <c r="E24" s="591"/>
      <c r="F24" s="177"/>
      <c r="I24" s="435" t="s">
        <v>311</v>
      </c>
      <c r="J24" s="365">
        <v>1</v>
      </c>
      <c r="K24" s="107">
        <v>1</v>
      </c>
      <c r="L24" s="315">
        <f t="shared" si="10"/>
        <v>1</v>
      </c>
      <c r="N24" s="535" t="s">
        <v>353</v>
      </c>
      <c r="O24" s="616"/>
      <c r="P24" s="338" t="s">
        <v>264</v>
      </c>
      <c r="Q24" s="164">
        <v>1</v>
      </c>
      <c r="R24" s="157">
        <v>1</v>
      </c>
      <c r="S24" s="342">
        <v>-2</v>
      </c>
      <c r="T24" s="351">
        <v>-2</v>
      </c>
      <c r="U24" s="352"/>
      <c r="V24" s="349"/>
      <c r="W24" s="190">
        <f t="shared" si="2"/>
        <v>2</v>
      </c>
      <c r="X24" s="318"/>
      <c r="Y24" s="117">
        <f t="shared" si="3"/>
        <v>1</v>
      </c>
      <c r="Z24" s="312">
        <f t="shared" si="4"/>
        <v>3</v>
      </c>
      <c r="AA24" s="312">
        <v>1</v>
      </c>
      <c r="AB24" s="312">
        <f t="shared" si="5"/>
        <v>0</v>
      </c>
      <c r="AC24" s="316">
        <v>1</v>
      </c>
      <c r="AD24" s="107">
        <v>0</v>
      </c>
      <c r="AE24" s="64">
        <v>2</v>
      </c>
      <c r="AF24" s="318">
        <f t="shared" si="6"/>
        <v>1</v>
      </c>
      <c r="AG24" s="377"/>
      <c r="AH24" s="158">
        <v>1</v>
      </c>
      <c r="AI24" s="330">
        <f t="shared" si="7"/>
        <v>1</v>
      </c>
      <c r="AJ24" s="331">
        <f t="shared" si="8"/>
        <v>1</v>
      </c>
      <c r="AK24" s="332">
        <f t="shared" si="9"/>
        <v>1</v>
      </c>
      <c r="AL24" s="6" t="s">
        <v>572</v>
      </c>
      <c r="AM24" s="19"/>
      <c r="AN24" s="112"/>
    </row>
    <row r="25" spans="1:40" ht="15.75" thickBot="1" x14ac:dyDescent="0.3">
      <c r="H25" s="363"/>
      <c r="I25" s="435" t="s">
        <v>310</v>
      </c>
      <c r="J25" s="371"/>
      <c r="K25" s="107">
        <v>0</v>
      </c>
      <c r="L25" s="315">
        <f t="shared" si="10"/>
        <v>0</v>
      </c>
      <c r="N25" s="86" t="s">
        <v>353</v>
      </c>
      <c r="P25" s="338" t="s">
        <v>265</v>
      </c>
      <c r="Q25" s="164">
        <v>2</v>
      </c>
      <c r="R25" s="157">
        <v>2</v>
      </c>
      <c r="S25" s="342">
        <v>-2</v>
      </c>
      <c r="T25" s="351">
        <v>-2</v>
      </c>
      <c r="U25" s="352"/>
      <c r="V25" s="142"/>
      <c r="W25" s="190">
        <f>SUM(J25:K25)</f>
        <v>0</v>
      </c>
      <c r="X25" s="318"/>
      <c r="Y25" s="117">
        <f t="shared" si="3"/>
        <v>0</v>
      </c>
      <c r="Z25" s="312">
        <f t="shared" si="4"/>
        <v>0</v>
      </c>
      <c r="AA25" s="312"/>
      <c r="AB25" s="312">
        <f t="shared" si="5"/>
        <v>0</v>
      </c>
      <c r="AC25" s="316"/>
      <c r="AD25" s="322"/>
      <c r="AE25" s="318"/>
      <c r="AF25" s="318">
        <f t="shared" si="6"/>
        <v>0</v>
      </c>
      <c r="AG25" s="377"/>
      <c r="AH25" s="158"/>
      <c r="AI25" s="330">
        <f t="shared" si="7"/>
        <v>0</v>
      </c>
      <c r="AJ25" s="331">
        <f t="shared" si="8"/>
        <v>0</v>
      </c>
      <c r="AK25" s="332">
        <f t="shared" si="9"/>
        <v>0</v>
      </c>
      <c r="AL25" s="16"/>
      <c r="AM25" s="19" t="s">
        <v>513</v>
      </c>
      <c r="AN25" s="112"/>
    </row>
    <row r="26" spans="1:40" ht="15.75" thickBot="1" x14ac:dyDescent="0.3">
      <c r="E26" s="31" t="s">
        <v>299</v>
      </c>
      <c r="F26" s="177"/>
      <c r="H26" s="111" t="s">
        <v>278</v>
      </c>
      <c r="I26" s="435" t="s">
        <v>316</v>
      </c>
      <c r="J26" s="365">
        <v>0</v>
      </c>
      <c r="K26" s="107">
        <v>0</v>
      </c>
      <c r="L26" s="315">
        <f t="shared" si="10"/>
        <v>0</v>
      </c>
      <c r="N26" s="20"/>
      <c r="O26" s="2" t="s">
        <v>350</v>
      </c>
      <c r="P26" s="338" t="s">
        <v>266</v>
      </c>
      <c r="Q26" s="164">
        <v>1</v>
      </c>
      <c r="R26" s="157">
        <v>1</v>
      </c>
      <c r="S26" s="342">
        <v>-2</v>
      </c>
      <c r="T26" s="351">
        <v>-2</v>
      </c>
      <c r="U26" s="355"/>
      <c r="V26" s="348">
        <v>1</v>
      </c>
      <c r="W26" s="190">
        <f t="shared" si="2"/>
        <v>0</v>
      </c>
      <c r="X26" s="318"/>
      <c r="Y26" s="117">
        <f t="shared" si="3"/>
        <v>0</v>
      </c>
      <c r="Z26" s="312">
        <f t="shared" si="4"/>
        <v>0</v>
      </c>
      <c r="AA26" s="312"/>
      <c r="AB26" s="312">
        <f t="shared" si="5"/>
        <v>0</v>
      </c>
      <c r="AC26" s="316"/>
      <c r="AD26" s="322"/>
      <c r="AE26" s="320"/>
      <c r="AF26" s="318">
        <f t="shared" si="6"/>
        <v>0</v>
      </c>
      <c r="AG26" s="377"/>
      <c r="AH26" s="158"/>
      <c r="AI26" s="330">
        <f t="shared" si="7"/>
        <v>0</v>
      </c>
      <c r="AJ26" s="331">
        <f t="shared" si="8"/>
        <v>0</v>
      </c>
      <c r="AK26" s="332">
        <f t="shared" si="9"/>
        <v>0</v>
      </c>
      <c r="AL26" s="6"/>
      <c r="AN26" s="112"/>
    </row>
    <row r="27" spans="1:40" ht="15.75" thickBot="1" x14ac:dyDescent="0.3">
      <c r="E27" s="31" t="s">
        <v>305</v>
      </c>
      <c r="G27" s="181"/>
      <c r="I27" s="435" t="s">
        <v>271</v>
      </c>
      <c r="J27" s="372"/>
      <c r="K27" s="107">
        <v>0</v>
      </c>
      <c r="L27" s="315">
        <f t="shared" si="10"/>
        <v>0</v>
      </c>
      <c r="N27" s="20"/>
      <c r="O27" s="2" t="s">
        <v>350</v>
      </c>
      <c r="P27" s="338" t="s">
        <v>267</v>
      </c>
      <c r="Q27" s="164">
        <v>2</v>
      </c>
      <c r="R27" s="157">
        <v>2</v>
      </c>
      <c r="S27" s="342">
        <v>-2</v>
      </c>
      <c r="T27" s="351">
        <v>-2</v>
      </c>
      <c r="U27" s="352"/>
      <c r="V27" s="349"/>
      <c r="W27" s="190">
        <f t="shared" si="2"/>
        <v>0</v>
      </c>
      <c r="X27" s="318"/>
      <c r="Y27" s="117">
        <f t="shared" si="3"/>
        <v>0</v>
      </c>
      <c r="Z27" s="312">
        <f t="shared" si="4"/>
        <v>0</v>
      </c>
      <c r="AA27" s="312"/>
      <c r="AB27" s="312">
        <f t="shared" si="5"/>
        <v>0</v>
      </c>
      <c r="AC27" s="316"/>
      <c r="AD27" s="322"/>
      <c r="AE27" s="318"/>
      <c r="AF27" s="318">
        <f t="shared" si="6"/>
        <v>0</v>
      </c>
      <c r="AG27" s="377"/>
      <c r="AH27" s="158"/>
      <c r="AI27" s="330">
        <f t="shared" si="7"/>
        <v>0</v>
      </c>
      <c r="AJ27" s="331">
        <f t="shared" si="8"/>
        <v>0</v>
      </c>
      <c r="AK27" s="332">
        <f t="shared" si="9"/>
        <v>0</v>
      </c>
      <c r="AL27" s="16"/>
      <c r="AN27" s="112"/>
    </row>
    <row r="28" spans="1:40" ht="15.75" thickBot="1" x14ac:dyDescent="0.3">
      <c r="I28" s="437" t="s">
        <v>326</v>
      </c>
      <c r="J28" s="370"/>
      <c r="K28" s="107">
        <v>0</v>
      </c>
      <c r="L28" s="315">
        <f t="shared" si="10"/>
        <v>0</v>
      </c>
      <c r="N28" s="20"/>
      <c r="P28" s="338" t="s">
        <v>263</v>
      </c>
      <c r="Q28" s="164"/>
      <c r="R28" s="157">
        <v>1</v>
      </c>
      <c r="S28" s="342">
        <v>-1</v>
      </c>
      <c r="T28" s="351">
        <v>-1</v>
      </c>
      <c r="U28" s="352"/>
      <c r="V28" s="349"/>
      <c r="W28" s="190">
        <f t="shared" si="2"/>
        <v>0</v>
      </c>
      <c r="X28" s="318"/>
      <c r="Y28" s="117">
        <f t="shared" si="3"/>
        <v>0</v>
      </c>
      <c r="Z28" s="312">
        <f t="shared" si="4"/>
        <v>0</v>
      </c>
      <c r="AA28" s="312"/>
      <c r="AB28" s="64">
        <f t="shared" si="5"/>
        <v>0</v>
      </c>
      <c r="AC28" s="316"/>
      <c r="AD28" s="322"/>
      <c r="AE28" s="318"/>
      <c r="AF28" s="318">
        <f t="shared" si="6"/>
        <v>0</v>
      </c>
      <c r="AG28" s="377"/>
      <c r="AH28" s="158"/>
      <c r="AI28" s="330">
        <f t="shared" si="7"/>
        <v>0</v>
      </c>
      <c r="AJ28" s="331">
        <f t="shared" si="8"/>
        <v>0</v>
      </c>
      <c r="AK28" s="332">
        <f t="shared" si="9"/>
        <v>0</v>
      </c>
      <c r="AN28" s="112"/>
    </row>
    <row r="29" spans="1:40" ht="15.75" thickBot="1" x14ac:dyDescent="0.3">
      <c r="E29" s="276" t="s">
        <v>307</v>
      </c>
      <c r="G29" s="6"/>
      <c r="H29" s="275"/>
      <c r="I29" s="437" t="s">
        <v>377</v>
      </c>
      <c r="J29" s="362"/>
      <c r="K29" s="64">
        <v>0</v>
      </c>
      <c r="L29" s="315">
        <f t="shared" si="10"/>
        <v>0</v>
      </c>
      <c r="N29" s="20"/>
      <c r="O29" s="2" t="s">
        <v>354</v>
      </c>
      <c r="P29" s="340" t="s">
        <v>276</v>
      </c>
      <c r="Q29" s="192"/>
      <c r="R29" s="162">
        <v>2</v>
      </c>
      <c r="S29" s="343">
        <v>-2</v>
      </c>
      <c r="T29" s="356">
        <v>-2</v>
      </c>
      <c r="U29" s="358"/>
      <c r="V29" s="347"/>
      <c r="W29" s="190">
        <f t="shared" si="2"/>
        <v>0</v>
      </c>
      <c r="X29" s="311"/>
      <c r="Y29" s="117">
        <f t="shared" si="3"/>
        <v>0</v>
      </c>
      <c r="Z29" s="64">
        <f t="shared" si="4"/>
        <v>0</v>
      </c>
      <c r="AA29" s="64">
        <v>0</v>
      </c>
      <c r="AB29" s="323">
        <f t="shared" si="5"/>
        <v>0</v>
      </c>
      <c r="AC29" s="326">
        <v>0</v>
      </c>
      <c r="AD29" s="322"/>
      <c r="AE29" s="322"/>
      <c r="AF29" s="322">
        <f t="shared" si="6"/>
        <v>0</v>
      </c>
      <c r="AG29" s="422"/>
      <c r="AH29" s="158"/>
      <c r="AI29" s="330">
        <f t="shared" si="7"/>
        <v>0</v>
      </c>
      <c r="AJ29" s="331">
        <f t="shared" si="8"/>
        <v>0</v>
      </c>
      <c r="AK29" s="332">
        <f t="shared" si="9"/>
        <v>0</v>
      </c>
      <c r="AL29" s="16"/>
      <c r="AN29" s="112"/>
    </row>
    <row r="30" spans="1:40" ht="15.75" thickBot="1" x14ac:dyDescent="0.3">
      <c r="G30" s="287">
        <v>1</v>
      </c>
      <c r="H30" s="61" t="s">
        <v>553</v>
      </c>
      <c r="I30" s="438"/>
      <c r="J30" s="373"/>
      <c r="K30" s="262">
        <v>-1</v>
      </c>
      <c r="L30" s="315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23">
        <f t="shared" si="5"/>
        <v>-1</v>
      </c>
      <c r="AC30" s="391"/>
      <c r="AD30" s="393"/>
      <c r="AE30" s="394"/>
      <c r="AF30" s="346">
        <f t="shared" si="6"/>
        <v>0</v>
      </c>
      <c r="AG30" s="419"/>
      <c r="AH30" s="357"/>
      <c r="AI30" s="376">
        <f t="shared" si="7"/>
        <v>-1</v>
      </c>
      <c r="AJ30" s="331">
        <f t="shared" si="8"/>
        <v>0</v>
      </c>
      <c r="AK30" s="332">
        <f t="shared" si="9"/>
        <v>0</v>
      </c>
      <c r="AN30" s="112"/>
    </row>
    <row r="31" spans="1:40" ht="15.75" thickBot="1" x14ac:dyDescent="0.3">
      <c r="C31" s="2" t="s">
        <v>396</v>
      </c>
      <c r="E31" s="2" t="s">
        <v>379</v>
      </c>
      <c r="F31" s="100">
        <v>-1</v>
      </c>
      <c r="H31" s="111" t="s">
        <v>476</v>
      </c>
      <c r="I31" s="435"/>
      <c r="J31" s="374"/>
      <c r="K31" s="263">
        <v>-1</v>
      </c>
      <c r="L31" s="315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23">
        <f t="shared" si="5"/>
        <v>-1</v>
      </c>
      <c r="AC31" s="391"/>
      <c r="AD31" s="395"/>
      <c r="AE31" s="396"/>
      <c r="AF31" s="350">
        <f t="shared" si="6"/>
        <v>0</v>
      </c>
      <c r="AG31" s="377"/>
      <c r="AH31" s="352"/>
      <c r="AI31" s="376">
        <f t="shared" si="7"/>
        <v>-1</v>
      </c>
      <c r="AJ31" s="331">
        <f t="shared" si="8"/>
        <v>0</v>
      </c>
      <c r="AK31" s="332">
        <f t="shared" si="9"/>
        <v>0</v>
      </c>
      <c r="AN31" s="112"/>
    </row>
    <row r="32" spans="1:40" ht="15.75" thickBot="1" x14ac:dyDescent="0.3">
      <c r="H32" s="227" t="s">
        <v>341</v>
      </c>
      <c r="I32" s="438"/>
      <c r="J32" s="374"/>
      <c r="K32" s="267">
        <v>1</v>
      </c>
      <c r="L32" s="315">
        <f t="shared" si="10"/>
        <v>1</v>
      </c>
      <c r="N32" s="20"/>
      <c r="P32" s="17" t="s">
        <v>363</v>
      </c>
      <c r="Q32" s="156">
        <v>2</v>
      </c>
      <c r="R32" s="157">
        <v>1</v>
      </c>
      <c r="S32" s="15">
        <v>-2</v>
      </c>
      <c r="T32" s="156">
        <v>-4</v>
      </c>
      <c r="U32" s="158"/>
      <c r="V32" s="117">
        <v>1</v>
      </c>
      <c r="W32" s="190">
        <f t="shared" si="2"/>
        <v>1</v>
      </c>
      <c r="X32" s="65"/>
      <c r="Y32" s="117">
        <f t="shared" si="3"/>
        <v>1</v>
      </c>
      <c r="Z32" s="64">
        <f t="shared" si="4"/>
        <v>2</v>
      </c>
      <c r="AA32" s="64">
        <v>1</v>
      </c>
      <c r="AB32" s="323">
        <f t="shared" si="5"/>
        <v>0</v>
      </c>
      <c r="AC32" s="391">
        <v>2</v>
      </c>
      <c r="AD32" s="395"/>
      <c r="AE32" s="396"/>
      <c r="AF32" s="350">
        <f t="shared" si="6"/>
        <v>1</v>
      </c>
      <c r="AG32" s="377">
        <v>1</v>
      </c>
      <c r="AH32" s="352">
        <v>1</v>
      </c>
      <c r="AI32" s="376">
        <f t="shared" si="7"/>
        <v>2</v>
      </c>
      <c r="AJ32" s="331">
        <f t="shared" si="8"/>
        <v>1</v>
      </c>
      <c r="AK32" s="332">
        <f t="shared" si="9"/>
        <v>1</v>
      </c>
      <c r="AL32" s="6" t="s">
        <v>509</v>
      </c>
      <c r="AM32" s="19" t="s">
        <v>510</v>
      </c>
      <c r="AN32" s="112"/>
    </row>
    <row r="33" spans="3:40" ht="15.75" thickBot="1" x14ac:dyDescent="0.3">
      <c r="G33" s="429">
        <v>1</v>
      </c>
      <c r="H33" s="21" t="s">
        <v>554</v>
      </c>
      <c r="I33" s="438"/>
      <c r="J33" s="374"/>
      <c r="K33" s="264">
        <v>-1</v>
      </c>
      <c r="L33" s="315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23">
        <f t="shared" si="5"/>
        <v>-1</v>
      </c>
      <c r="AC33" s="391"/>
      <c r="AD33" s="395"/>
      <c r="AE33" s="396"/>
      <c r="AF33" s="350">
        <f t="shared" si="6"/>
        <v>0</v>
      </c>
      <c r="AG33" s="377"/>
      <c r="AH33" s="352"/>
      <c r="AI33" s="376">
        <f t="shared" si="7"/>
        <v>-1</v>
      </c>
      <c r="AJ33" s="331">
        <f t="shared" si="8"/>
        <v>0</v>
      </c>
      <c r="AK33" s="332">
        <f t="shared" si="9"/>
        <v>0</v>
      </c>
      <c r="AN33" s="112"/>
    </row>
    <row r="34" spans="3:40" ht="15.75" thickBot="1" x14ac:dyDescent="0.3">
      <c r="C34" s="2" t="s">
        <v>272</v>
      </c>
      <c r="E34" s="19" t="s">
        <v>314</v>
      </c>
      <c r="I34" s="435" t="s">
        <v>315</v>
      </c>
      <c r="J34" s="374"/>
      <c r="K34" s="265">
        <v>0</v>
      </c>
      <c r="L34" s="315">
        <f t="shared" si="10"/>
        <v>0</v>
      </c>
      <c r="N34" s="21" t="s">
        <v>353</v>
      </c>
      <c r="P34" s="196" t="s">
        <v>313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23">
        <f t="shared" si="5"/>
        <v>0</v>
      </c>
      <c r="AC34" s="391"/>
      <c r="AD34" s="395"/>
      <c r="AE34" s="396"/>
      <c r="AF34" s="350">
        <f t="shared" si="6"/>
        <v>0</v>
      </c>
      <c r="AG34" s="377"/>
      <c r="AH34" s="352"/>
      <c r="AI34" s="376">
        <f t="shared" si="7"/>
        <v>0</v>
      </c>
      <c r="AJ34" s="331">
        <f t="shared" si="8"/>
        <v>0</v>
      </c>
      <c r="AK34" s="332">
        <f t="shared" si="9"/>
        <v>0</v>
      </c>
      <c r="AN34" s="112"/>
    </row>
    <row r="35" spans="3:40" ht="15.75" thickBot="1" x14ac:dyDescent="0.3">
      <c r="E35" s="23"/>
      <c r="I35" s="435" t="s">
        <v>310</v>
      </c>
      <c r="J35" s="374"/>
      <c r="K35" s="267">
        <v>0</v>
      </c>
      <c r="L35" s="315">
        <f t="shared" si="10"/>
        <v>0</v>
      </c>
      <c r="N35" s="20"/>
      <c r="P35" s="154" t="s">
        <v>324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23">
        <f t="shared" si="5"/>
        <v>0</v>
      </c>
      <c r="AC35" s="391">
        <v>0</v>
      </c>
      <c r="AD35" s="395"/>
      <c r="AE35" s="396"/>
      <c r="AF35" s="350">
        <f t="shared" si="6"/>
        <v>0</v>
      </c>
      <c r="AG35" s="377"/>
      <c r="AH35" s="425">
        <v>0</v>
      </c>
      <c r="AI35" s="376">
        <f t="shared" si="7"/>
        <v>0</v>
      </c>
      <c r="AJ35" s="331">
        <f t="shared" si="8"/>
        <v>0</v>
      </c>
      <c r="AK35" s="332">
        <f t="shared" si="9"/>
        <v>0</v>
      </c>
      <c r="AL35" s="6" t="s">
        <v>324</v>
      </c>
      <c r="AM35" s="19"/>
      <c r="AN35" s="112"/>
    </row>
    <row r="36" spans="3:40" ht="15.75" thickBot="1" x14ac:dyDescent="0.3">
      <c r="F36" s="277" t="s">
        <v>44</v>
      </c>
      <c r="G36" s="68">
        <v>-1</v>
      </c>
      <c r="I36" s="435" t="s">
        <v>310</v>
      </c>
      <c r="J36" s="374"/>
      <c r="K36" s="267">
        <v>0</v>
      </c>
      <c r="L36" s="315">
        <f t="shared" si="10"/>
        <v>0</v>
      </c>
      <c r="N36" s="20"/>
      <c r="P36" s="163" t="s">
        <v>323</v>
      </c>
      <c r="Q36" s="166">
        <v>1</v>
      </c>
      <c r="R36" s="271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23">
        <f t="shared" si="5"/>
        <v>0</v>
      </c>
      <c r="AC36" s="391"/>
      <c r="AD36" s="395"/>
      <c r="AE36" s="396"/>
      <c r="AF36" s="350">
        <f t="shared" si="6"/>
        <v>0</v>
      </c>
      <c r="AG36" s="377"/>
      <c r="AI36" s="68">
        <f t="shared" si="7"/>
        <v>0</v>
      </c>
      <c r="AJ36" s="331">
        <f t="shared" si="8"/>
        <v>0</v>
      </c>
      <c r="AK36" s="332">
        <f t="shared" si="9"/>
        <v>0</v>
      </c>
      <c r="AL36" s="6"/>
      <c r="AN36" s="112"/>
    </row>
    <row r="37" spans="3:40" ht="15.75" thickBot="1" x14ac:dyDescent="0.3">
      <c r="I37" s="439"/>
      <c r="J37" s="375"/>
      <c r="K37" s="266">
        <v>0</v>
      </c>
      <c r="L37" s="315">
        <f t="shared" si="10"/>
        <v>0</v>
      </c>
      <c r="N37" s="20"/>
      <c r="P37" s="268" t="s">
        <v>528</v>
      </c>
      <c r="Q37" s="269">
        <v>1</v>
      </c>
      <c r="R37" s="202">
        <v>1</v>
      </c>
      <c r="S37" s="232">
        <v>-1</v>
      </c>
      <c r="T37" s="228"/>
      <c r="U37" s="270"/>
      <c r="V37" s="202"/>
      <c r="W37" s="190">
        <f t="shared" si="2"/>
        <v>0</v>
      </c>
      <c r="X37" s="65"/>
      <c r="Y37" s="117">
        <f t="shared" si="3"/>
        <v>0</v>
      </c>
      <c r="Z37" s="64">
        <f t="shared" si="4"/>
        <v>0</v>
      </c>
      <c r="AA37" s="64">
        <v>0</v>
      </c>
      <c r="AB37" s="323">
        <f t="shared" si="5"/>
        <v>0</v>
      </c>
      <c r="AC37" s="391">
        <v>0</v>
      </c>
      <c r="AD37" s="397"/>
      <c r="AE37" s="398"/>
      <c r="AF37" s="392">
        <f t="shared" si="6"/>
        <v>0</v>
      </c>
      <c r="AG37" s="420">
        <v>0</v>
      </c>
      <c r="AH37" s="358"/>
      <c r="AI37" s="376">
        <f t="shared" si="7"/>
        <v>0</v>
      </c>
      <c r="AJ37" s="331">
        <f t="shared" si="8"/>
        <v>0</v>
      </c>
      <c r="AK37" s="332">
        <f t="shared" si="9"/>
        <v>0</v>
      </c>
      <c r="AL37" s="6" t="s">
        <v>528</v>
      </c>
      <c r="AN37" s="112"/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35" t="s">
        <v>327</v>
      </c>
      <c r="C1" s="616"/>
      <c r="D1" s="214"/>
      <c r="J1" s="535" t="s">
        <v>70</v>
      </c>
      <c r="K1" s="616"/>
      <c r="L1" s="205" t="s">
        <v>348</v>
      </c>
      <c r="M1" s="207"/>
      <c r="N1" s="161" t="s">
        <v>349</v>
      </c>
      <c r="O1" s="161" t="s">
        <v>350</v>
      </c>
      <c r="P1" s="161" t="s">
        <v>351</v>
      </c>
      <c r="Q1" s="2" t="s">
        <v>355</v>
      </c>
      <c r="R1" s="161" t="s">
        <v>349</v>
      </c>
    </row>
    <row r="2" spans="2:18" ht="15.75" thickBot="1" x14ac:dyDescent="0.3">
      <c r="B2" s="6" t="s">
        <v>328</v>
      </c>
      <c r="C2">
        <v>1</v>
      </c>
      <c r="I2">
        <v>1</v>
      </c>
      <c r="J2" s="6" t="s">
        <v>257</v>
      </c>
      <c r="K2" s="6" t="s">
        <v>34</v>
      </c>
      <c r="L2" s="206"/>
      <c r="M2" s="663"/>
      <c r="N2" s="154">
        <v>2</v>
      </c>
      <c r="O2" s="155"/>
      <c r="P2" s="5"/>
      <c r="Q2" s="666" t="s">
        <v>44</v>
      </c>
      <c r="R2" s="19">
        <v>0</v>
      </c>
    </row>
    <row r="3" spans="2:18" x14ac:dyDescent="0.25">
      <c r="B3" s="6" t="s">
        <v>329</v>
      </c>
      <c r="C3">
        <v>1</v>
      </c>
      <c r="I3">
        <v>1</v>
      </c>
      <c r="J3" s="6" t="s">
        <v>257</v>
      </c>
      <c r="K3" s="6" t="s">
        <v>345</v>
      </c>
      <c r="M3" s="664"/>
      <c r="N3" s="17">
        <v>1</v>
      </c>
      <c r="O3" s="15"/>
      <c r="P3" s="10"/>
      <c r="Q3" s="667"/>
      <c r="R3" s="231"/>
    </row>
    <row r="4" spans="2:18" ht="15.75" thickBot="1" x14ac:dyDescent="0.3">
      <c r="B4" s="6" t="s">
        <v>330</v>
      </c>
      <c r="C4">
        <v>1</v>
      </c>
      <c r="I4">
        <v>1</v>
      </c>
      <c r="J4" s="6" t="s">
        <v>263</v>
      </c>
      <c r="K4" s="6" t="s">
        <v>346</v>
      </c>
      <c r="M4" s="664"/>
      <c r="N4" s="17"/>
      <c r="O4" s="15">
        <v>1</v>
      </c>
      <c r="P4" s="10"/>
      <c r="Q4" s="667"/>
      <c r="R4" s="231"/>
    </row>
    <row r="5" spans="2:18" ht="15.75" thickBot="1" x14ac:dyDescent="0.3">
      <c r="B5" s="6" t="s">
        <v>331</v>
      </c>
      <c r="C5" s="177">
        <v>1</v>
      </c>
      <c r="I5">
        <v>1</v>
      </c>
      <c r="J5" s="6" t="s">
        <v>241</v>
      </c>
      <c r="K5" s="6" t="s">
        <v>13</v>
      </c>
      <c r="L5" s="206"/>
      <c r="M5" s="664"/>
      <c r="N5" s="17">
        <v>1</v>
      </c>
      <c r="O5" s="15"/>
      <c r="P5" s="10"/>
      <c r="Q5" s="667"/>
      <c r="R5" s="19">
        <v>-1</v>
      </c>
    </row>
    <row r="6" spans="2:18" ht="15.75" thickBot="1" x14ac:dyDescent="0.3">
      <c r="B6" s="6" t="s">
        <v>332</v>
      </c>
      <c r="C6">
        <v>1</v>
      </c>
      <c r="I6">
        <v>1</v>
      </c>
      <c r="J6" s="6" t="s">
        <v>262</v>
      </c>
      <c r="K6" s="6" t="s">
        <v>344</v>
      </c>
      <c r="M6" s="664"/>
      <c r="N6" s="17">
        <v>1</v>
      </c>
      <c r="O6" s="15"/>
      <c r="P6" s="10"/>
      <c r="Q6" s="667"/>
      <c r="R6" s="231"/>
    </row>
    <row r="7" spans="2:18" ht="15.75" thickBot="1" x14ac:dyDescent="0.3">
      <c r="B7" s="6" t="s">
        <v>333</v>
      </c>
      <c r="C7">
        <v>1</v>
      </c>
      <c r="I7">
        <v>1</v>
      </c>
      <c r="J7" s="6" t="s">
        <v>342</v>
      </c>
      <c r="K7" s="6" t="s">
        <v>345</v>
      </c>
      <c r="L7" s="208"/>
      <c r="M7" s="664"/>
      <c r="N7" s="17">
        <v>1</v>
      </c>
      <c r="O7" s="15"/>
      <c r="P7" s="10"/>
      <c r="Q7" s="667"/>
      <c r="R7" s="19">
        <v>-1</v>
      </c>
    </row>
    <row r="8" spans="2:18" ht="15.75" thickBot="1" x14ac:dyDescent="0.3">
      <c r="B8" s="6" t="s">
        <v>334</v>
      </c>
      <c r="C8">
        <v>1</v>
      </c>
      <c r="I8">
        <v>1</v>
      </c>
      <c r="J8" s="6" t="s">
        <v>255</v>
      </c>
      <c r="K8" s="6" t="s">
        <v>343</v>
      </c>
      <c r="M8" s="664"/>
      <c r="N8" s="17">
        <v>1</v>
      </c>
      <c r="O8" s="15"/>
      <c r="P8" s="10"/>
      <c r="Q8" s="667"/>
      <c r="R8" s="231"/>
    </row>
    <row r="9" spans="2:18" ht="15.75" thickBot="1" x14ac:dyDescent="0.3">
      <c r="B9" s="6" t="s">
        <v>335</v>
      </c>
      <c r="C9">
        <v>1</v>
      </c>
      <c r="I9">
        <v>1</v>
      </c>
      <c r="J9" s="6" t="s">
        <v>255</v>
      </c>
      <c r="K9" s="6" t="s">
        <v>347</v>
      </c>
      <c r="L9" s="186"/>
      <c r="M9" s="665"/>
      <c r="N9" s="163"/>
      <c r="O9" s="18"/>
      <c r="P9" s="13">
        <v>1</v>
      </c>
      <c r="Q9" s="668"/>
      <c r="R9" s="232"/>
    </row>
    <row r="10" spans="2:18" x14ac:dyDescent="0.25">
      <c r="B10" s="6" t="s">
        <v>336</v>
      </c>
      <c r="C10">
        <v>1</v>
      </c>
      <c r="K10" s="6"/>
    </row>
    <row r="11" spans="2:18" ht="15.75" thickBot="1" x14ac:dyDescent="0.3">
      <c r="B11" s="6" t="s">
        <v>337</v>
      </c>
      <c r="C11">
        <v>1</v>
      </c>
    </row>
    <row r="12" spans="2:18" ht="15.75" thickBot="1" x14ac:dyDescent="0.3">
      <c r="B12" s="6" t="s">
        <v>255</v>
      </c>
      <c r="C12" s="23">
        <v>3</v>
      </c>
    </row>
    <row r="13" spans="2:18" x14ac:dyDescent="0.25">
      <c r="B13" s="6" t="s">
        <v>323</v>
      </c>
      <c r="C13">
        <v>1</v>
      </c>
    </row>
    <row r="14" spans="2:18" x14ac:dyDescent="0.25">
      <c r="B14" s="6" t="s">
        <v>324</v>
      </c>
      <c r="C14">
        <v>1</v>
      </c>
    </row>
    <row r="15" spans="2:18" ht="15.75" thickBot="1" x14ac:dyDescent="0.3">
      <c r="B15" s="6" t="s">
        <v>338</v>
      </c>
      <c r="C15">
        <v>1</v>
      </c>
    </row>
    <row r="16" spans="2:18" ht="15.75" thickBot="1" x14ac:dyDescent="0.3">
      <c r="B16" s="6" t="s">
        <v>362</v>
      </c>
      <c r="C16" s="23">
        <v>1</v>
      </c>
      <c r="D16" s="23">
        <v>1</v>
      </c>
      <c r="F16" s="19" t="s">
        <v>494</v>
      </c>
    </row>
    <row r="17" spans="2:3" ht="15.75" thickBot="1" x14ac:dyDescent="0.3">
      <c r="B17" s="6" t="s">
        <v>330</v>
      </c>
      <c r="C17" s="23">
        <v>1</v>
      </c>
    </row>
    <row r="18" spans="2:3" x14ac:dyDescent="0.25">
      <c r="B18" s="6" t="s">
        <v>367</v>
      </c>
    </row>
    <row r="19" spans="2:3" x14ac:dyDescent="0.25">
      <c r="B19" s="6" t="s">
        <v>368</v>
      </c>
    </row>
    <row r="20" spans="2:3" x14ac:dyDescent="0.25">
      <c r="B20" s="6" t="s">
        <v>369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abSelected="1" topLeftCell="C1" workbookViewId="0">
      <selection activeCell="M17" sqref="M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45275</v>
      </c>
      <c r="V1" s="535" t="s">
        <v>71</v>
      </c>
      <c r="W1" s="616"/>
      <c r="X1" s="62" t="s">
        <v>102</v>
      </c>
      <c r="Y1" s="62" t="s">
        <v>104</v>
      </c>
      <c r="Z1" s="62" t="s">
        <v>186</v>
      </c>
      <c r="AA1" s="62" t="s">
        <v>200</v>
      </c>
      <c r="AB1" s="63" t="s">
        <v>108</v>
      </c>
      <c r="AC1" s="116" t="s">
        <v>193</v>
      </c>
      <c r="AD1" s="683" t="s">
        <v>217</v>
      </c>
      <c r="AE1" s="116" t="s">
        <v>478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14" t="s">
        <v>75</v>
      </c>
      <c r="G2" s="671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279</v>
      </c>
      <c r="U2" s="60" t="s">
        <v>106</v>
      </c>
      <c r="V2" s="655" t="s">
        <v>121</v>
      </c>
      <c r="W2" s="656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4"/>
      <c r="AE2" s="64" t="s">
        <v>99</v>
      </c>
    </row>
    <row r="3" spans="1:31" ht="24.75" thickBot="1" x14ac:dyDescent="0.3">
      <c r="A3" s="61" t="s">
        <v>350</v>
      </c>
      <c r="B3" s="212" t="s">
        <v>349</v>
      </c>
      <c r="C3" s="52" t="s">
        <v>44</v>
      </c>
      <c r="D3" s="23"/>
      <c r="E3" s="39" t="s">
        <v>80</v>
      </c>
      <c r="F3" s="601"/>
      <c r="G3" s="672"/>
      <c r="H3" s="40" t="s">
        <v>81</v>
      </c>
      <c r="J3" s="23">
        <v>15</v>
      </c>
      <c r="M3" s="169" t="s">
        <v>82</v>
      </c>
      <c r="N3" s="44"/>
      <c r="O3" s="681" t="s">
        <v>44</v>
      </c>
      <c r="P3" s="702" t="s">
        <v>223</v>
      </c>
      <c r="Q3" s="703"/>
      <c r="S3" s="57" t="s">
        <v>224</v>
      </c>
      <c r="V3" s="59" t="s">
        <v>105</v>
      </c>
      <c r="W3" s="59" t="s">
        <v>105</v>
      </c>
      <c r="AD3" s="684"/>
    </row>
    <row r="4" spans="1:31" ht="15.75" thickBot="1" x14ac:dyDescent="0.3">
      <c r="G4" s="672"/>
      <c r="H4" s="6"/>
      <c r="L4" s="666" t="s">
        <v>83</v>
      </c>
      <c r="O4" s="682"/>
      <c r="T4" s="55" t="s">
        <v>98</v>
      </c>
      <c r="U4" s="56" t="s">
        <v>99</v>
      </c>
      <c r="X4" s="67" t="s">
        <v>227</v>
      </c>
      <c r="Y4" s="535" t="s">
        <v>197</v>
      </c>
      <c r="Z4" s="536"/>
      <c r="AA4" s="616"/>
      <c r="AD4" s="684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72"/>
      <c r="H5" s="46" t="s">
        <v>76</v>
      </c>
      <c r="K5" s="689" t="s">
        <v>221</v>
      </c>
      <c r="L5" s="704"/>
      <c r="M5" s="2" t="s">
        <v>219</v>
      </c>
      <c r="N5" s="61" t="s">
        <v>218</v>
      </c>
      <c r="O5" s="682"/>
      <c r="P5" s="108" t="s">
        <v>220</v>
      </c>
      <c r="Q5" s="48" t="s">
        <v>44</v>
      </c>
      <c r="R5" s="42" t="s">
        <v>79</v>
      </c>
      <c r="T5" s="88" t="s">
        <v>100</v>
      </c>
      <c r="U5" s="19" t="s">
        <v>99</v>
      </c>
      <c r="Y5" s="692" t="s">
        <v>297</v>
      </c>
      <c r="Z5" s="693"/>
      <c r="AD5" s="684"/>
    </row>
    <row r="6" spans="1:31" ht="15.75" thickBot="1" x14ac:dyDescent="0.3">
      <c r="C6" s="109"/>
      <c r="D6" s="127" t="s">
        <v>44</v>
      </c>
      <c r="E6" s="45" t="s">
        <v>86</v>
      </c>
      <c r="G6" s="672"/>
      <c r="H6" s="46" t="s">
        <v>81</v>
      </c>
      <c r="I6" s="23">
        <v>15</v>
      </c>
      <c r="K6" s="690"/>
      <c r="L6" s="704"/>
      <c r="O6" s="682"/>
      <c r="S6" s="104" t="s">
        <v>20</v>
      </c>
      <c r="T6" s="2" t="s">
        <v>101</v>
      </c>
      <c r="U6" s="144">
        <v>3</v>
      </c>
      <c r="V6" s="21">
        <v>-1</v>
      </c>
      <c r="AD6" s="684"/>
    </row>
    <row r="7" spans="1:31" ht="15.75" thickBot="1" x14ac:dyDescent="0.3">
      <c r="C7" s="110"/>
      <c r="G7" s="672"/>
      <c r="H7" s="6"/>
      <c r="K7" s="690"/>
      <c r="L7" s="704"/>
      <c r="N7" s="21" t="s">
        <v>120</v>
      </c>
      <c r="O7" s="682"/>
      <c r="P7" s="73"/>
      <c r="AD7" s="684"/>
    </row>
    <row r="8" spans="1:31" ht="15.75" thickBot="1" x14ac:dyDescent="0.3">
      <c r="C8" s="130"/>
      <c r="D8" s="127" t="s">
        <v>44</v>
      </c>
      <c r="E8" s="152" t="s">
        <v>256</v>
      </c>
      <c r="F8" s="66" t="s">
        <v>87</v>
      </c>
      <c r="G8" s="672"/>
      <c r="H8" s="50" t="s">
        <v>76</v>
      </c>
      <c r="I8" s="99" t="s">
        <v>44</v>
      </c>
      <c r="J8" s="111">
        <v>115</v>
      </c>
      <c r="K8" s="690"/>
      <c r="L8" s="704"/>
      <c r="O8" s="682"/>
      <c r="P8" s="49"/>
      <c r="S8" s="686" t="s">
        <v>216</v>
      </c>
      <c r="T8" s="687"/>
      <c r="U8" s="687"/>
      <c r="V8" s="687"/>
      <c r="W8" s="687"/>
      <c r="X8" s="687"/>
      <c r="Y8" s="687"/>
      <c r="Z8" s="687"/>
      <c r="AA8" s="687"/>
      <c r="AB8" s="687"/>
      <c r="AC8" s="688"/>
      <c r="AD8" s="684"/>
    </row>
    <row r="9" spans="1:31" ht="15.75" thickBot="1" x14ac:dyDescent="0.3">
      <c r="C9" s="708"/>
      <c r="G9" s="672"/>
      <c r="H9" s="6"/>
      <c r="K9" s="690"/>
      <c r="L9" s="675" t="s">
        <v>222</v>
      </c>
      <c r="M9" s="676"/>
      <c r="N9" s="677"/>
      <c r="O9" s="682"/>
      <c r="P9" s="75"/>
      <c r="AD9" s="684"/>
    </row>
    <row r="10" spans="1:31" ht="15.75" thickBot="1" x14ac:dyDescent="0.3">
      <c r="C10" s="709"/>
      <c r="D10" s="23"/>
      <c r="E10" s="45" t="s">
        <v>88</v>
      </c>
      <c r="F10" s="66" t="s">
        <v>89</v>
      </c>
      <c r="G10" s="672"/>
      <c r="H10" s="51"/>
      <c r="I10" s="21" t="s">
        <v>81</v>
      </c>
      <c r="J10" s="3">
        <v>15</v>
      </c>
      <c r="K10" s="690"/>
      <c r="M10" s="711" t="s">
        <v>90</v>
      </c>
      <c r="N10" s="712"/>
      <c r="O10" s="712"/>
      <c r="P10" s="712"/>
      <c r="Q10" s="712"/>
      <c r="R10" s="712"/>
      <c r="S10" s="712"/>
      <c r="T10" s="712"/>
      <c r="U10" s="712"/>
      <c r="V10" s="712"/>
      <c r="W10" s="712"/>
      <c r="X10" s="712"/>
      <c r="Y10" s="712"/>
      <c r="Z10" s="712"/>
      <c r="AA10" s="712"/>
      <c r="AB10" s="712"/>
      <c r="AC10" s="713"/>
      <c r="AD10" s="684"/>
    </row>
    <row r="11" spans="1:31" ht="15.75" thickBot="1" x14ac:dyDescent="0.3">
      <c r="C11" s="710"/>
      <c r="G11" s="672"/>
      <c r="H11" s="6"/>
      <c r="K11" s="690"/>
      <c r="R11" s="52" t="s">
        <v>44</v>
      </c>
      <c r="S11" s="70"/>
      <c r="Y11" s="68" t="s">
        <v>121</v>
      </c>
      <c r="Z11" s="700" t="s">
        <v>121</v>
      </c>
      <c r="AA11" s="701"/>
      <c r="AB11" s="52" t="s">
        <v>44</v>
      </c>
      <c r="AC11" s="118" t="s">
        <v>121</v>
      </c>
      <c r="AD11" s="684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72"/>
      <c r="H12" s="128"/>
      <c r="I12" s="19" t="s">
        <v>81</v>
      </c>
      <c r="J12" s="3">
        <v>15</v>
      </c>
      <c r="K12" s="690"/>
      <c r="L12" s="705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0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4" t="s">
        <v>126</v>
      </c>
      <c r="AB12" s="695"/>
      <c r="AC12" s="21" t="s">
        <v>243</v>
      </c>
      <c r="AD12" s="684"/>
    </row>
    <row r="13" spans="1:31" ht="15.75" thickBot="1" x14ac:dyDescent="0.3">
      <c r="C13" s="708"/>
      <c r="G13" s="672"/>
      <c r="K13" s="690"/>
      <c r="L13" s="706"/>
      <c r="M13" s="47"/>
      <c r="Q13" s="674" t="s">
        <v>214</v>
      </c>
      <c r="R13" s="571"/>
      <c r="S13" s="531"/>
      <c r="T13" s="6"/>
      <c r="U13" s="96" t="s">
        <v>132</v>
      </c>
      <c r="X13" s="2" t="s">
        <v>123</v>
      </c>
      <c r="AA13" s="696"/>
      <c r="AB13" s="697"/>
      <c r="AD13" s="684"/>
    </row>
    <row r="14" spans="1:31" ht="15.75" thickBot="1" x14ac:dyDescent="0.3">
      <c r="B14" s="2" t="s">
        <v>350</v>
      </c>
      <c r="C14" s="710"/>
      <c r="D14" s="23"/>
      <c r="G14" s="672"/>
      <c r="H14" s="125"/>
      <c r="I14" s="99" t="s">
        <v>44</v>
      </c>
      <c r="J14" s="111">
        <v>115</v>
      </c>
      <c r="K14" s="690"/>
      <c r="L14" s="706"/>
      <c r="M14" s="21" t="s">
        <v>111</v>
      </c>
      <c r="N14" s="21" t="s">
        <v>113</v>
      </c>
      <c r="R14" s="115" t="s">
        <v>44</v>
      </c>
      <c r="S14" s="531"/>
      <c r="T14" s="77" t="s">
        <v>130</v>
      </c>
      <c r="V14" s="68" t="s">
        <v>44</v>
      </c>
      <c r="X14" s="47"/>
      <c r="Y14" s="21" t="s">
        <v>73</v>
      </c>
      <c r="AA14" s="696"/>
      <c r="AB14" s="697"/>
      <c r="AD14" s="684"/>
    </row>
    <row r="15" spans="1:31" ht="15.75" thickBot="1" x14ac:dyDescent="0.3">
      <c r="C15" s="130" t="s">
        <v>76</v>
      </c>
      <c r="D15" s="52" t="s">
        <v>44</v>
      </c>
      <c r="E15" s="6" t="s">
        <v>245</v>
      </c>
      <c r="F15" s="66" t="s">
        <v>94</v>
      </c>
      <c r="G15" s="672"/>
      <c r="H15" s="2" t="s">
        <v>81</v>
      </c>
      <c r="I15" s="53" t="s">
        <v>81</v>
      </c>
      <c r="K15" s="690"/>
      <c r="L15" s="707"/>
      <c r="Q15" s="674" t="s">
        <v>215</v>
      </c>
      <c r="R15" s="571"/>
      <c r="S15" s="531"/>
      <c r="T15" s="6"/>
      <c r="V15" s="68" t="s">
        <v>44</v>
      </c>
      <c r="X15" s="2" t="s">
        <v>128</v>
      </c>
      <c r="AA15" s="696"/>
      <c r="AB15" s="697"/>
      <c r="AD15" s="684"/>
    </row>
    <row r="16" spans="1:31" ht="15.75" thickBot="1" x14ac:dyDescent="0.3">
      <c r="C16" s="132"/>
      <c r="G16" s="672"/>
      <c r="K16" s="690"/>
      <c r="N16" s="47"/>
      <c r="O16" s="61" t="s">
        <v>109</v>
      </c>
      <c r="R16" s="114" t="s">
        <v>44</v>
      </c>
      <c r="S16" s="531"/>
      <c r="T16" s="76" t="s">
        <v>129</v>
      </c>
      <c r="W16" s="52" t="s">
        <v>44</v>
      </c>
      <c r="X16" s="47"/>
      <c r="Z16" s="76" t="s">
        <v>127</v>
      </c>
      <c r="AA16" s="696"/>
      <c r="AB16" s="697"/>
      <c r="AD16" s="684"/>
    </row>
    <row r="17" spans="3:30" ht="15.75" thickBot="1" x14ac:dyDescent="0.3">
      <c r="C17" s="109"/>
      <c r="E17" s="6" t="s">
        <v>95</v>
      </c>
      <c r="F17" s="669" t="s">
        <v>96</v>
      </c>
      <c r="G17" s="672"/>
      <c r="H17" s="54"/>
      <c r="I17" s="133" t="s">
        <v>81</v>
      </c>
      <c r="K17" s="690"/>
      <c r="S17" s="531"/>
      <c r="V17" s="68" t="s">
        <v>44</v>
      </c>
      <c r="X17" s="2" t="s">
        <v>118</v>
      </c>
      <c r="AA17" s="696"/>
      <c r="AB17" s="697"/>
      <c r="AD17" s="684"/>
    </row>
    <row r="18" spans="3:30" ht="15.75" thickBot="1" x14ac:dyDescent="0.3">
      <c r="C18" s="130"/>
      <c r="D18" s="131" t="s">
        <v>44</v>
      </c>
      <c r="E18" s="6" t="s">
        <v>97</v>
      </c>
      <c r="F18" s="670"/>
      <c r="G18" s="672"/>
      <c r="H18" s="108" t="s">
        <v>76</v>
      </c>
      <c r="I18" s="21" t="s">
        <v>81</v>
      </c>
      <c r="K18" s="690"/>
      <c r="O18" s="64" t="s">
        <v>115</v>
      </c>
      <c r="S18" s="531"/>
      <c r="U18" s="76" t="s">
        <v>133</v>
      </c>
      <c r="X18" s="2" t="s">
        <v>117</v>
      </c>
      <c r="AA18" s="698"/>
      <c r="AB18" s="699"/>
      <c r="AD18" s="684"/>
    </row>
    <row r="19" spans="3:30" ht="15.75" thickBot="1" x14ac:dyDescent="0.3">
      <c r="F19" s="64" t="s">
        <v>213</v>
      </c>
      <c r="G19" s="673"/>
      <c r="K19" s="691"/>
      <c r="Q19" s="68" t="s">
        <v>44</v>
      </c>
      <c r="R19" s="678" t="s">
        <v>124</v>
      </c>
      <c r="S19" s="679"/>
      <c r="T19" s="680"/>
      <c r="V19" s="77" t="s">
        <v>115</v>
      </c>
      <c r="Y19" s="19" t="s">
        <v>125</v>
      </c>
      <c r="AD19" s="685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2023-12-14T22:58:24Z</dcterms:modified>
</cp:coreProperties>
</file>