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45124EE5-64D5-40D4-ABF1-4FC7FC5D17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A2" i="1"/>
  <c r="AB2" i="1"/>
  <c r="AD2" i="1"/>
  <c r="AC2" i="1"/>
  <c r="BM68" i="2"/>
  <c r="AR68" i="2"/>
  <c r="BG53" i="2"/>
  <c r="Y67" i="2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<sst xmlns="http://schemas.openxmlformats.org/spreadsheetml/2006/main" count="2291" uniqueCount="262">
  <si>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</si>
  <si>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</si>
  <si>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</si>
  <si>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</si>
  <si>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</si>
  <si>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</si>
  <si>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</si>
  <si>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</si>
  <si>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</si>
  <si>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</si>
  <si>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</si>
  <si>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</si>
  <si>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</si>
  <si>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</si>
  <si>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</si>
  <si>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</si>
  <si>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</si>
  <si>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</si>
  <si>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</si>
  <si>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</si>
  <si>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</si>
  <si>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</si>
  <si>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</si>
  <si>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</si>
  <si>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</si>
  <si>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</si>
  <si>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</si>
  <si>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</si>
  <si>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</si>
  <si>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</si>
  <si>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</si>
  <si>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</si>
  <si>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</si>
  <si>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</si>
  <si>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</si>
  <si>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</si>
  <si>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</si>
  <si>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</si>
  <si>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</si>
  <si>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</si>
  <si>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</si>
  <si>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</si>
  <si>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</si>
  <si>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</si>
  <si>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</si>
  <si>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</si>
  <si>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</si>
  <si>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</si>
  <si>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</si>
  <si>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</si>
  <si>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</si>
  <si>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</si>
  <si>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</si>
  <si>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</si>
  <si>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</si>
  <si>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</si>
  <si>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</si>
  <si>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</si>
  <si>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</si>
  <si>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</si>
  <si>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</si>
  <si>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</si>
  <si>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</si>
  <si>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</si>
  <si>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</si>
  <si>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</si>
  <si>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</si>
  <si>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</si>
  <si>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</si>
  <si>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</si>
  <si>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</si>
  <si>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</si>
  <si>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</si>
  <si>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</si>
  <si>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</si>
  <si>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</si>
  <si>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</si>
  <si>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</si>
  <si>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</si>
  <si>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</si>
  <si>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</si>
  <si>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</si>
  <si>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</si>
  <si>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</si>
  <si>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</si>
  <si>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</si>
  <si>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</si>
  <si>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</si>
  <si>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</si>
  <si>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</si>
  <si>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</si>
  <si>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</si>
  <si>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</si>
  <si>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</si>
  <si>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</si>
  <si>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</si>
  <si>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</si>
  <si>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</si>
  <si>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</si>
  <si>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</si>
  <si>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</si>
  <si>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</si>
  <si>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</si>
  <si>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</si>
  <si>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</si>
  <si>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</si>
  <si>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</si>
  <si>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</si>
  <si>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</si>
  <si>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</si>
  <si>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</si>
  <si>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</si>
  <si>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</si>
  <si>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</si>
  <si>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</si>
  <si>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</si>
  <si>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</si>
  <si>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</si>
  <si>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</si>
  <si>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</si>
  <si>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</si>
  <si>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</si>
  <si>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</si>
  <si>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</si>
  <si>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</si>
  <si>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</si>
  <si>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</si>
  <si>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</si>
  <si>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</si>
  <si>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</si>
  <si>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</si>
  <si>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</si>
  <si>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</si>
  <si>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</si>
  <si>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</si>
  <si>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</si>
  <si>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</si>
  <si>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</si>
  <si>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</si>
  <si>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</si>
  <si>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</si>
  <si>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</si>
  <si>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</si>
  <si>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</si>
  <si>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</si>
  <si>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</si>
  <si>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</si>
  <si>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</si>
  <si>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</si>
  <si>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</si>
  <si>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</si>
  <si>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</si>
  <si>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</si>
  <si>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</si>
  <si>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</si>
  <si>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</si>
  <si>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</si>
  <si>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</si>
  <si>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</si>
  <si>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</si>
  <si>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</si>
  <si>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</si>
  <si>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</si>
  <si>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</si>
  <si>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</si>
  <si>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</si>
  <si>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</si>
  <si>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</si>
  <si>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</si>
  <si>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</si>
  <si>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</si>
  <si>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</si>
  <si>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</si>
  <si>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</si>
  <si>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</si>
  <si>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</si>
  <si>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</si>
  <si>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</si>
  <si>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</si>
  <si>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</si>
  <si>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</si>
  <si>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</si>
  <si>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</si>
  <si>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</si>
  <si>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</si>
  <si>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</si>
  <si>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</si>
  <si>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</si>
  <si>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</si>
  <si>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</si>
  <si>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</si>
  <si>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</si>
  <si>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</si>
  <si>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</si>
  <si>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</si>
  <si>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</si>
  <si>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</si>
  <si>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</si>
  <si>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</si>
  <si>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</si>
  <si>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</si>
  <si>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</si>
  <si>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</si>
  <si>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</si>
  <si>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</si>
  <si>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</si>
  <si>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</si>
  <si>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</si>
  <si>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</si>
  <si>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</si>
  <si>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</si>
  <si>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</si>
  <si>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</si>
  <si>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</si>
  <si>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</si>
  <si>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</si>
  <si>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</si>
  <si>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</si>
  <si>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</si>
  <si>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</si>
  <si>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</si>
  <si>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</si>
  <si>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</si>
  <si>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</si>
  <si>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</si>
  <si>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</si>
  <si>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</si>
  <si>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</si>
  <si>
    <t>X-Biju Aadarsha Colony - X</t>
  </si>
  <si>
    <t>X-LaxmiNarayan Lane- X</t>
  </si>
  <si>
    <t>M</t>
  </si>
  <si>
    <t>F</t>
  </si>
  <si>
    <t>X-Durga Market- X</t>
  </si>
  <si>
    <t>X-GH School Road- X</t>
  </si>
  <si>
    <t>X-Accounts Colony- X</t>
  </si>
  <si>
    <t>X-Hata Bazar- X</t>
  </si>
  <si>
    <t>WR</t>
  </si>
  <si>
    <t>X-Kudiary Bazar- X</t>
  </si>
  <si>
    <t>X-MG Square- X</t>
  </si>
  <si>
    <t>X-NuaGaon- X</t>
  </si>
  <si>
    <t>X-RC Colony- X</t>
  </si>
  <si>
    <t xml:space="preserve">Market Shield MatriX </t>
  </si>
  <si>
    <t>X-MSM-X</t>
  </si>
  <si>
    <t>Rly Union</t>
  </si>
  <si>
    <t>ShieldW NOC</t>
  </si>
  <si>
    <t>X- 249 Ni Curd - X</t>
  </si>
  <si>
    <t>Market Tag</t>
  </si>
  <si>
    <t>IS</t>
  </si>
  <si>
    <t>Auto</t>
  </si>
  <si>
    <t>1,1</t>
  </si>
  <si>
    <t xml:space="preserve">Zone Area MatriX </t>
  </si>
  <si>
    <t>Vendor Tdy</t>
  </si>
  <si>
    <t>X-FuelW(20)  - X</t>
  </si>
  <si>
    <t>X-VillageW(Kudiary) - X</t>
  </si>
  <si>
    <t>X-VillageW(HarirajPur) - X</t>
  </si>
  <si>
    <t>X-FishMP(2)-X</t>
  </si>
  <si>
    <t>X-MarketW(2) - X</t>
  </si>
  <si>
    <t>X-Kudiary  X</t>
  </si>
  <si>
    <t>X-Harirajpur  X</t>
  </si>
  <si>
    <t>HAF</t>
  </si>
  <si>
    <t>zError-Blockade</t>
  </si>
  <si>
    <t>RPF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</si>
</sst>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4" fillId="0" borderId="25" xfId="0" applyFont="1" applyBorder="1"/>
    <xf numFmtId="0" fontId="4" fillId="18" borderId="18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0" xfId="0" applyBorder="1"/>
    <xf numFmtId="0" fontId="4" fillId="0" borderId="0" xfId="0" applyFont="1" applyBorder="1"/>
    <xf numFmtId="0" fontId="0" fillId="0" borderId="20" xfId="0" applyFill="1" applyBorder="1"/>
    <xf numFmtId="0" fontId="20" fillId="19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D515BA"/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"/>
  <sheetViews>
    <sheetView tabSelected="1" topLeftCell="N1" zoomScaleNormal="100" workbookViewId="0">
      <selection activeCell="AI12" sqref="AI12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22.28515625" style="192" bestFit="1" customWidth="1"/>
    <col min="12" max="12" width="9.140625" style="117" bestFit="1" customWidth="1"/>
    <col min="13" max="13" width="9" style="117" bestFit="1" customWidth="1"/>
    <col min="14" max="14" width="10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" style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  <col min="25" max="25" width="12.140625" bestFit="1" customWidth="1"/>
    <col min="26" max="26" width="22.28515625" bestFit="1" customWidth="1"/>
    <col min="27" max="28" width="3.85546875" customWidth="1"/>
    <col min="29" max="29" width="5.28515625" style="1" customWidth="1"/>
    <col min="30" max="30" width="5.28515625" customWidth="1"/>
    <col min="31" max="31" width="1" customWidth="1"/>
    <col min="32" max="32" width="9.5703125" customWidth="1"/>
  </cols>
  <sheetData>
    <row r="1" spans="1:35" ht="15.75" thickBot="1" x14ac:dyDescent="0.3">
      <c r="Z1" s="270" t="s">
        <v>250</v>
      </c>
      <c r="AA1" s="36" t="s">
        <v>230</v>
      </c>
      <c r="AB1" s="36" t="s">
        <v>231</v>
      </c>
      <c r="AC1" s="250" t="s">
        <v>236</v>
      </c>
      <c r="AD1" s="249" t="s">
        <v>224</v>
      </c>
      <c r="AF1" s="252" t="s">
        <v>241</v>
      </c>
      <c r="AG1" s="253"/>
      <c r="AH1" s="253"/>
      <c r="AI1" s="254"/>
    </row>
    <row r="2" spans="1:35" ht="15.75" thickBot="1" x14ac:dyDescent="0.3">
      <c r="A2" s="33" t="s">
        <v>45</v>
      </c>
      <c r="B2" s="34">
        <v>40.380000000000003</v>
      </c>
      <c r="C2" s="260">
        <f>B3+B4</f>
        <v>0</v>
      </c>
      <c r="E2" s="264" t="s">
        <v>145</v>
      </c>
      <c r="F2" s="265"/>
      <c r="G2" s="266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68</v>
      </c>
      <c r="R2" s="36" t="s">
        <v>131</v>
      </c>
      <c r="S2" s="156" t="s">
        <v>83</v>
      </c>
      <c r="T2" s="214" t="s">
        <v>224</v>
      </c>
      <c r="U2" s="36" t="s">
        <v>108</v>
      </c>
      <c r="W2" s="98">
        <f ca="1">TODAY()</f>
        <v>45292</v>
      </c>
      <c r="Y2" s="9" t="s">
        <v>244</v>
      </c>
      <c r="Z2" s="271"/>
      <c r="AA2" s="26">
        <f>SUM(AA3:AA17)</f>
        <v>6</v>
      </c>
      <c r="AB2" s="26">
        <f>SUM(AB3:AB17)</f>
        <v>20</v>
      </c>
      <c r="AC2" s="34">
        <f>SUM(AC3:AC17)</f>
        <v>32</v>
      </c>
      <c r="AD2" s="8">
        <f>SUM(AD3:AD17)</f>
        <v>9</v>
      </c>
      <c r="AF2" s="9" t="s">
        <v>92</v>
      </c>
      <c r="AG2" s="26" t="s">
        <v>251</v>
      </c>
      <c r="AH2" s="26" t="s">
        <v>246</v>
      </c>
      <c r="AI2" s="8"/>
    </row>
    <row r="3" spans="1:35" ht="15.75" thickBot="1" x14ac:dyDescent="0.3">
      <c r="A3" s="258" t="s">
        <v>37</v>
      </c>
      <c r="B3" s="34">
        <v>0</v>
      </c>
      <c r="C3" s="261"/>
      <c r="D3" s="162" t="s">
        <v>36</v>
      </c>
      <c r="Y3" s="25" t="s">
        <v>245</v>
      </c>
      <c r="Z3" s="169" t="s">
        <v>218</v>
      </c>
      <c r="AA3" s="238">
        <v>1</v>
      </c>
      <c r="AB3" s="251"/>
      <c r="AC3" s="59">
        <v>4</v>
      </c>
      <c r="AD3" s="44"/>
      <c r="AE3" s="267"/>
    </row>
    <row r="4" spans="1:35" ht="15.75" thickBot="1" x14ac:dyDescent="0.3">
      <c r="A4" s="259"/>
      <c r="B4" s="34">
        <v>0</v>
      </c>
      <c r="C4" s="33" t="s">
        <v>35</v>
      </c>
      <c r="E4" s="244">
        <v>10</v>
      </c>
      <c r="F4" s="205"/>
      <c r="G4" s="247"/>
      <c r="H4" s="9" t="s">
        <v>199</v>
      </c>
      <c r="I4" s="107" t="s">
        <v>17</v>
      </c>
      <c r="J4" s="213" t="s">
        <v>187</v>
      </c>
      <c r="K4" s="169" t="s">
        <v>217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0.4861111111111111</v>
      </c>
      <c r="R4" s="1" t="s">
        <v>130</v>
      </c>
      <c r="S4" s="154">
        <v>0.4861111111111111</v>
      </c>
      <c r="T4" s="313">
        <v>1</v>
      </c>
      <c r="U4" s="245">
        <v>45293</v>
      </c>
      <c r="Y4" s="25" t="s">
        <v>245</v>
      </c>
      <c r="Z4" s="169" t="s">
        <v>220</v>
      </c>
      <c r="AA4" s="307"/>
      <c r="AB4" s="308"/>
      <c r="AC4" s="311">
        <v>4</v>
      </c>
      <c r="AD4" s="240">
        <v>3</v>
      </c>
      <c r="AE4" s="268"/>
      <c r="AF4" s="25" t="s">
        <v>181</v>
      </c>
      <c r="AG4" s="25" t="s">
        <v>20</v>
      </c>
      <c r="AH4" s="24" t="s">
        <v>249</v>
      </c>
    </row>
    <row r="5" spans="1:35" ht="15.75" thickBot="1" x14ac:dyDescent="0.3">
      <c r="B5" s="1"/>
      <c r="D5" s="156">
        <v>-2</v>
      </c>
      <c r="E5" s="218"/>
      <c r="F5" s="206"/>
      <c r="G5" s="37"/>
      <c r="H5" s="9" t="s">
        <v>1</v>
      </c>
      <c r="I5" s="107" t="s">
        <v>17</v>
      </c>
      <c r="J5" s="213" t="s">
        <v>165</v>
      </c>
      <c r="K5" s="215"/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0.88611111111111107</v>
      </c>
      <c r="S5" s="154">
        <v>0.88611111111111107</v>
      </c>
      <c r="U5" s="245">
        <v>45292</v>
      </c>
      <c r="Y5" s="25" t="s">
        <v>245</v>
      </c>
      <c r="Z5" s="215" t="s">
        <v>219</v>
      </c>
      <c r="AA5" s="307"/>
      <c r="AB5" s="308"/>
      <c r="AC5" s="311">
        <v>4</v>
      </c>
      <c r="AD5" s="240">
        <v>3</v>
      </c>
      <c r="AE5" s="268"/>
      <c r="AF5" s="25" t="s">
        <v>30</v>
      </c>
      <c r="AG5" s="25" t="s">
        <v>247</v>
      </c>
      <c r="AH5" s="24" t="s">
        <v>249</v>
      </c>
    </row>
    <row r="6" spans="1:35" ht="15.75" thickBot="1" x14ac:dyDescent="0.3">
      <c r="B6" s="1">
        <v>3192</v>
      </c>
      <c r="C6">
        <v>5773</v>
      </c>
      <c r="E6" s="218"/>
      <c r="F6" s="207"/>
      <c r="G6" s="127"/>
      <c r="H6" s="9" t="s">
        <v>203</v>
      </c>
      <c r="I6" s="107" t="s">
        <v>17</v>
      </c>
      <c r="J6" s="213" t="s">
        <v>165</v>
      </c>
      <c r="K6" s="169"/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0.88611111111111107</v>
      </c>
      <c r="S6" s="154">
        <v>0.88611111111111107</v>
      </c>
      <c r="U6" s="245">
        <v>45292</v>
      </c>
      <c r="Y6" s="25" t="s">
        <v>245</v>
      </c>
      <c r="Z6" s="169" t="s">
        <v>221</v>
      </c>
      <c r="AA6" s="238">
        <v>3</v>
      </c>
      <c r="AB6" s="26">
        <v>1</v>
      </c>
      <c r="AC6" s="311"/>
      <c r="AD6" s="49"/>
      <c r="AE6" s="268"/>
      <c r="AF6" s="25"/>
      <c r="AH6" s="24"/>
    </row>
    <row r="7" spans="1:35" ht="15.75" thickBot="1" x14ac:dyDescent="0.3">
      <c r="A7" s="9" t="s">
        <v>25</v>
      </c>
      <c r="B7" s="29">
        <v>0</v>
      </c>
      <c r="E7" s="165"/>
      <c r="F7" s="242">
        <v>15</v>
      </c>
      <c r="G7" s="177">
        <v>15</v>
      </c>
      <c r="H7" s="9" t="s">
        <v>188</v>
      </c>
      <c r="I7" s="104" t="s">
        <v>17</v>
      </c>
      <c r="J7" s="83" t="s">
        <v>105</v>
      </c>
      <c r="K7" s="169" t="s">
        <v>254</v>
      </c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0.64583333333333337</v>
      </c>
      <c r="S7" s="154">
        <v>0.64583333333333337</v>
      </c>
      <c r="T7" s="310">
        <v>1</v>
      </c>
      <c r="U7" s="245">
        <v>45292</v>
      </c>
      <c r="Y7" s="25" t="s">
        <v>245</v>
      </c>
      <c r="Z7" s="169" t="s">
        <v>217</v>
      </c>
      <c r="AA7" s="26">
        <v>1</v>
      </c>
      <c r="AB7" s="26">
        <v>6</v>
      </c>
      <c r="AC7" s="311">
        <v>4</v>
      </c>
      <c r="AD7" s="49"/>
      <c r="AE7" s="268"/>
      <c r="AF7" s="25"/>
      <c r="AG7" s="25" t="s">
        <v>46</v>
      </c>
      <c r="AH7" s="24" t="s">
        <v>249</v>
      </c>
    </row>
    <row r="8" spans="1:35" ht="15.75" thickBot="1" x14ac:dyDescent="0.3">
      <c r="E8" s="219">
        <v>25</v>
      </c>
      <c r="F8" s="242"/>
      <c r="G8" s="190"/>
      <c r="H8" s="9" t="s">
        <v>72</v>
      </c>
      <c r="I8" s="107" t="s">
        <v>17</v>
      </c>
      <c r="J8" s="213"/>
      <c r="K8" s="194" t="s">
        <v>225</v>
      </c>
      <c r="L8" s="83" t="s">
        <v>214</v>
      </c>
      <c r="M8" s="83" t="s">
        <v>70</v>
      </c>
      <c r="N8" s="187" t="s">
        <v>196</v>
      </c>
      <c r="O8" s="9" t="s">
        <v>96</v>
      </c>
      <c r="P8" s="188" t="s">
        <v>65</v>
      </c>
      <c r="Q8" s="154">
        <v>0.4861111111111111</v>
      </c>
      <c r="S8" s="154">
        <v>0.4861111111111111</v>
      </c>
      <c r="T8" s="240">
        <v>3</v>
      </c>
      <c r="U8" s="245">
        <v>45293</v>
      </c>
      <c r="Y8" s="25" t="s">
        <v>245</v>
      </c>
      <c r="Z8" s="169" t="s">
        <v>228</v>
      </c>
      <c r="AA8" s="308"/>
      <c r="AB8" s="26">
        <v>4</v>
      </c>
      <c r="AC8" s="311">
        <v>4</v>
      </c>
      <c r="AD8" s="49"/>
      <c r="AE8" s="268"/>
      <c r="AF8" s="25"/>
      <c r="AG8" s="25"/>
      <c r="AH8" s="24" t="s">
        <v>249</v>
      </c>
    </row>
    <row r="9" spans="1:35" ht="15.75" thickBot="1" x14ac:dyDescent="0.3">
      <c r="A9" s="9" t="s">
        <v>19</v>
      </c>
      <c r="B9" s="8">
        <f>7000+B6+B5-C2</f>
        <v>10192</v>
      </c>
      <c r="E9" s="163"/>
      <c r="F9" s="165">
        <v>14</v>
      </c>
      <c r="G9" s="177"/>
      <c r="H9" s="9" t="s">
        <v>71</v>
      </c>
      <c r="I9" s="104" t="s">
        <v>17</v>
      </c>
      <c r="J9" s="213" t="s">
        <v>165</v>
      </c>
      <c r="K9" s="169" t="s">
        <v>252</v>
      </c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0.64583333333333337</v>
      </c>
      <c r="S9" s="154">
        <v>0.64583333333333337</v>
      </c>
      <c r="T9" s="238">
        <v>3</v>
      </c>
      <c r="U9" s="245">
        <v>45293</v>
      </c>
      <c r="Y9" s="25" t="s">
        <v>260</v>
      </c>
      <c r="Z9" s="169" t="s">
        <v>229</v>
      </c>
      <c r="AA9" s="308"/>
      <c r="AB9" s="26">
        <v>1</v>
      </c>
      <c r="AC9" s="311"/>
      <c r="AD9" s="49"/>
      <c r="AE9" s="268"/>
      <c r="AF9" s="25"/>
      <c r="AH9" s="24"/>
    </row>
    <row r="10" spans="1:35" ht="15.75" thickBot="1" x14ac:dyDescent="0.3">
      <c r="E10" s="220"/>
      <c r="F10" s="206"/>
      <c r="G10" s="177"/>
      <c r="H10" s="9" t="s">
        <v>81</v>
      </c>
      <c r="I10" s="107" t="s">
        <v>17</v>
      </c>
      <c r="J10" s="213"/>
      <c r="K10" s="169" t="s">
        <v>222</v>
      </c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0.625</v>
      </c>
      <c r="S10" s="154">
        <v>0.625</v>
      </c>
      <c r="U10" s="245">
        <v>45292</v>
      </c>
      <c r="Y10" s="25" t="s">
        <v>259</v>
      </c>
      <c r="Z10" s="169" t="s">
        <v>232</v>
      </c>
      <c r="AA10" s="307"/>
      <c r="AB10" s="26">
        <v>1</v>
      </c>
      <c r="AC10" s="311"/>
      <c r="AD10" s="49">
        <v>1</v>
      </c>
      <c r="AE10" s="268"/>
      <c r="AF10" s="25" t="s">
        <v>66</v>
      </c>
      <c r="AG10" s="25" t="s">
        <v>15</v>
      </c>
      <c r="AH10" s="24">
        <v>1</v>
      </c>
    </row>
    <row r="11" spans="1:35" ht="15.75" thickBot="1" x14ac:dyDescent="0.3">
      <c r="A11" s="9" t="s">
        <v>12</v>
      </c>
      <c r="B11" s="8">
        <f>B9-B13</f>
        <v>0</v>
      </c>
      <c r="E11" s="221">
        <v>10</v>
      </c>
      <c r="F11" s="242">
        <v>5</v>
      </c>
      <c r="G11" s="37"/>
      <c r="H11" s="9" t="s">
        <v>102</v>
      </c>
      <c r="I11" s="107" t="s">
        <v>17</v>
      </c>
      <c r="J11" s="213" t="s">
        <v>116</v>
      </c>
      <c r="K11" s="194" t="s">
        <v>242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0.88611111111111107</v>
      </c>
      <c r="R11" s="1" t="s">
        <v>126</v>
      </c>
      <c r="S11" s="154">
        <v>0.88611111111111107</v>
      </c>
      <c r="T11" s="241">
        <v>1</v>
      </c>
      <c r="U11" s="245">
        <v>45293</v>
      </c>
      <c r="Y11" s="25" t="s">
        <v>259</v>
      </c>
      <c r="Z11" s="169" t="s">
        <v>233</v>
      </c>
      <c r="AA11" s="307"/>
      <c r="AB11" s="26">
        <v>2</v>
      </c>
      <c r="AC11" s="311">
        <v>5</v>
      </c>
      <c r="AD11" s="49"/>
      <c r="AE11" s="268"/>
      <c r="AF11" s="25" t="s">
        <v>261</v>
      </c>
      <c r="AG11" s="25" t="s">
        <v>78</v>
      </c>
      <c r="AH11" s="24" t="s">
        <v>249</v>
      </c>
    </row>
    <row r="12" spans="1:35" ht="15.75" thickBot="1" x14ac:dyDescent="0.3">
      <c r="E12" s="165"/>
      <c r="F12" s="205">
        <v>200</v>
      </c>
      <c r="G12" s="164"/>
      <c r="H12" s="28" t="s">
        <v>128</v>
      </c>
      <c r="I12" s="107" t="s">
        <v>17</v>
      </c>
      <c r="J12" s="213"/>
      <c r="K12" s="169" t="s">
        <v>253</v>
      </c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0.64583333333333337</v>
      </c>
      <c r="R12" s="24"/>
      <c r="S12" s="154">
        <v>0.64583333333333337</v>
      </c>
      <c r="T12" s="238">
        <v>3</v>
      </c>
      <c r="U12" s="245">
        <v>45292</v>
      </c>
      <c r="Y12" s="25" t="s">
        <v>245</v>
      </c>
      <c r="Z12" s="169" t="s">
        <v>234</v>
      </c>
      <c r="AA12" s="307"/>
      <c r="AB12" s="26">
        <v>1</v>
      </c>
      <c r="AC12" s="312">
        <v>1</v>
      </c>
      <c r="AD12" s="49">
        <v>1</v>
      </c>
      <c r="AE12" s="268"/>
      <c r="AF12" s="25" t="s">
        <v>65</v>
      </c>
      <c r="AG12" s="25" t="s">
        <v>88</v>
      </c>
      <c r="AH12" s="24">
        <v>1</v>
      </c>
    </row>
    <row r="13" spans="1:35" ht="15.75" thickBot="1" x14ac:dyDescent="0.3">
      <c r="A13" s="9" t="s">
        <v>5</v>
      </c>
      <c r="B13" s="8">
        <f>B18+Purchase!O2</f>
        <v>10192</v>
      </c>
      <c r="E13" s="36"/>
      <c r="F13" s="206">
        <v>1</v>
      </c>
      <c r="G13" s="246"/>
      <c r="H13" s="9" t="s">
        <v>189</v>
      </c>
      <c r="I13" s="107" t="s">
        <v>17</v>
      </c>
      <c r="J13" s="228" t="s">
        <v>186</v>
      </c>
      <c r="K13" s="194" t="s">
        <v>255</v>
      </c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0.64583333333333337</v>
      </c>
      <c r="R13"/>
      <c r="S13" s="154">
        <v>0.88611111111111107</v>
      </c>
      <c r="U13" s="245">
        <v>45293</v>
      </c>
      <c r="Y13" s="25" t="s">
        <v>245</v>
      </c>
      <c r="Z13" s="169" t="s">
        <v>235</v>
      </c>
      <c r="AA13" s="307"/>
      <c r="AB13" s="26">
        <v>2</v>
      </c>
      <c r="AC13" s="311"/>
      <c r="AD13" s="49"/>
      <c r="AE13" s="268"/>
      <c r="AF13" s="25"/>
      <c r="AG13" s="25"/>
      <c r="AH13" s="24"/>
    </row>
    <row r="14" spans="1:35" ht="15.75" thickBot="1" x14ac:dyDescent="0.3">
      <c r="C14" s="25"/>
      <c r="D14" s="25"/>
      <c r="E14" s="165"/>
      <c r="F14" s="205">
        <v>10</v>
      </c>
      <c r="G14" s="184"/>
      <c r="H14" s="9" t="s">
        <v>9</v>
      </c>
      <c r="I14" s="107" t="s">
        <v>17</v>
      </c>
      <c r="J14" s="213"/>
      <c r="K14" s="169" t="s">
        <v>256</v>
      </c>
      <c r="L14" s="83" t="s">
        <v>124</v>
      </c>
      <c r="M14" s="224" t="s">
        <v>62</v>
      </c>
      <c r="N14" s="143" t="s">
        <v>200</v>
      </c>
      <c r="O14" s="169" t="s">
        <v>47</v>
      </c>
      <c r="P14" s="37" t="s">
        <v>29</v>
      </c>
      <c r="Q14" s="154">
        <v>0.64583333333333337</v>
      </c>
      <c r="R14"/>
      <c r="S14" s="154">
        <v>0.91666666666666663</v>
      </c>
      <c r="T14" s="313">
        <v>2</v>
      </c>
      <c r="U14" s="245">
        <v>45293</v>
      </c>
      <c r="Y14" s="25" t="s">
        <v>259</v>
      </c>
      <c r="Z14" s="169" t="s">
        <v>237</v>
      </c>
      <c r="AA14" s="239">
        <v>1</v>
      </c>
      <c r="AB14" s="307"/>
      <c r="AC14" s="241">
        <v>1</v>
      </c>
      <c r="AD14" s="49">
        <v>1</v>
      </c>
      <c r="AE14" s="268"/>
      <c r="AF14" s="25" t="s">
        <v>65</v>
      </c>
      <c r="AG14" s="25" t="s">
        <v>20</v>
      </c>
      <c r="AH14" s="24" t="s">
        <v>249</v>
      </c>
    </row>
    <row r="15" spans="1:35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9" t="s">
        <v>201</v>
      </c>
      <c r="I15" s="107" t="s">
        <v>17</v>
      </c>
      <c r="J15" s="231"/>
      <c r="K15" s="169"/>
      <c r="L15" s="83" t="s">
        <v>176</v>
      </c>
      <c r="M15" s="233"/>
      <c r="N15" s="9"/>
      <c r="O15" s="8"/>
      <c r="P15" s="37"/>
      <c r="Q15" s="154">
        <v>0.91666666666666663</v>
      </c>
      <c r="R15"/>
      <c r="S15" s="154">
        <v>0.91666666666666663</v>
      </c>
      <c r="T15" s="24"/>
      <c r="U15" s="245">
        <v>45292</v>
      </c>
      <c r="Y15" s="25" t="s">
        <v>259</v>
      </c>
      <c r="Z15" s="169" t="s">
        <v>238</v>
      </c>
      <c r="AA15" s="307"/>
      <c r="AB15" s="308"/>
      <c r="AC15" s="311">
        <v>1</v>
      </c>
      <c r="AD15" s="49"/>
      <c r="AE15" s="268"/>
      <c r="AF15" s="25"/>
      <c r="AG15" s="25" t="s">
        <v>46</v>
      </c>
      <c r="AH15" s="24" t="s">
        <v>249</v>
      </c>
    </row>
    <row r="16" spans="1:35" ht="15.75" thickBot="1" x14ac:dyDescent="0.3">
      <c r="C16" s="25"/>
      <c r="D16" s="25"/>
      <c r="I16" s="234"/>
      <c r="J16" s="119"/>
      <c r="K16" s="216"/>
      <c r="L16" s="119"/>
      <c r="Y16" s="25" t="s">
        <v>245</v>
      </c>
      <c r="Z16" s="169" t="s">
        <v>239</v>
      </c>
      <c r="AA16" s="307"/>
      <c r="AB16" s="307"/>
      <c r="AC16" s="311">
        <v>4</v>
      </c>
      <c r="AD16" s="49"/>
      <c r="AE16" s="268"/>
      <c r="AF16" s="25"/>
      <c r="AH16" s="24"/>
    </row>
    <row r="17" spans="1:34" ht="15.75" thickBot="1" x14ac:dyDescent="0.3">
      <c r="C17" s="25"/>
      <c r="D17" s="25"/>
      <c r="E17" s="262" t="s">
        <v>4</v>
      </c>
      <c r="F17" s="263"/>
      <c r="G17" s="189"/>
      <c r="H17" s="9">
        <f>SUM(E4:G15)</f>
        <v>305</v>
      </c>
      <c r="I17" s="26"/>
      <c r="J17" s="119"/>
      <c r="K17" s="216"/>
      <c r="L17" s="119"/>
      <c r="Q17" s="256"/>
      <c r="R17" s="257"/>
      <c r="Y17" s="25" t="s">
        <v>245</v>
      </c>
      <c r="Z17" s="169" t="s">
        <v>240</v>
      </c>
      <c r="AA17" s="50"/>
      <c r="AB17" s="26">
        <v>2</v>
      </c>
      <c r="AC17" s="65"/>
      <c r="AD17" s="51"/>
      <c r="AE17" s="268"/>
      <c r="AF17" s="25" t="s">
        <v>65</v>
      </c>
      <c r="AG17" s="25" t="s">
        <v>248</v>
      </c>
      <c r="AH17" s="24" t="s">
        <v>249</v>
      </c>
    </row>
    <row r="18" spans="1:34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119"/>
      <c r="L18" s="119"/>
      <c r="M18" s="255"/>
      <c r="Q18" s="256"/>
      <c r="R18" s="257"/>
      <c r="Y18" s="25" t="s">
        <v>245</v>
      </c>
      <c r="Z18" s="169" t="s">
        <v>257</v>
      </c>
      <c r="AA18" s="307"/>
      <c r="AB18" s="307"/>
      <c r="AC18" s="311">
        <v>4</v>
      </c>
      <c r="AD18" s="49">
        <v>2</v>
      </c>
      <c r="AE18" s="268"/>
      <c r="AF18" s="25" t="s">
        <v>30</v>
      </c>
      <c r="AG18" s="25" t="s">
        <v>15</v>
      </c>
      <c r="AH18" s="24" t="s">
        <v>249</v>
      </c>
    </row>
    <row r="19" spans="1:34" ht="15.75" thickBot="1" x14ac:dyDescent="0.3">
      <c r="I19" s="226"/>
      <c r="L19" s="119"/>
      <c r="M19" s="255"/>
      <c r="Y19" s="25" t="s">
        <v>245</v>
      </c>
      <c r="Z19" s="169" t="s">
        <v>258</v>
      </c>
      <c r="AA19" s="50"/>
      <c r="AB19" s="50"/>
      <c r="AC19" s="65">
        <v>4</v>
      </c>
      <c r="AD19" s="51">
        <v>2</v>
      </c>
      <c r="AE19" s="269"/>
      <c r="AF19" s="25" t="s">
        <v>243</v>
      </c>
      <c r="AG19" s="25" t="s">
        <v>15</v>
      </c>
      <c r="AH19" s="24" t="s">
        <v>249</v>
      </c>
    </row>
    <row r="20" spans="1:34" ht="15.75" thickBot="1" x14ac:dyDescent="0.3">
      <c r="I20" s="227"/>
      <c r="L20" s="119"/>
    </row>
  </sheetData>
  <mergeCells count="10">
    <mergeCell ref="AF1:AI1"/>
    <mergeCell ref="M18:M19"/>
    <mergeCell ref="Q17:Q18"/>
    <mergeCell ref="R17:R18"/>
    <mergeCell ref="A3:A4"/>
    <mergeCell ref="C2:C3"/>
    <mergeCell ref="E17:F17"/>
    <mergeCell ref="E2:G2"/>
    <mergeCell ref="Z1:Z2"/>
    <mergeCell ref="AE3:A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58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6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85" t="s">
        <v>11</v>
      </c>
      <c r="F1" s="287"/>
      <c r="G1" s="41" t="s">
        <v>10</v>
      </c>
      <c r="H1" s="285" t="s">
        <v>9</v>
      </c>
      <c r="I1" s="286"/>
      <c r="J1" s="287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88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91">
        <f>SUM(F2:J4)</f>
        <v>312</v>
      </c>
      <c r="L2" s="283">
        <f>SUM(E2:J4)</f>
        <v>1152</v>
      </c>
      <c r="M2" s="273">
        <f>SUM(D2:D4)-L2</f>
        <v>348</v>
      </c>
      <c r="O2">
        <f>SUM(E2:J58)</f>
        <v>10152</v>
      </c>
    </row>
    <row r="3" spans="1:15" x14ac:dyDescent="0.25">
      <c r="A3" s="20"/>
      <c r="B3" s="289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92"/>
      <c r="L3" s="284"/>
      <c r="M3" s="274"/>
    </row>
    <row r="4" spans="1:15" ht="15.75" thickBot="1" x14ac:dyDescent="0.3">
      <c r="A4" s="20"/>
      <c r="B4" s="290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92"/>
      <c r="L4" s="284"/>
      <c r="M4" s="274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75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77">
        <f>SUM(F7:J8)</f>
        <v>270</v>
      </c>
      <c r="L7" s="279">
        <f>SUM(E7:J8)</f>
        <v>340</v>
      </c>
      <c r="M7" s="281">
        <f>D8-L7</f>
        <v>160</v>
      </c>
    </row>
    <row r="8" spans="1:15" ht="15.75" thickBot="1" x14ac:dyDescent="0.3">
      <c r="A8" s="2"/>
      <c r="B8" s="276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78"/>
      <c r="L8" s="280"/>
      <c r="M8" s="282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75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76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75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76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88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89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88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90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93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94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60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61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60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72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60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61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60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61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60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61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60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61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60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61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60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72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60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72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61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60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61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60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72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60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272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272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260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261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260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T53" s="49"/>
    </row>
    <row r="54" spans="1:20" ht="15.75" thickBot="1" x14ac:dyDescent="0.3">
      <c r="B54" s="272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260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ht="15.75" thickBot="1" x14ac:dyDescent="0.3">
      <c r="B56" s="261"/>
      <c r="C56" s="96"/>
      <c r="D56" s="82"/>
      <c r="E56" s="82">
        <v>200</v>
      </c>
      <c r="F56" s="82">
        <v>40</v>
      </c>
      <c r="G56" s="82">
        <v>25</v>
      </c>
      <c r="H56" s="82">
        <v>20</v>
      </c>
      <c r="I56" s="82">
        <v>17</v>
      </c>
      <c r="J56" s="82">
        <v>30</v>
      </c>
      <c r="K56" s="82"/>
      <c r="L56" s="82"/>
      <c r="M56" s="82"/>
    </row>
    <row r="57" spans="1:20" x14ac:dyDescent="0.25">
      <c r="B57" s="260">
        <v>1</v>
      </c>
      <c r="C57" s="142"/>
      <c r="D57" s="18"/>
      <c r="E57" s="18"/>
      <c r="F57" s="18"/>
      <c r="G57" s="18">
        <v>25</v>
      </c>
      <c r="H57" s="18"/>
      <c r="I57" s="18"/>
      <c r="J57" s="18">
        <v>20</v>
      </c>
      <c r="K57" s="18"/>
      <c r="L57" s="18"/>
      <c r="M57" s="18"/>
    </row>
    <row r="58" spans="1:20" ht="15.75" thickBot="1" x14ac:dyDescent="0.3">
      <c r="B58" s="261"/>
      <c r="C58" s="142"/>
      <c r="D58" s="18"/>
      <c r="E58" s="309">
        <v>200</v>
      </c>
      <c r="F58" s="18"/>
      <c r="G58" s="18"/>
      <c r="H58" s="309">
        <v>20</v>
      </c>
      <c r="I58" s="18">
        <v>10</v>
      </c>
      <c r="J58" s="18">
        <v>30</v>
      </c>
      <c r="K58" s="18"/>
      <c r="L58" s="18"/>
      <c r="M58" s="18"/>
    </row>
  </sheetData>
  <mergeCells count="31">
    <mergeCell ref="B57:B58"/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  <mergeCell ref="B55:B56"/>
    <mergeCell ref="B37:B38"/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  <mergeCell ref="B53:B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L71"/>
  <sheetViews>
    <sheetView topLeftCell="BG52" workbookViewId="0">
      <selection activeCell="BH59" sqref="BH59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45292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45292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45292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45292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62" t="s">
        <v>4</v>
      </c>
      <c r="AH24" s="263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62" t="s">
        <v>4</v>
      </c>
      <c r="BA24" s="263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62" t="s">
        <v>4</v>
      </c>
      <c r="BS24" s="263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64" t="s">
        <v>145</v>
      </c>
      <c r="C26" s="266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64" t="s">
        <v>145</v>
      </c>
      <c r="S26" s="266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64" t="s">
        <v>145</v>
      </c>
      <c r="AH26" s="266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64" t="s">
        <v>145</v>
      </c>
      <c r="AX26" s="266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64" t="s">
        <v>145</v>
      </c>
      <c r="BN26" s="266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95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95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96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96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97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97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62" t="s">
        <v>4</v>
      </c>
      <c r="C36" s="263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62" t="s">
        <v>4</v>
      </c>
      <c r="S36" s="263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62" t="s">
        <v>4</v>
      </c>
      <c r="AH36" s="263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62" t="s">
        <v>4</v>
      </c>
      <c r="AX36" s="263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62" t="s">
        <v>4</v>
      </c>
      <c r="BN36" s="263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64" t="s">
        <v>145</v>
      </c>
      <c r="C38" s="266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64" t="s">
        <v>145</v>
      </c>
      <c r="T38" s="266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64" t="s">
        <v>145</v>
      </c>
      <c r="AK38" s="265"/>
      <c r="AL38" s="266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45292</v>
      </c>
      <c r="BD38" s="264" t="s">
        <v>145</v>
      </c>
      <c r="BE38" s="265"/>
      <c r="BF38" s="266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64" t="s">
        <v>145</v>
      </c>
      <c r="BX38" s="265"/>
      <c r="BY38" s="266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295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304">
        <v>25</v>
      </c>
      <c r="T44" s="295">
        <v>55</v>
      </c>
      <c r="U44" s="9" t="s">
        <v>72</v>
      </c>
      <c r="V44" s="107" t="s">
        <v>17</v>
      </c>
      <c r="W44" s="298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304">
        <v>50</v>
      </c>
      <c r="AK44" s="295">
        <v>10</v>
      </c>
      <c r="AL44" s="190"/>
      <c r="AM44" s="9" t="s">
        <v>72</v>
      </c>
      <c r="AN44" s="107" t="s">
        <v>17</v>
      </c>
      <c r="AO44" s="298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304">
        <v>50</v>
      </c>
      <c r="BE44" s="208"/>
      <c r="BF44" s="190"/>
      <c r="BG44" s="9" t="s">
        <v>72</v>
      </c>
      <c r="BH44" s="107" t="s">
        <v>17</v>
      </c>
      <c r="BI44" s="298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304">
        <v>25</v>
      </c>
      <c r="BX44" s="208"/>
      <c r="BY44" s="190"/>
      <c r="BZ44" s="9" t="s">
        <v>72</v>
      </c>
      <c r="CA44" s="107" t="s">
        <v>17</v>
      </c>
      <c r="CB44" s="298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296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305"/>
      <c r="T45" s="297"/>
      <c r="U45" s="9" t="s">
        <v>71</v>
      </c>
      <c r="V45" s="155" t="s">
        <v>17</v>
      </c>
      <c r="W45" s="299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305"/>
      <c r="AK45" s="297"/>
      <c r="AL45" s="191"/>
      <c r="AM45" s="9" t="s">
        <v>71</v>
      </c>
      <c r="AN45" s="107" t="s">
        <v>17</v>
      </c>
      <c r="AO45" s="299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305"/>
      <c r="BE45" s="165">
        <v>20</v>
      </c>
      <c r="BF45" s="191"/>
      <c r="BG45" s="9" t="s">
        <v>71</v>
      </c>
      <c r="BH45" s="107" t="s">
        <v>17</v>
      </c>
      <c r="BI45" s="299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305"/>
      <c r="BX45" s="165"/>
      <c r="BY45" s="191"/>
      <c r="BZ45" s="9" t="s">
        <v>71</v>
      </c>
      <c r="CA45" s="107" t="s">
        <v>17</v>
      </c>
      <c r="CB45" s="299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297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62" t="s">
        <v>4</v>
      </c>
      <c r="C48" s="263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62" t="s">
        <v>4</v>
      </c>
      <c r="T48" s="263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90" ht="15.75" thickBot="1" x14ac:dyDescent="0.3">
      <c r="AJ49" s="136"/>
      <c r="AK49" s="2"/>
      <c r="AL49" s="2"/>
      <c r="AM49" s="28"/>
      <c r="AN49" s="25"/>
      <c r="AO49" s="119"/>
      <c r="AP49" s="119"/>
      <c r="AQ49" s="300"/>
      <c r="AS49" s="192"/>
      <c r="AT49" s="2"/>
      <c r="AU49" s="256"/>
      <c r="AV49" s="257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300"/>
      <c r="BM49" s="192"/>
      <c r="BN49" s="2"/>
      <c r="BO49" s="256"/>
      <c r="BP49" s="257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300"/>
      <c r="CF49" s="192"/>
      <c r="CG49" s="2"/>
      <c r="CH49" s="256"/>
      <c r="CI49" s="257"/>
      <c r="CJ49" s="1"/>
      <c r="CK49" s="1"/>
      <c r="CL49" s="46"/>
    </row>
    <row r="50" spans="2:90" ht="15.75" thickBot="1" x14ac:dyDescent="0.3">
      <c r="AJ50" s="262" t="s">
        <v>4</v>
      </c>
      <c r="AK50" s="263"/>
      <c r="AL50" s="189" t="s">
        <v>179</v>
      </c>
      <c r="AM50" s="9">
        <f>SUM(AJ40:AL48)</f>
        <v>395</v>
      </c>
      <c r="AN50" s="25"/>
      <c r="AO50" s="119"/>
      <c r="AP50" s="119"/>
      <c r="AQ50" s="300"/>
      <c r="AS50" s="192"/>
      <c r="AT50" s="2"/>
      <c r="AU50" s="256"/>
      <c r="AV50" s="257"/>
      <c r="AW50" s="1"/>
      <c r="AX50" s="1"/>
      <c r="AY50" s="24"/>
      <c r="AZ50" s="49"/>
      <c r="BD50" s="262" t="s">
        <v>4</v>
      </c>
      <c r="BE50" s="263"/>
      <c r="BF50" s="189"/>
      <c r="BG50" s="9">
        <f>SUM(BD40:BF48)</f>
        <v>310</v>
      </c>
      <c r="BH50" s="25"/>
      <c r="BI50" s="119"/>
      <c r="BJ50" s="119"/>
      <c r="BK50" s="300"/>
      <c r="BM50" s="192"/>
      <c r="BN50" s="2"/>
      <c r="BO50" s="256"/>
      <c r="BP50" s="257"/>
      <c r="BQ50" s="1"/>
      <c r="BR50" s="1"/>
      <c r="BS50" s="46"/>
      <c r="BW50" s="262" t="s">
        <v>4</v>
      </c>
      <c r="BX50" s="263"/>
      <c r="BY50" s="189"/>
      <c r="BZ50" s="9">
        <f>SUM(BW40:BY48)</f>
        <v>180</v>
      </c>
      <c r="CA50" s="25"/>
      <c r="CB50" s="119"/>
      <c r="CC50" s="119"/>
      <c r="CD50" s="300"/>
      <c r="CF50" s="192"/>
      <c r="CG50" s="2"/>
      <c r="CH50" s="256"/>
      <c r="CI50" s="257"/>
      <c r="CJ50" s="1"/>
      <c r="CK50" s="1"/>
      <c r="CL50" s="46"/>
    </row>
    <row r="51" spans="2:90" ht="15.75" thickBot="1" x14ac:dyDescent="0.3">
      <c r="B51" s="264" t="s">
        <v>145</v>
      </c>
      <c r="C51" s="265"/>
      <c r="D51" s="266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301"/>
      <c r="AR51" s="201"/>
      <c r="AS51" s="203"/>
      <c r="AT51" s="116" t="s">
        <v>160</v>
      </c>
      <c r="AU51" s="302"/>
      <c r="AV51" s="303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301"/>
      <c r="BL51" s="201"/>
      <c r="BM51" s="203"/>
      <c r="BN51" s="79" t="s">
        <v>168</v>
      </c>
      <c r="BO51" s="302"/>
      <c r="BP51" s="303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301"/>
      <c r="CE51" s="201"/>
      <c r="CF51" s="203" t="s">
        <v>180</v>
      </c>
      <c r="CG51" s="79"/>
      <c r="CH51" s="302"/>
      <c r="CI51" s="303"/>
      <c r="CJ51" s="65"/>
      <c r="CK51" s="65"/>
      <c r="CL51" s="168"/>
    </row>
    <row r="52" spans="2:90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64" t="s">
        <v>145</v>
      </c>
      <c r="W52" s="265"/>
      <c r="X52" s="266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90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264" t="s">
        <v>145</v>
      </c>
      <c r="AP53" s="265"/>
      <c r="AQ53" s="266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45292</v>
      </c>
      <c r="BJ53" s="264" t="s">
        <v>145</v>
      </c>
      <c r="BK53" s="265"/>
      <c r="BL53" s="266"/>
      <c r="BM53" s="26" t="s">
        <v>43</v>
      </c>
      <c r="BN53" s="33" t="s">
        <v>42</v>
      </c>
      <c r="BO53" s="83" t="s">
        <v>41</v>
      </c>
      <c r="BP53" s="214" t="s">
        <v>195</v>
      </c>
      <c r="BQ53" s="83" t="s">
        <v>153</v>
      </c>
      <c r="BR53" s="83" t="s">
        <v>40</v>
      </c>
      <c r="BS53" s="9" t="s">
        <v>39</v>
      </c>
      <c r="BT53" s="143" t="s">
        <v>38</v>
      </c>
      <c r="BU53" s="171" t="s">
        <v>92</v>
      </c>
      <c r="BV53" s="153" t="s">
        <v>68</v>
      </c>
      <c r="BW53" s="36" t="s">
        <v>131</v>
      </c>
      <c r="BX53" s="156" t="s">
        <v>83</v>
      </c>
      <c r="BY53" s="214" t="s">
        <v>224</v>
      </c>
      <c r="BZ53" s="36" t="s">
        <v>108</v>
      </c>
    </row>
    <row r="54" spans="2:90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  <c r="BJ54" s="136"/>
      <c r="BK54" s="1"/>
      <c r="BL54" s="2"/>
      <c r="BN54" s="25"/>
      <c r="BO54" s="117"/>
      <c r="BP54" s="192"/>
      <c r="BQ54" s="117"/>
      <c r="BR54" s="117"/>
      <c r="BU54" s="2"/>
      <c r="BV54" s="152"/>
      <c r="BW54" s="1"/>
      <c r="BX54" s="1"/>
      <c r="BY54" s="1"/>
      <c r="BZ54" s="46"/>
    </row>
    <row r="55" spans="2:90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  <c r="BJ55" s="244">
        <v>5</v>
      </c>
      <c r="BK55" s="205"/>
      <c r="BL55" s="247">
        <v>20</v>
      </c>
      <c r="BM55" s="9" t="s">
        <v>199</v>
      </c>
      <c r="BN55" s="107" t="s">
        <v>17</v>
      </c>
      <c r="BO55" s="213" t="s">
        <v>187</v>
      </c>
      <c r="BP55" s="169" t="s">
        <v>217</v>
      </c>
      <c r="BQ55" s="83" t="s">
        <v>213</v>
      </c>
      <c r="BR55" s="224" t="s">
        <v>156</v>
      </c>
      <c r="BS55" s="143" t="s">
        <v>193</v>
      </c>
      <c r="BT55" s="169" t="s">
        <v>156</v>
      </c>
      <c r="BU55" s="37" t="s">
        <v>30</v>
      </c>
      <c r="BV55" s="154">
        <v>0.88611111111111107</v>
      </c>
      <c r="BW55" s="1"/>
      <c r="BX55" s="154">
        <v>0.88611111111111107</v>
      </c>
      <c r="BY55" s="240">
        <v>3</v>
      </c>
      <c r="BZ55" s="248">
        <v>45292</v>
      </c>
    </row>
    <row r="56" spans="2:90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  <c r="BJ56" s="218">
        <v>5</v>
      </c>
      <c r="BK56" s="206"/>
      <c r="BL56" s="37">
        <v>20</v>
      </c>
      <c r="BM56" s="9" t="s">
        <v>1</v>
      </c>
      <c r="BN56" s="107" t="s">
        <v>17</v>
      </c>
      <c r="BO56" s="213" t="s">
        <v>165</v>
      </c>
      <c r="BP56" s="215" t="s">
        <v>218</v>
      </c>
      <c r="BQ56" s="167" t="s">
        <v>142</v>
      </c>
      <c r="BR56" s="224" t="s">
        <v>85</v>
      </c>
      <c r="BS56" s="143" t="s">
        <v>119</v>
      </c>
      <c r="BT56" s="237" t="s">
        <v>137</v>
      </c>
      <c r="BU56" s="197" t="s">
        <v>86</v>
      </c>
      <c r="BV56" s="154">
        <v>0.88611111111111107</v>
      </c>
      <c r="BW56" s="1"/>
      <c r="BX56" s="154">
        <v>0.88611111111111107</v>
      </c>
      <c r="BY56" s="238">
        <v>1</v>
      </c>
      <c r="BZ56" s="248">
        <v>45292</v>
      </c>
    </row>
    <row r="57" spans="2:90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  <c r="BJ57" s="218">
        <v>5</v>
      </c>
      <c r="BK57" s="207"/>
      <c r="BL57" s="127">
        <v>40</v>
      </c>
      <c r="BM57" s="9" t="s">
        <v>203</v>
      </c>
      <c r="BN57" s="107" t="s">
        <v>17</v>
      </c>
      <c r="BO57" s="213" t="s">
        <v>165</v>
      </c>
      <c r="BP57" s="169" t="s">
        <v>220</v>
      </c>
      <c r="BQ57" s="83" t="s">
        <v>123</v>
      </c>
      <c r="BR57" s="83" t="s">
        <v>22</v>
      </c>
      <c r="BS57" s="143" t="s">
        <v>120</v>
      </c>
      <c r="BT57" s="9" t="s">
        <v>146</v>
      </c>
      <c r="BU57" s="176" t="s">
        <v>69</v>
      </c>
      <c r="BV57" s="154">
        <v>0.88611111111111107</v>
      </c>
      <c r="BW57" s="1"/>
      <c r="BX57" s="154">
        <v>0.88611111111111107</v>
      </c>
      <c r="BY57" s="240">
        <v>3</v>
      </c>
      <c r="BZ57" s="248">
        <v>45292</v>
      </c>
    </row>
    <row r="58" spans="2:90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  <c r="BJ58" s="165">
        <v>10</v>
      </c>
      <c r="BK58" s="242"/>
      <c r="BL58" s="177">
        <v>10</v>
      </c>
      <c r="BM58" s="9" t="s">
        <v>188</v>
      </c>
      <c r="BN58" s="104" t="s">
        <v>17</v>
      </c>
      <c r="BO58" s="83" t="s">
        <v>105</v>
      </c>
      <c r="BP58" s="215" t="s">
        <v>219</v>
      </c>
      <c r="BQ58" s="83" t="s">
        <v>139</v>
      </c>
      <c r="BR58" s="83" t="s">
        <v>94</v>
      </c>
      <c r="BS58" s="143" t="s">
        <v>192</v>
      </c>
      <c r="BT58" s="9" t="s">
        <v>21</v>
      </c>
      <c r="BU58" s="37" t="s">
        <v>95</v>
      </c>
      <c r="BV58" s="154">
        <v>0.88611111111111107</v>
      </c>
      <c r="BW58" s="1" t="s">
        <v>130</v>
      </c>
      <c r="BX58" s="154">
        <v>0.88611111111111107</v>
      </c>
      <c r="BY58" s="240">
        <v>3</v>
      </c>
      <c r="BZ58" s="248">
        <v>45292</v>
      </c>
    </row>
    <row r="59" spans="2:90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  <c r="BJ59" s="219">
        <v>75</v>
      </c>
      <c r="BK59" s="242"/>
      <c r="BL59" s="190"/>
      <c r="BM59" s="9" t="s">
        <v>72</v>
      </c>
      <c r="BN59" s="107" t="s">
        <v>17</v>
      </c>
      <c r="BO59" s="213"/>
      <c r="BP59" s="194" t="s">
        <v>225</v>
      </c>
      <c r="BQ59" s="83" t="s">
        <v>214</v>
      </c>
      <c r="BR59" s="83" t="s">
        <v>70</v>
      </c>
      <c r="BS59" s="187" t="s">
        <v>196</v>
      </c>
      <c r="BT59" s="9" t="s">
        <v>96</v>
      </c>
      <c r="BU59" s="188" t="s">
        <v>65</v>
      </c>
      <c r="BV59" s="154">
        <v>0.57638888888888895</v>
      </c>
      <c r="BW59" s="1"/>
      <c r="BX59" s="154">
        <v>0.57638888888888895</v>
      </c>
      <c r="BY59" s="240">
        <v>3</v>
      </c>
      <c r="BZ59" s="248">
        <v>45292</v>
      </c>
    </row>
    <row r="60" spans="2:90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  <c r="BJ60" s="163">
        <v>14</v>
      </c>
      <c r="BK60" s="165"/>
      <c r="BL60" s="177"/>
      <c r="BM60" s="9" t="s">
        <v>71</v>
      </c>
      <c r="BN60" s="104" t="s">
        <v>17</v>
      </c>
      <c r="BO60" s="213" t="s">
        <v>165</v>
      </c>
      <c r="BP60" s="169" t="s">
        <v>215</v>
      </c>
      <c r="BQ60" s="223" t="s">
        <v>163</v>
      </c>
      <c r="BR60" s="224" t="s">
        <v>170</v>
      </c>
      <c r="BS60" s="143" t="s">
        <v>191</v>
      </c>
      <c r="BT60" s="9" t="s">
        <v>62</v>
      </c>
      <c r="BU60" s="37" t="s">
        <v>30</v>
      </c>
      <c r="BV60" s="154">
        <v>0.57638888888888895</v>
      </c>
      <c r="BW60" s="1"/>
      <c r="BX60" s="154">
        <v>0.57638888888888895</v>
      </c>
      <c r="BY60" s="239">
        <v>1</v>
      </c>
      <c r="BZ60" s="248">
        <v>45292</v>
      </c>
    </row>
    <row r="61" spans="2:90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  <c r="BJ61" s="220">
        <v>70</v>
      </c>
      <c r="BK61" s="206"/>
      <c r="BL61" s="177">
        <v>7</v>
      </c>
      <c r="BM61" s="9" t="s">
        <v>81</v>
      </c>
      <c r="BN61" s="107" t="s">
        <v>17</v>
      </c>
      <c r="BO61" s="213"/>
      <c r="BP61" s="169" t="s">
        <v>222</v>
      </c>
      <c r="BQ61" s="83" t="s">
        <v>143</v>
      </c>
      <c r="BR61" s="225" t="s">
        <v>62</v>
      </c>
      <c r="BS61" s="144" t="s">
        <v>122</v>
      </c>
      <c r="BT61" s="9" t="s">
        <v>94</v>
      </c>
      <c r="BU61" s="37" t="s">
        <v>66</v>
      </c>
      <c r="BV61" s="154">
        <v>0.625</v>
      </c>
      <c r="BW61" s="1"/>
      <c r="BX61" s="154">
        <v>0.625</v>
      </c>
      <c r="BY61" s="240">
        <v>6</v>
      </c>
      <c r="BZ61" s="248">
        <v>45292</v>
      </c>
    </row>
    <row r="62" spans="2:90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  <c r="BJ62" s="221">
        <v>5</v>
      </c>
      <c r="BK62" s="242">
        <v>20</v>
      </c>
      <c r="BL62" s="37">
        <v>10</v>
      </c>
      <c r="BM62" s="9" t="s">
        <v>102</v>
      </c>
      <c r="BN62" s="107" t="s">
        <v>17</v>
      </c>
      <c r="BO62" s="213" t="s">
        <v>116</v>
      </c>
      <c r="BP62" s="194" t="s">
        <v>226</v>
      </c>
      <c r="BQ62" s="83" t="s">
        <v>124</v>
      </c>
      <c r="BR62" s="83" t="s">
        <v>152</v>
      </c>
      <c r="BS62" s="186" t="s">
        <v>110</v>
      </c>
      <c r="BT62" s="41" t="s">
        <v>78</v>
      </c>
      <c r="BU62" s="198" t="s">
        <v>161</v>
      </c>
      <c r="BV62" s="154">
        <v>0.88611111111111107</v>
      </c>
      <c r="BW62" s="1" t="s">
        <v>126</v>
      </c>
      <c r="BX62" s="154">
        <v>0.88611111111111107</v>
      </c>
      <c r="BY62" s="241">
        <v>1</v>
      </c>
      <c r="BZ62" s="248">
        <v>45292</v>
      </c>
    </row>
    <row r="63" spans="2:90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  <c r="BJ63" s="165">
        <v>10</v>
      </c>
      <c r="BK63" s="205"/>
      <c r="BL63" s="164">
        <v>200</v>
      </c>
      <c r="BM63" s="28" t="s">
        <v>128</v>
      </c>
      <c r="BN63" s="107" t="s">
        <v>17</v>
      </c>
      <c r="BO63" s="213"/>
      <c r="BP63" s="169" t="s">
        <v>221</v>
      </c>
      <c r="BQ63" s="224" t="s">
        <v>123</v>
      </c>
      <c r="BR63" s="225" t="s">
        <v>62</v>
      </c>
      <c r="BS63" s="143" t="s">
        <v>197</v>
      </c>
      <c r="BT63" s="9" t="s">
        <v>22</v>
      </c>
      <c r="BU63" s="188" t="s">
        <v>181</v>
      </c>
      <c r="BV63" s="154">
        <v>0.88611111111111107</v>
      </c>
      <c r="BW63" s="24"/>
      <c r="BX63" s="154">
        <v>0.88611111111111107</v>
      </c>
      <c r="BY63" s="238">
        <v>3</v>
      </c>
      <c r="BZ63" s="248">
        <v>45292</v>
      </c>
    </row>
    <row r="64" spans="2:90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  <c r="BJ64" s="36">
        <v>1</v>
      </c>
      <c r="BK64" s="206"/>
      <c r="BL64" s="246">
        <v>25</v>
      </c>
      <c r="BM64" s="9" t="s">
        <v>189</v>
      </c>
      <c r="BN64" s="107" t="s">
        <v>17</v>
      </c>
      <c r="BO64" s="228" t="s">
        <v>186</v>
      </c>
      <c r="BP64" s="194" t="s">
        <v>208</v>
      </c>
      <c r="BQ64" s="183" t="s">
        <v>155</v>
      </c>
      <c r="BR64" s="183" t="s">
        <v>85</v>
      </c>
      <c r="BS64" s="41" t="s">
        <v>194</v>
      </c>
      <c r="BT64" s="41" t="s">
        <v>62</v>
      </c>
      <c r="BU64" s="229" t="s">
        <v>90</v>
      </c>
      <c r="BV64" s="154">
        <v>0.88611111111111107</v>
      </c>
      <c r="BX64" s="154">
        <v>0.88611111111111107</v>
      </c>
      <c r="BY64" s="243">
        <v>1</v>
      </c>
      <c r="BZ64" s="248">
        <v>45292</v>
      </c>
    </row>
    <row r="65" spans="2:7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  <c r="BJ65" s="165">
        <v>10</v>
      </c>
      <c r="BK65" s="205"/>
      <c r="BL65" s="184"/>
      <c r="BM65" s="9" t="s">
        <v>9</v>
      </c>
      <c r="BN65" s="107" t="s">
        <v>17</v>
      </c>
      <c r="BO65" s="213"/>
      <c r="BP65" s="169" t="s">
        <v>227</v>
      </c>
      <c r="BQ65" s="83" t="s">
        <v>124</v>
      </c>
      <c r="BR65" s="224"/>
      <c r="BS65" s="143" t="s">
        <v>200</v>
      </c>
      <c r="BT65" s="169"/>
      <c r="BU65" s="37" t="s">
        <v>29</v>
      </c>
      <c r="BV65" s="154">
        <v>0.57638888888888895</v>
      </c>
      <c r="BX65" s="154">
        <v>0.91666666666666663</v>
      </c>
      <c r="BY65" s="1"/>
      <c r="BZ65" s="248">
        <v>45292</v>
      </c>
    </row>
    <row r="66" spans="2:78" ht="15.75" thickBot="1" x14ac:dyDescent="0.3">
      <c r="B66" s="262" t="s">
        <v>4</v>
      </c>
      <c r="C66" s="263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256"/>
      <c r="O66" s="257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  <c r="BJ66" s="165"/>
      <c r="BK66" s="34"/>
      <c r="BL66" s="177"/>
      <c r="BM66" s="9" t="s">
        <v>201</v>
      </c>
      <c r="BN66" s="107" t="s">
        <v>17</v>
      </c>
      <c r="BO66" s="231"/>
      <c r="BP66" s="169"/>
      <c r="BQ66" s="83" t="s">
        <v>176</v>
      </c>
      <c r="BR66" s="233"/>
      <c r="BS66" s="9"/>
      <c r="BT66" s="8"/>
      <c r="BU66" s="37"/>
      <c r="BV66" s="154">
        <v>0.91666666666666663</v>
      </c>
      <c r="BX66" s="154">
        <v>0.91666666666666663</v>
      </c>
      <c r="BY66" s="24"/>
      <c r="BZ66" s="248">
        <v>45292</v>
      </c>
    </row>
    <row r="67" spans="2:78" ht="15.75" thickBot="1" x14ac:dyDescent="0.3">
      <c r="B67" s="235"/>
      <c r="C67" s="24"/>
      <c r="D67" s="20"/>
      <c r="F67" s="226"/>
      <c r="G67" s="119"/>
      <c r="H67" s="216"/>
      <c r="I67" s="119"/>
      <c r="J67" s="255"/>
      <c r="L67" s="2"/>
      <c r="M67" s="2"/>
      <c r="N67" s="256"/>
      <c r="O67" s="257"/>
      <c r="P67" s="1"/>
      <c r="Q67" s="1"/>
      <c r="R67" s="46"/>
      <c r="V67" s="262" t="s">
        <v>4</v>
      </c>
      <c r="W67" s="263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256"/>
      <c r="AI67" s="257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  <c r="BJ67" s="136"/>
      <c r="BK67" s="1"/>
      <c r="BL67" s="2"/>
      <c r="BN67" s="234"/>
      <c r="BO67" s="119"/>
      <c r="BP67" s="216"/>
      <c r="BQ67" s="119"/>
      <c r="BR67" s="117"/>
      <c r="BU67" s="2"/>
      <c r="BV67" s="152"/>
      <c r="BW67" s="1"/>
      <c r="BX67" s="1"/>
      <c r="BY67" s="1"/>
      <c r="BZ67" s="46"/>
    </row>
    <row r="68" spans="2:7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306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255"/>
      <c r="AG68" s="2"/>
      <c r="AH68" s="256"/>
      <c r="AI68" s="257"/>
      <c r="AJ68" s="1"/>
      <c r="AK68" s="1"/>
      <c r="AL68" s="46"/>
      <c r="AO68" s="262" t="s">
        <v>4</v>
      </c>
      <c r="AP68" s="263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256"/>
      <c r="BB68" s="257"/>
      <c r="BC68" s="1"/>
      <c r="BD68" s="1"/>
      <c r="BE68" s="46"/>
      <c r="BJ68" s="262" t="s">
        <v>4</v>
      </c>
      <c r="BK68" s="263"/>
      <c r="BL68" s="189"/>
      <c r="BM68" s="9">
        <f>SUM(BJ55:BL66)</f>
        <v>562</v>
      </c>
      <c r="BN68" s="26"/>
      <c r="BO68" s="119"/>
      <c r="BP68" s="216"/>
      <c r="BQ68" s="119"/>
      <c r="BR68" s="117"/>
      <c r="BU68" s="2"/>
      <c r="BV68" s="256"/>
      <c r="BW68" s="257"/>
      <c r="BX68" s="1"/>
      <c r="BY68" s="1"/>
      <c r="BZ68" s="46"/>
    </row>
    <row r="69" spans="2:78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306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255"/>
      <c r="AZ69" s="2"/>
      <c r="BA69" s="256"/>
      <c r="BB69" s="257"/>
      <c r="BC69" s="1"/>
      <c r="BD69" s="1"/>
      <c r="BE69" s="46"/>
      <c r="BJ69" s="235"/>
      <c r="BK69" s="24"/>
      <c r="BL69" s="20"/>
      <c r="BN69" s="226"/>
      <c r="BO69" s="119"/>
      <c r="BP69" s="192"/>
      <c r="BQ69" s="119"/>
      <c r="BR69" s="255"/>
      <c r="BU69" s="2"/>
      <c r="BV69" s="256"/>
      <c r="BW69" s="257"/>
      <c r="BX69" s="1"/>
      <c r="BY69" s="1"/>
      <c r="BZ69" s="46"/>
    </row>
    <row r="70" spans="2:78" x14ac:dyDescent="0.25">
      <c r="AO70" s="136"/>
      <c r="AP70" s="1"/>
      <c r="AQ70" s="2"/>
      <c r="AS70" s="226"/>
      <c r="AT70" s="117"/>
      <c r="AU70" s="192"/>
      <c r="AV70" s="119"/>
      <c r="AW70" s="255"/>
      <c r="AZ70" s="2"/>
      <c r="BA70" s="152"/>
      <c r="BB70" s="1"/>
      <c r="BC70" s="1"/>
      <c r="BD70" s="1"/>
      <c r="BE70" s="46"/>
      <c r="BJ70" s="136"/>
      <c r="BK70" s="1"/>
      <c r="BL70" s="2"/>
      <c r="BN70" s="226"/>
      <c r="BO70" s="117"/>
      <c r="BP70" s="192"/>
      <c r="BQ70" s="119"/>
      <c r="BR70" s="255"/>
      <c r="BU70" s="2"/>
      <c r="BV70" s="152"/>
      <c r="BW70" s="1"/>
      <c r="BX70" s="1"/>
      <c r="BY70" s="1"/>
      <c r="BZ70" s="46"/>
    </row>
    <row r="71" spans="2:78" ht="15.75" thickBot="1" x14ac:dyDescent="0.3"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  <c r="BJ71" s="236"/>
      <c r="BK71" s="65"/>
      <c r="BL71" s="79"/>
      <c r="BM71" s="50"/>
      <c r="BN71" s="227"/>
      <c r="BO71" s="137"/>
      <c r="BP71" s="203"/>
      <c r="BQ71" s="201"/>
      <c r="BR71" s="137"/>
      <c r="BS71" s="50"/>
      <c r="BT71" s="50"/>
      <c r="BU71" s="79"/>
      <c r="BV71" s="230"/>
      <c r="BW71" s="65"/>
      <c r="BX71" s="65"/>
      <c r="BY71" s="65"/>
      <c r="BZ71" s="168"/>
    </row>
  </sheetData>
  <mergeCells count="65">
    <mergeCell ref="BJ53:BL53"/>
    <mergeCell ref="BJ68:BK68"/>
    <mergeCell ref="BV68:BV69"/>
    <mergeCell ref="BW68:BW69"/>
    <mergeCell ref="BR69:BR70"/>
    <mergeCell ref="AO53:AQ53"/>
    <mergeCell ref="AO68:AP68"/>
    <mergeCell ref="BA68:BA69"/>
    <mergeCell ref="BB68:BB69"/>
    <mergeCell ref="AW69:AW70"/>
    <mergeCell ref="V52:X52"/>
    <mergeCell ref="V67:W67"/>
    <mergeCell ref="AH67:AH68"/>
    <mergeCell ref="AI67:AI68"/>
    <mergeCell ref="AD68:AD69"/>
    <mergeCell ref="B51:D51"/>
    <mergeCell ref="B66:C66"/>
    <mergeCell ref="N66:N67"/>
    <mergeCell ref="O66:O67"/>
    <mergeCell ref="J67:J68"/>
    <mergeCell ref="CI49:CI51"/>
    <mergeCell ref="BW50:BX50"/>
    <mergeCell ref="BW38:BY38"/>
    <mergeCell ref="BW44:BW45"/>
    <mergeCell ref="CB44:CB45"/>
    <mergeCell ref="CD49:CD51"/>
    <mergeCell ref="CH49:CH51"/>
    <mergeCell ref="BP49:BP51"/>
    <mergeCell ref="BD50:BE50"/>
    <mergeCell ref="BD38:BF38"/>
    <mergeCell ref="BD44:BD45"/>
    <mergeCell ref="BI44:BI45"/>
    <mergeCell ref="BK49:BK51"/>
    <mergeCell ref="BO49:BO51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38:C38"/>
    <mergeCell ref="C44:C46"/>
    <mergeCell ref="B48:C48"/>
    <mergeCell ref="S48:T48"/>
    <mergeCell ref="AO44:AO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2024-01-01T10:19:02Z</dcterms:modified>
</cp:coreProperties>
</file>