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3F9390A-A59F-4C52-8EC4-966551D996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D2" i="1"/>
  <c r="AC2" i="1"/>
  <c r="AB2" i="1"/>
  <c r="CF68" i="2"/>
  <c r="AA2" i="1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<sst xmlns="http://schemas.openxmlformats.org/spreadsheetml/2006/main" count="2436" uniqueCount="285">
  <si>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</si>
  <si>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</si>
  <si>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</si>
  <si>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</si>
  <si>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</si>
  <si>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</si>
  <si>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</si>
  <si>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</si>
  <si>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</si>
  <si>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</si>
  <si>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</si>
  <si>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</si>
  <si>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</si>
  <si>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</si>
  <si>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</si>
  <si>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</si>
  <si>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</si>
  <si>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</si>
  <si>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</si>
  <si>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</si>
  <si>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</si>
  <si>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</si>
  <si>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</si>
  <si>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</si>
  <si>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</si>
  <si>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</si>
  <si>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</si>
  <si>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</si>
  <si>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</si>
  <si>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</si>
  <si>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</si>
  <si>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</si>
  <si>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</si>
  <si>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</si>
  <si>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</si>
  <si>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</si>
  <si>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</si>
  <si>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</si>
  <si>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</si>
  <si>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</si>
  <si>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</si>
  <si>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</si>
  <si>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</si>
  <si>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</si>
  <si>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</si>
  <si>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</si>
  <si>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</si>
  <si>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</si>
  <si>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</si>
  <si>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</si>
  <si>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</si>
  <si>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</si>
  <si>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</si>
  <si>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</si>
  <si>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</si>
  <si>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</si>
  <si>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</si>
  <si>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</si>
  <si>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</si>
  <si>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</si>
  <si>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</si>
  <si>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</si>
  <si>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</si>
  <si>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</si>
  <si>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</si>
  <si>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</si>
  <si>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</si>
  <si>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</si>
  <si>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</si>
  <si>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</si>
  <si>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</si>
  <si>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</si>
  <si>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</si>
  <si>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</si>
  <si>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</si>
  <si>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</si>
  <si>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</si>
  <si>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</si>
  <si>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</si>
  <si>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</si>
  <si>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</si>
  <si>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</si>
  <si>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</si>
  <si>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</si>
  <si>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</si>
  <si>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</si>
  <si>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</si>
  <si>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</si>
  <si>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</si>
  <si>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</si>
  <si>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</si>
  <si>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</si>
  <si>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</si>
  <si>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</si>
  <si>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</si>
  <si>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</si>
  <si>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</si>
  <si>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</si>
  <si>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</si>
  <si>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</si>
  <si>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</si>
  <si>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</si>
  <si>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</si>
  <si>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</si>
  <si>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</si>
  <si>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</si>
  <si>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</si>
  <si>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</si>
  <si>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</si>
  <si>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</si>
  <si>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</si>
  <si>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</si>
  <si>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</si>
  <si>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</si>
  <si>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</si>
  <si>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</si>
  <si>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</si>
  <si>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</si>
  <si>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</si>
  <si>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</si>
  <si>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</si>
  <si>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</si>
  <si>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</si>
  <si>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</si>
  <si>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</si>
  <si>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</si>
  <si>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</si>
  <si>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</si>
  <si>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</si>
  <si>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</si>
  <si>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</si>
  <si>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</si>
  <si>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</si>
  <si>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</si>
  <si>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</si>
  <si>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</si>
  <si>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</si>
  <si>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</si>
  <si>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</si>
  <si>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</si>
  <si>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</si>
  <si>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</si>
  <si>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</si>
  <si>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</si>
  <si>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</si>
  <si>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</si>
  <si>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</si>
  <si>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</si>
  <si>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</si>
  <si>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</si>
  <si>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</si>
  <si>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</si>
  <si>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</si>
  <si>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</si>
  <si>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</si>
  <si>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</si>
  <si>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</si>
  <si>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</si>
  <si>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</si>
  <si>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</si>
  <si>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</si>
  <si>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</si>
  <si>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</si>
  <si>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</si>
  <si>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</si>
  <si>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</si>
  <si>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</si>
  <si>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</si>
  <si>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</si>
  <si>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</si>
  <si>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</si>
  <si>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</si>
  <si>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</si>
  <si>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</si>
  <si>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</si>
  <si>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</si>
  <si>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</si>
  <si>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</si>
  <si>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</si>
  <si>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</si>
  <si>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</si>
  <si>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</si>
  <si>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</si>
  <si>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</si>
  <si>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</si>
  <si>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</si>
  <si>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</si>
  <si>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</si>
  <si>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</si>
  <si>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</si>
  <si>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</si>
  <si>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</si>
  <si>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</si>
  <si>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</si>
  <si>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</si>
  <si>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</si>
  <si>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</si>
  <si>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</si>
  <si>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</si>
  <si>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</si>
  <si>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</si>
  <si>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</si>
  <si>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</si>
  <si>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</si>
  <si>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</si>
  <si>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</si>
  <si>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</si>
  <si>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</si>
  <si>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</si>
  <si>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</si>
  <si>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</si>
  <si>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</si>
  <si>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</si>
  <si>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</si>
  <si>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</si>
  <si>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</si>
  <si>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</si>
  <si>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</si>
  <si>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</si>
  <si>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</si>
  <si>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</si>
  <si>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</si>
  <si>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</si>
  <si>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</si>
  <si>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</si>
  <si>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</si>
  <si>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</si>
  <si>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</si>
  <si>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</si>
  <si>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</si>
  <si>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</si>
  <si>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</si>
  <si>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</si>
  <si>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</si>
  <si>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</si>
  <si>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</si>
  <si>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</si>
  <si>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</si>
  <si>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</si>
  <si>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</si>
  <si>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</si>
  <si>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</si>
  <si>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</si>
  <si>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</si>
  <si>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</si>
  <si>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</si>
  <si>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</si>
  <si>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</si>
  <si>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</si>
  <si>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</si>
  <si>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</si>
  <si>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</si>
  <si>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</si>
  <si>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</si>
  <si>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</si>
  <si>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</si>
  <si>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</si>
  <si>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</si>
  <si>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</si>
  <si>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</si>
  <si>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</si>
  <si>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</si>
  <si>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</si>
  <si>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IS</t>
  </si>
  <si>
    <t>X-SR Square-X</t>
  </si>
  <si>
    <t>Rly Union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</si>
  <si>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</si>
  <si>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</si>
  <si>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</si>
  <si>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</si>
  <si>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</si>
  <si>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</si>
  <si>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</si>
  <si>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X-FuelW(22)_PM  - X</t>
  </si>
  <si>
    <t>X-FishMP(1)-X</t>
  </si>
  <si>
    <t>X-FuelW(22)_Day  - X</t>
  </si>
  <si>
    <t>X-FuelW(22)_ANoon - X</t>
  </si>
  <si>
    <t>025LB</t>
  </si>
  <si>
    <t>2BR+1PF+1PF</t>
  </si>
  <si>
    <t>Fish-2</t>
  </si>
  <si>
    <t>1Bird+1Star+1dhauli</t>
  </si>
  <si>
    <t>2MHall+Psooty2</t>
  </si>
  <si>
    <t>NI CURD</t>
  </si>
  <si>
    <t>X-Lx1-X</t>
  </si>
  <si>
    <t>1IS+1BR+ToLet2+1ckl+2pp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</si>
</sst>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1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topLeftCell="H1" zoomScaleNormal="100" workbookViewId="0">
      <selection activeCell="Q20" sqref="Q20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3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.7109375" style="1" bestFit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5" max="25" width="12.140625" bestFit="1" customWidth="1"/>
    <col min="26" max="26" width="22.28515625" bestFit="1" customWidth="1"/>
    <col min="27" max="27" width="3.85546875" customWidth="1"/>
    <col min="28" max="28" width="3.85546875" style="2" customWidth="1"/>
    <col min="29" max="29" width="5.28515625" style="1" customWidth="1"/>
    <col min="30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78" t="s">
        <v>247</v>
      </c>
      <c r="AA1" s="36" t="s">
        <v>230</v>
      </c>
      <c r="AB1" s="15" t="s">
        <v>231</v>
      </c>
      <c r="AC1" s="250" t="s">
        <v>236</v>
      </c>
      <c r="AD1" s="249" t="s">
        <v>224</v>
      </c>
      <c r="AF1" s="263" t="s">
        <v>241</v>
      </c>
      <c r="AG1" s="264"/>
      <c r="AH1" s="264"/>
      <c r="AI1" s="265"/>
    </row>
    <row r="2" spans="1:35" ht="15.75" thickBot="1" x14ac:dyDescent="0.3">
      <c r="A2" s="33" t="s">
        <v>45</v>
      </c>
      <c r="B2" s="34">
        <v>40.380000000000003</v>
      </c>
      <c r="C2" s="271">
        <f>B3+B4</f>
        <v>0</v>
      </c>
      <c r="E2" s="275" t="s">
        <v>145</v>
      </c>
      <c r="F2" s="276"/>
      <c r="G2" s="277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269</v>
      </c>
      <c r="R2" s="36" t="s">
        <v>131</v>
      </c>
      <c r="S2" s="156" t="s">
        <v>270</v>
      </c>
      <c r="T2" s="214" t="s">
        <v>224</v>
      </c>
      <c r="U2" s="36" t="s">
        <v>108</v>
      </c>
      <c r="W2" s="98">
        <f ca="1">TODAY()</f>
        <v>45293</v>
      </c>
      <c r="Y2" s="9" t="s">
        <v>243</v>
      </c>
      <c r="Z2" s="279"/>
      <c r="AA2" s="36">
        <f>SUM(AA3:AA19)</f>
        <v>5</v>
      </c>
      <c r="AB2" s="15">
        <f>SUM(AB3:AB25)</f>
        <v>24</v>
      </c>
      <c r="AC2" s="36">
        <f>SUM(AC3:AC25)</f>
        <v>11</v>
      </c>
      <c r="AD2" s="36">
        <f>SUM(AD3:AD25)</f>
        <v>10</v>
      </c>
      <c r="AF2" s="9" t="s">
        <v>92</v>
      </c>
      <c r="AG2" s="26" t="s">
        <v>248</v>
      </c>
      <c r="AH2" s="26" t="s">
        <v>245</v>
      </c>
      <c r="AI2" s="8"/>
    </row>
    <row r="3" spans="1:35" ht="15.75" thickBot="1" x14ac:dyDescent="0.3">
      <c r="A3" s="269" t="s">
        <v>37</v>
      </c>
      <c r="B3" s="34">
        <v>0</v>
      </c>
      <c r="C3" s="272"/>
      <c r="D3" s="162" t="s">
        <v>36</v>
      </c>
      <c r="Y3" s="25" t="s">
        <v>244</v>
      </c>
      <c r="Z3" s="169" t="s">
        <v>218</v>
      </c>
      <c r="AA3" s="238">
        <v>1</v>
      </c>
      <c r="AB3" s="253"/>
      <c r="AC3" s="109"/>
      <c r="AE3" s="280"/>
    </row>
    <row r="4" spans="1:35" ht="15.75" thickBot="1" x14ac:dyDescent="0.3">
      <c r="A4" s="270"/>
      <c r="B4" s="34">
        <v>0</v>
      </c>
      <c r="C4" s="33" t="s">
        <v>35</v>
      </c>
      <c r="E4" s="244">
        <v>5</v>
      </c>
      <c r="F4" s="205"/>
      <c r="G4" s="247"/>
      <c r="H4" s="9" t="s">
        <v>199</v>
      </c>
      <c r="I4" s="107" t="s">
        <v>17</v>
      </c>
      <c r="J4" s="213" t="s">
        <v>187</v>
      </c>
      <c r="K4" s="169" t="s">
        <v>222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0.73263888888888884</v>
      </c>
      <c r="R4" s="1" t="s">
        <v>130</v>
      </c>
      <c r="S4" s="154">
        <v>0.52083333333333337</v>
      </c>
      <c r="U4" s="245">
        <v>45294</v>
      </c>
      <c r="Y4" s="25" t="s">
        <v>244</v>
      </c>
      <c r="Z4" s="169" t="s">
        <v>220</v>
      </c>
      <c r="AB4" s="20"/>
      <c r="AC4" s="24"/>
      <c r="AE4" s="281"/>
      <c r="AF4" s="25"/>
      <c r="AG4" s="25"/>
      <c r="AH4" s="24" t="s">
        <v>246</v>
      </c>
    </row>
    <row r="5" spans="1:35" ht="15.75" thickBot="1" x14ac:dyDescent="0.3">
      <c r="B5" s="1"/>
      <c r="D5" s="156">
        <v>-2</v>
      </c>
      <c r="E5" s="218">
        <v>10</v>
      </c>
      <c r="F5" s="206"/>
      <c r="G5" s="127"/>
      <c r="H5" s="9" t="s">
        <v>1</v>
      </c>
      <c r="I5" s="107" t="s">
        <v>17</v>
      </c>
      <c r="J5" s="213" t="s">
        <v>165</v>
      </c>
      <c r="K5" s="169" t="s">
        <v>272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0.73263888888888884</v>
      </c>
      <c r="S5" s="154">
        <v>0.88611111111111107</v>
      </c>
      <c r="U5" s="245">
        <v>45293</v>
      </c>
      <c r="Y5" s="25" t="s">
        <v>244</v>
      </c>
      <c r="Z5" s="215" t="s">
        <v>219</v>
      </c>
      <c r="AB5" s="20"/>
      <c r="AC5" s="24"/>
      <c r="AE5" s="281"/>
      <c r="AF5" s="25"/>
      <c r="AG5" s="25"/>
      <c r="AH5" s="24" t="s">
        <v>246</v>
      </c>
    </row>
    <row r="6" spans="1:35" ht="15.75" thickBot="1" x14ac:dyDescent="0.3">
      <c r="B6" s="1">
        <v>3682</v>
      </c>
      <c r="C6">
        <v>5393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69"/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0.88611111111111107</v>
      </c>
      <c r="S6" s="154">
        <v>0.88611111111111107</v>
      </c>
      <c r="T6" s="241">
        <v>1</v>
      </c>
      <c r="U6" s="245">
        <v>45293</v>
      </c>
      <c r="Y6" s="25" t="s">
        <v>244</v>
      </c>
      <c r="Z6" s="169" t="s">
        <v>221</v>
      </c>
      <c r="AA6" s="238">
        <v>3</v>
      </c>
      <c r="AB6" s="15"/>
      <c r="AC6" s="24"/>
      <c r="AE6" s="281"/>
      <c r="AF6" s="25"/>
      <c r="AH6" s="24"/>
    </row>
    <row r="7" spans="1:35" ht="15.75" thickBot="1" x14ac:dyDescent="0.3">
      <c r="A7" s="9" t="s">
        <v>25</v>
      </c>
      <c r="B7" s="29">
        <v>0</v>
      </c>
      <c r="E7" s="165">
        <v>10</v>
      </c>
      <c r="F7" s="242"/>
      <c r="G7" s="177"/>
      <c r="H7" s="9" t="s">
        <v>188</v>
      </c>
      <c r="I7" s="104" t="s">
        <v>17</v>
      </c>
      <c r="J7" s="83" t="s">
        <v>105</v>
      </c>
      <c r="K7" s="169" t="s">
        <v>276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0.73263888888888884</v>
      </c>
      <c r="S7" s="154">
        <v>0.73263888888888884</v>
      </c>
      <c r="U7" s="245">
        <v>45294</v>
      </c>
      <c r="Y7" s="25" t="s">
        <v>244</v>
      </c>
      <c r="Z7" s="169" t="s">
        <v>217</v>
      </c>
      <c r="AA7" s="26"/>
      <c r="AB7" s="15"/>
      <c r="AC7" s="24"/>
      <c r="AE7" s="281"/>
      <c r="AF7" s="25"/>
      <c r="AG7" s="25"/>
      <c r="AH7" s="24" t="s">
        <v>246</v>
      </c>
    </row>
    <row r="8" spans="1:35" ht="15.75" thickBot="1" x14ac:dyDescent="0.3">
      <c r="E8" s="219">
        <v>25</v>
      </c>
      <c r="F8" s="242"/>
      <c r="G8" s="190"/>
      <c r="H8" s="9" t="s">
        <v>72</v>
      </c>
      <c r="I8" s="107" t="s">
        <v>17</v>
      </c>
      <c r="J8" s="213"/>
      <c r="K8" s="194" t="s">
        <v>242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0.73263888888888884</v>
      </c>
      <c r="S8" s="154">
        <v>0.52083333333333337</v>
      </c>
      <c r="U8" s="245">
        <v>45294</v>
      </c>
      <c r="Y8" s="25" t="s">
        <v>244</v>
      </c>
      <c r="Z8" s="169" t="s">
        <v>228</v>
      </c>
      <c r="AA8" s="25"/>
      <c r="AB8" s="15">
        <v>1</v>
      </c>
      <c r="AC8" s="24">
        <v>1</v>
      </c>
      <c r="AD8">
        <v>1</v>
      </c>
      <c r="AE8" s="281"/>
      <c r="AF8" s="25" t="s">
        <v>65</v>
      </c>
      <c r="AG8" s="25" t="s">
        <v>15</v>
      </c>
      <c r="AH8" s="24" t="s">
        <v>246</v>
      </c>
    </row>
    <row r="9" spans="1:35" ht="15.75" thickBot="1" x14ac:dyDescent="0.3">
      <c r="A9" s="9" t="s">
        <v>19</v>
      </c>
      <c r="B9" s="8">
        <f>7000+B6+B5-C2</f>
        <v>10682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169"/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0.73263888888888884</v>
      </c>
      <c r="S9" s="154">
        <v>0.64583333333333337</v>
      </c>
      <c r="U9" s="245">
        <v>45293</v>
      </c>
      <c r="Y9" s="25" t="s">
        <v>257</v>
      </c>
      <c r="Z9" s="169" t="s">
        <v>229</v>
      </c>
      <c r="AA9" s="25"/>
      <c r="AB9" s="15"/>
      <c r="AC9" s="24">
        <v>2</v>
      </c>
      <c r="AD9">
        <v>1</v>
      </c>
      <c r="AE9" s="281"/>
      <c r="AF9" s="25"/>
      <c r="AH9" s="24"/>
    </row>
    <row r="10" spans="1:35" ht="15.75" thickBot="1" x14ac:dyDescent="0.3">
      <c r="E10" s="220">
        <v>70</v>
      </c>
      <c r="F10" s="206"/>
      <c r="G10" s="177"/>
      <c r="H10" s="9" t="s">
        <v>81</v>
      </c>
      <c r="I10" s="107" t="s">
        <v>17</v>
      </c>
      <c r="J10" s="213"/>
      <c r="K10" s="169" t="s">
        <v>275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0.73263888888888884</v>
      </c>
      <c r="S10" s="154">
        <v>0.52083333333333337</v>
      </c>
      <c r="U10" s="245">
        <v>45294</v>
      </c>
      <c r="Y10" s="25" t="s">
        <v>256</v>
      </c>
      <c r="Z10" s="169" t="s">
        <v>232</v>
      </c>
      <c r="AB10" s="15">
        <v>2</v>
      </c>
      <c r="AC10" s="24"/>
      <c r="AE10" s="281"/>
      <c r="AF10" s="25" t="s">
        <v>66</v>
      </c>
      <c r="AG10" s="25" t="s">
        <v>88</v>
      </c>
      <c r="AH10" s="24">
        <v>1</v>
      </c>
    </row>
    <row r="11" spans="1:35" ht="15.75" thickBot="1" x14ac:dyDescent="0.3">
      <c r="A11" s="9" t="s">
        <v>12</v>
      </c>
      <c r="B11" s="8">
        <f>B9-B13</f>
        <v>0</v>
      </c>
      <c r="E11" s="221">
        <v>10</v>
      </c>
      <c r="F11" s="242"/>
      <c r="G11" s="37"/>
      <c r="H11" s="9" t="s">
        <v>102</v>
      </c>
      <c r="I11" s="107" t="s">
        <v>17</v>
      </c>
      <c r="J11" s="213" t="s">
        <v>116</v>
      </c>
      <c r="K11" s="169" t="s">
        <v>258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0.73263888888888884</v>
      </c>
      <c r="R11" s="1" t="s">
        <v>126</v>
      </c>
      <c r="S11" s="154">
        <v>0.52083333333333337</v>
      </c>
      <c r="T11" s="262">
        <v>3</v>
      </c>
      <c r="U11" s="245">
        <v>45294</v>
      </c>
      <c r="Y11" s="25" t="s">
        <v>256</v>
      </c>
      <c r="Z11" s="169" t="s">
        <v>233</v>
      </c>
      <c r="AB11" s="15">
        <v>1</v>
      </c>
      <c r="AC11" s="24">
        <v>1</v>
      </c>
      <c r="AE11" s="281"/>
      <c r="AF11" s="25"/>
      <c r="AG11" s="25"/>
      <c r="AH11" s="24" t="s">
        <v>246</v>
      </c>
    </row>
    <row r="12" spans="1:35" ht="15.75" thickBot="1" x14ac:dyDescent="0.3">
      <c r="E12" s="165"/>
      <c r="F12" s="205"/>
      <c r="G12" s="164"/>
      <c r="H12" s="28" t="s">
        <v>128</v>
      </c>
      <c r="I12" s="107" t="s">
        <v>17</v>
      </c>
      <c r="J12" s="213"/>
      <c r="K12" s="169"/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0.94097222222222221</v>
      </c>
      <c r="R12" s="24"/>
      <c r="S12" s="154">
        <v>0.94097222222222221</v>
      </c>
      <c r="U12" s="245">
        <v>45293</v>
      </c>
      <c r="Y12" s="25" t="s">
        <v>244</v>
      </c>
      <c r="Z12" s="169" t="s">
        <v>234</v>
      </c>
      <c r="AB12" s="15"/>
      <c r="AC12" s="36">
        <v>1</v>
      </c>
      <c r="AE12" s="281"/>
      <c r="AF12" s="25" t="s">
        <v>181</v>
      </c>
      <c r="AG12" s="25" t="s">
        <v>20</v>
      </c>
      <c r="AH12" s="24">
        <v>1</v>
      </c>
    </row>
    <row r="13" spans="1:35" ht="15.75" thickBot="1" x14ac:dyDescent="0.3">
      <c r="A13" s="9" t="s">
        <v>5</v>
      </c>
      <c r="B13" s="8">
        <f>B18+Purchase!O2</f>
        <v>10682</v>
      </c>
      <c r="E13" s="36">
        <v>5</v>
      </c>
      <c r="F13" s="206"/>
      <c r="G13" s="246"/>
      <c r="H13" s="9" t="s">
        <v>189</v>
      </c>
      <c r="I13" s="107" t="s">
        <v>17</v>
      </c>
      <c r="J13" s="228" t="s">
        <v>186</v>
      </c>
      <c r="K13" s="194" t="s">
        <v>274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0.73263888888888884</v>
      </c>
      <c r="R13"/>
      <c r="S13" s="154">
        <v>0.88611111111111107</v>
      </c>
      <c r="T13" s="321">
        <v>1</v>
      </c>
      <c r="U13" s="245">
        <v>45293</v>
      </c>
      <c r="Y13" s="25" t="s">
        <v>244</v>
      </c>
      <c r="Z13" s="169" t="s">
        <v>235</v>
      </c>
      <c r="AB13" s="15"/>
      <c r="AC13" s="24"/>
      <c r="AE13" s="281"/>
      <c r="AF13" s="25"/>
      <c r="AG13" s="25"/>
      <c r="AH13" s="24"/>
    </row>
    <row r="14" spans="1:35" ht="15.75" thickBot="1" x14ac:dyDescent="0.3">
      <c r="C14" s="25"/>
      <c r="D14" s="25"/>
      <c r="E14" s="165">
        <v>1</v>
      </c>
      <c r="F14" s="205"/>
      <c r="G14" s="127"/>
      <c r="H14" s="9" t="s">
        <v>9</v>
      </c>
      <c r="I14" s="107" t="s">
        <v>17</v>
      </c>
      <c r="J14" s="213"/>
      <c r="K14" s="194" t="s">
        <v>271</v>
      </c>
      <c r="L14" s="83" t="s">
        <v>124</v>
      </c>
      <c r="M14" s="224" t="s">
        <v>62</v>
      </c>
      <c r="N14" s="143" t="s">
        <v>200</v>
      </c>
      <c r="O14" s="169" t="s">
        <v>47</v>
      </c>
      <c r="P14" s="37" t="s">
        <v>29</v>
      </c>
      <c r="Q14" s="154">
        <v>0.73263888888888884</v>
      </c>
      <c r="R14"/>
      <c r="S14" s="154">
        <v>0.94097222222222221</v>
      </c>
      <c r="U14" s="245">
        <v>45293</v>
      </c>
      <c r="Y14" s="25" t="s">
        <v>256</v>
      </c>
      <c r="Z14" s="169" t="s">
        <v>237</v>
      </c>
      <c r="AA14" s="239">
        <v>1</v>
      </c>
      <c r="AC14" s="241">
        <v>1</v>
      </c>
      <c r="AE14" s="281"/>
      <c r="AF14" s="25" t="s">
        <v>29</v>
      </c>
      <c r="AG14" s="25" t="s">
        <v>15</v>
      </c>
      <c r="AH14" s="24" t="s">
        <v>246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0.88611111111111107</v>
      </c>
      <c r="R15"/>
      <c r="S15" s="154">
        <v>0.88611111111111107</v>
      </c>
      <c r="U15" s="245">
        <v>45293</v>
      </c>
      <c r="Y15" s="25" t="s">
        <v>256</v>
      </c>
      <c r="Z15" s="169" t="s">
        <v>238</v>
      </c>
      <c r="AB15" s="20"/>
      <c r="AC15" s="24"/>
      <c r="AE15" s="281"/>
      <c r="AF15" s="25"/>
      <c r="AG15" s="25"/>
      <c r="AH15" s="24" t="s">
        <v>246</v>
      </c>
    </row>
    <row r="16" spans="1:35" ht="15.75" thickBot="1" x14ac:dyDescent="0.3">
      <c r="C16" s="25"/>
      <c r="D16" s="25"/>
      <c r="I16" s="234"/>
      <c r="J16" s="119"/>
      <c r="K16" s="216"/>
      <c r="L16" s="119"/>
      <c r="Y16" s="25" t="s">
        <v>244</v>
      </c>
      <c r="Z16" s="169" t="s">
        <v>239</v>
      </c>
      <c r="AC16" s="24"/>
      <c r="AE16" s="281"/>
      <c r="AF16" s="25"/>
      <c r="AH16" s="24"/>
    </row>
    <row r="17" spans="1:34" ht="15.75" thickBot="1" x14ac:dyDescent="0.3">
      <c r="C17" s="25"/>
      <c r="D17" s="25"/>
      <c r="E17" s="273" t="s">
        <v>4</v>
      </c>
      <c r="F17" s="274"/>
      <c r="G17" s="189"/>
      <c r="H17" s="9">
        <f>SUM(E4:G15)</f>
        <v>150</v>
      </c>
      <c r="I17" s="26"/>
      <c r="J17" s="119"/>
      <c r="K17" s="254"/>
      <c r="L17" s="255"/>
      <c r="N17" s="326" t="s">
        <v>280</v>
      </c>
      <c r="Q17" s="327" t="s">
        <v>274</v>
      </c>
      <c r="R17" s="268"/>
      <c r="S17" s="24" t="s">
        <v>279</v>
      </c>
      <c r="V17" s="261"/>
      <c r="Y17" s="25" t="s">
        <v>244</v>
      </c>
      <c r="Z17" s="169" t="s">
        <v>240</v>
      </c>
      <c r="AA17" s="50"/>
      <c r="AB17" s="15">
        <v>3</v>
      </c>
      <c r="AC17" s="115"/>
      <c r="AD17" s="50"/>
      <c r="AE17" s="281"/>
      <c r="AF17" s="25"/>
      <c r="AG17" s="25"/>
      <c r="AH17" s="24" t="s">
        <v>246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K18" s="169" t="s">
        <v>253</v>
      </c>
      <c r="L18" s="169"/>
      <c r="M18" s="266"/>
      <c r="N18" s="25" t="s">
        <v>284</v>
      </c>
      <c r="Q18" s="327"/>
      <c r="R18" s="268"/>
      <c r="Y18" s="25" t="s">
        <v>244</v>
      </c>
      <c r="Z18" s="169" t="s">
        <v>254</v>
      </c>
      <c r="AC18" s="24"/>
      <c r="AE18" s="281"/>
      <c r="AF18" s="25"/>
      <c r="AG18" s="25"/>
      <c r="AH18" s="24" t="s">
        <v>246</v>
      </c>
    </row>
    <row r="19" spans="1:34" ht="15.75" thickBot="1" x14ac:dyDescent="0.3">
      <c r="I19" s="226"/>
      <c r="K19" s="194"/>
      <c r="L19" s="119"/>
      <c r="M19" s="266"/>
      <c r="N19" s="25" t="s">
        <v>278</v>
      </c>
      <c r="O19" s="322" t="s">
        <v>273</v>
      </c>
      <c r="P19" s="323"/>
      <c r="Q19" s="325" t="s">
        <v>281</v>
      </c>
      <c r="R19" s="324"/>
      <c r="Y19" s="25" t="s">
        <v>244</v>
      </c>
      <c r="Z19" s="169" t="s">
        <v>255</v>
      </c>
      <c r="AA19" s="50"/>
      <c r="AB19" s="79"/>
      <c r="AC19" s="115"/>
      <c r="AD19" s="50"/>
      <c r="AE19" s="281"/>
      <c r="AF19" s="25"/>
      <c r="AG19" s="25"/>
      <c r="AH19" s="24" t="s">
        <v>246</v>
      </c>
    </row>
    <row r="20" spans="1:34" ht="15.75" thickBot="1" x14ac:dyDescent="0.3">
      <c r="I20" s="227"/>
      <c r="K20" s="194"/>
      <c r="L20" s="119"/>
      <c r="N20" s="25" t="s">
        <v>277</v>
      </c>
      <c r="Q20" s="327" t="s">
        <v>283</v>
      </c>
      <c r="S20" s="24" t="s">
        <v>282</v>
      </c>
      <c r="Y20" s="25" t="s">
        <v>244</v>
      </c>
      <c r="Z20" s="169" t="s">
        <v>260</v>
      </c>
      <c r="AA20" s="256"/>
      <c r="AB20" s="260">
        <v>5</v>
      </c>
      <c r="AC20" s="259">
        <v>2</v>
      </c>
      <c r="AD20" s="258">
        <v>7</v>
      </c>
      <c r="AE20" s="281"/>
      <c r="AF20" s="25" t="s">
        <v>65</v>
      </c>
      <c r="AG20" s="25" t="s">
        <v>88</v>
      </c>
      <c r="AH20" s="24" t="s">
        <v>246</v>
      </c>
    </row>
    <row r="21" spans="1:34" ht="15.75" thickBot="1" x14ac:dyDescent="0.3">
      <c r="Y21" s="25" t="s">
        <v>244</v>
      </c>
      <c r="Z21" s="169" t="s">
        <v>261</v>
      </c>
      <c r="AA21" s="42"/>
      <c r="AB21" s="15">
        <v>2</v>
      </c>
      <c r="AC21" s="109">
        <v>1</v>
      </c>
      <c r="AD21" s="44"/>
      <c r="AE21" s="281"/>
      <c r="AF21" s="25" t="s">
        <v>66</v>
      </c>
      <c r="AG21" s="25" t="s">
        <v>20</v>
      </c>
      <c r="AH21" s="24" t="s">
        <v>246</v>
      </c>
    </row>
    <row r="22" spans="1:34" ht="15.75" thickBot="1" x14ac:dyDescent="0.3">
      <c r="Y22" s="25" t="s">
        <v>244</v>
      </c>
      <c r="Z22" s="169" t="s">
        <v>262</v>
      </c>
      <c r="AA22" s="48"/>
      <c r="AB22" s="15">
        <v>6</v>
      </c>
      <c r="AC22" s="24">
        <v>1</v>
      </c>
      <c r="AD22" s="49"/>
      <c r="AE22" s="281"/>
      <c r="AF22" s="25" t="s">
        <v>30</v>
      </c>
      <c r="AG22" s="25" t="s">
        <v>263</v>
      </c>
      <c r="AH22" s="24" t="s">
        <v>246</v>
      </c>
    </row>
    <row r="23" spans="1:34" ht="15.75" thickBot="1" x14ac:dyDescent="0.3">
      <c r="Y23" s="25" t="s">
        <v>244</v>
      </c>
      <c r="Z23" s="169" t="s">
        <v>264</v>
      </c>
      <c r="AA23" s="63"/>
      <c r="AB23" s="116">
        <v>1</v>
      </c>
      <c r="AC23" s="115"/>
      <c r="AD23" s="51">
        <v>1</v>
      </c>
      <c r="AE23" s="281"/>
      <c r="AF23" s="25" t="s">
        <v>265</v>
      </c>
      <c r="AG23" s="25" t="s">
        <v>20</v>
      </c>
      <c r="AH23" s="24" t="s">
        <v>246</v>
      </c>
    </row>
    <row r="24" spans="1:34" ht="15.75" thickBot="1" x14ac:dyDescent="0.3">
      <c r="Y24" s="25" t="s">
        <v>244</v>
      </c>
      <c r="Z24" s="169" t="s">
        <v>266</v>
      </c>
      <c r="AA24" s="256"/>
      <c r="AB24" s="260">
        <v>1</v>
      </c>
      <c r="AC24" s="259">
        <v>1</v>
      </c>
      <c r="AD24" s="257"/>
      <c r="AE24" s="281"/>
      <c r="AF24" s="25" t="s">
        <v>30</v>
      </c>
      <c r="AG24" s="25" t="s">
        <v>15</v>
      </c>
      <c r="AH24" s="24" t="s">
        <v>246</v>
      </c>
    </row>
    <row r="25" spans="1:34" ht="15.75" thickBot="1" x14ac:dyDescent="0.3">
      <c r="Y25" s="25" t="s">
        <v>268</v>
      </c>
      <c r="Z25" s="169" t="s">
        <v>267</v>
      </c>
      <c r="AA25" s="256"/>
      <c r="AB25" s="260">
        <v>2</v>
      </c>
      <c r="AC25" s="259"/>
      <c r="AD25" s="257"/>
      <c r="AE25" s="282"/>
      <c r="AF25" s="25" t="s">
        <v>66</v>
      </c>
      <c r="AG25" s="25" t="s">
        <v>15</v>
      </c>
      <c r="AH25" s="24" t="s">
        <v>246</v>
      </c>
    </row>
  </sheetData>
  <mergeCells count="11">
    <mergeCell ref="AF1:AI1"/>
    <mergeCell ref="M18:M19"/>
    <mergeCell ref="R17:R18"/>
    <mergeCell ref="A3:A4"/>
    <mergeCell ref="C2:C3"/>
    <mergeCell ref="E17:F17"/>
    <mergeCell ref="E2:G2"/>
    <mergeCell ref="Z1:Z2"/>
    <mergeCell ref="AE3:AE25"/>
    <mergeCell ref="O19:P19"/>
    <mergeCell ref="Q19:R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0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99" t="s">
        <v>11</v>
      </c>
      <c r="F1" s="301"/>
      <c r="G1" s="41" t="s">
        <v>10</v>
      </c>
      <c r="H1" s="299" t="s">
        <v>9</v>
      </c>
      <c r="I1" s="300"/>
      <c r="J1" s="30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302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05">
        <f>SUM(F2:J4)</f>
        <v>312</v>
      </c>
      <c r="L2" s="296">
        <f>SUM(E2:J4)</f>
        <v>1152</v>
      </c>
      <c r="M2" s="286">
        <f>SUM(D2:D4)-L2</f>
        <v>348</v>
      </c>
      <c r="O2">
        <f>SUM(E2:J60)</f>
        <v>10642</v>
      </c>
    </row>
    <row r="3" spans="1:15" x14ac:dyDescent="0.25">
      <c r="A3" s="20"/>
      <c r="B3" s="30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06"/>
      <c r="L3" s="297"/>
      <c r="M3" s="287"/>
    </row>
    <row r="4" spans="1:15" ht="15.75" thickBot="1" x14ac:dyDescent="0.3">
      <c r="A4" s="20"/>
      <c r="B4" s="30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06"/>
      <c r="L4" s="297"/>
      <c r="M4" s="287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88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90">
        <f>SUM(F7:J8)</f>
        <v>270</v>
      </c>
      <c r="L7" s="292">
        <f>SUM(E7:J8)</f>
        <v>340</v>
      </c>
      <c r="M7" s="294">
        <f>D8-L7</f>
        <v>160</v>
      </c>
    </row>
    <row r="8" spans="1:15" ht="15.75" thickBot="1" x14ac:dyDescent="0.3">
      <c r="A8" s="2"/>
      <c r="B8" s="289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91"/>
      <c r="L8" s="293"/>
      <c r="M8" s="295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88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89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88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89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302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303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302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0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0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0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7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7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71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98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7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7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7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7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7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7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7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7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7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7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7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98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71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98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72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71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72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71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98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71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98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98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71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72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71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298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71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72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283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284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285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ht="15.75" thickBot="1" x14ac:dyDescent="0.3">
      <c r="B60" s="130">
        <v>2</v>
      </c>
      <c r="C60" s="18"/>
      <c r="D60" s="18"/>
      <c r="E60" s="18"/>
      <c r="F60" s="18"/>
      <c r="G60" s="18">
        <v>70</v>
      </c>
      <c r="H60" s="18"/>
      <c r="I60" s="18">
        <v>15</v>
      </c>
      <c r="J60" s="18">
        <v>25</v>
      </c>
      <c r="K60" s="18"/>
      <c r="L60" s="18"/>
      <c r="M60" s="18"/>
    </row>
  </sheetData>
  <mergeCells count="31"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57:B59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S71"/>
  <sheetViews>
    <sheetView topLeftCell="CA52" workbookViewId="0">
      <selection activeCell="CC53" sqref="CC53:CS70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45293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45293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45293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45293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73" t="s">
        <v>4</v>
      </c>
      <c r="AH24" s="27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73" t="s">
        <v>4</v>
      </c>
      <c r="BA24" s="274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73" t="s">
        <v>4</v>
      </c>
      <c r="BS24" s="274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75" t="s">
        <v>145</v>
      </c>
      <c r="C26" s="277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75" t="s">
        <v>145</v>
      </c>
      <c r="S26" s="277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75" t="s">
        <v>145</v>
      </c>
      <c r="AH26" s="277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75" t="s">
        <v>145</v>
      </c>
      <c r="AX26" s="277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75" t="s">
        <v>145</v>
      </c>
      <c r="BN26" s="277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10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10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11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11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12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12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73" t="s">
        <v>4</v>
      </c>
      <c r="C36" s="27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73" t="s">
        <v>4</v>
      </c>
      <c r="S36" s="274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73" t="s">
        <v>4</v>
      </c>
      <c r="AH36" s="274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73" t="s">
        <v>4</v>
      </c>
      <c r="AX36" s="274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73" t="s">
        <v>4</v>
      </c>
      <c r="BN36" s="27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75" t="s">
        <v>145</v>
      </c>
      <c r="C38" s="277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75" t="s">
        <v>145</v>
      </c>
      <c r="T38" s="277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75" t="s">
        <v>145</v>
      </c>
      <c r="AK38" s="276"/>
      <c r="AL38" s="277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45293</v>
      </c>
      <c r="BD38" s="275" t="s">
        <v>145</v>
      </c>
      <c r="BE38" s="276"/>
      <c r="BF38" s="277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75" t="s">
        <v>145</v>
      </c>
      <c r="BX38" s="276"/>
      <c r="BY38" s="277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10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19">
        <v>25</v>
      </c>
      <c r="T44" s="310">
        <v>55</v>
      </c>
      <c r="U44" s="9" t="s">
        <v>72</v>
      </c>
      <c r="V44" s="107" t="s">
        <v>17</v>
      </c>
      <c r="W44" s="313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19">
        <v>50</v>
      </c>
      <c r="AK44" s="310">
        <v>10</v>
      </c>
      <c r="AL44" s="190"/>
      <c r="AM44" s="9" t="s">
        <v>72</v>
      </c>
      <c r="AN44" s="107" t="s">
        <v>17</v>
      </c>
      <c r="AO44" s="313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19">
        <v>50</v>
      </c>
      <c r="BE44" s="208"/>
      <c r="BF44" s="190"/>
      <c r="BG44" s="9" t="s">
        <v>72</v>
      </c>
      <c r="BH44" s="107" t="s">
        <v>17</v>
      </c>
      <c r="BI44" s="313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19">
        <v>25</v>
      </c>
      <c r="BX44" s="208"/>
      <c r="BY44" s="190"/>
      <c r="BZ44" s="9" t="s">
        <v>72</v>
      </c>
      <c r="CA44" s="107" t="s">
        <v>17</v>
      </c>
      <c r="CB44" s="313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11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20"/>
      <c r="T45" s="312"/>
      <c r="U45" s="9" t="s">
        <v>71</v>
      </c>
      <c r="V45" s="155" t="s">
        <v>17</v>
      </c>
      <c r="W45" s="314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20"/>
      <c r="AK45" s="312"/>
      <c r="AL45" s="191"/>
      <c r="AM45" s="9" t="s">
        <v>71</v>
      </c>
      <c r="AN45" s="107" t="s">
        <v>17</v>
      </c>
      <c r="AO45" s="314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20"/>
      <c r="BE45" s="165">
        <v>20</v>
      </c>
      <c r="BF45" s="191"/>
      <c r="BG45" s="9" t="s">
        <v>71</v>
      </c>
      <c r="BH45" s="107" t="s">
        <v>17</v>
      </c>
      <c r="BI45" s="314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20"/>
      <c r="BX45" s="165"/>
      <c r="BY45" s="191"/>
      <c r="BZ45" s="9" t="s">
        <v>71</v>
      </c>
      <c r="CA45" s="107" t="s">
        <v>17</v>
      </c>
      <c r="CB45" s="314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12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73" t="s">
        <v>4</v>
      </c>
      <c r="C48" s="27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73" t="s">
        <v>4</v>
      </c>
      <c r="T48" s="27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7" ht="15.75" thickBot="1" x14ac:dyDescent="0.3">
      <c r="AJ49" s="136"/>
      <c r="AK49" s="2"/>
      <c r="AL49" s="2"/>
      <c r="AM49" s="28"/>
      <c r="AN49" s="25"/>
      <c r="AO49" s="119"/>
      <c r="AP49" s="119"/>
      <c r="AQ49" s="315"/>
      <c r="AS49" s="192"/>
      <c r="AT49" s="2"/>
      <c r="AU49" s="267"/>
      <c r="AV49" s="268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15"/>
      <c r="BM49" s="192"/>
      <c r="BN49" s="2"/>
      <c r="BO49" s="267"/>
      <c r="BP49" s="268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15"/>
      <c r="CF49" s="192"/>
      <c r="CG49" s="2"/>
      <c r="CH49" s="267"/>
      <c r="CI49" s="268"/>
      <c r="CJ49" s="1"/>
      <c r="CK49" s="1"/>
      <c r="CL49" s="46"/>
    </row>
    <row r="50" spans="2:97" ht="15.75" thickBot="1" x14ac:dyDescent="0.3">
      <c r="AJ50" s="273" t="s">
        <v>4</v>
      </c>
      <c r="AK50" s="274"/>
      <c r="AL50" s="189" t="s">
        <v>179</v>
      </c>
      <c r="AM50" s="9">
        <f>SUM(AJ40:AL48)</f>
        <v>395</v>
      </c>
      <c r="AN50" s="25"/>
      <c r="AO50" s="119"/>
      <c r="AP50" s="119"/>
      <c r="AQ50" s="315"/>
      <c r="AS50" s="192"/>
      <c r="AT50" s="2"/>
      <c r="AU50" s="267"/>
      <c r="AV50" s="268"/>
      <c r="AW50" s="1"/>
      <c r="AX50" s="1"/>
      <c r="AY50" s="24"/>
      <c r="AZ50" s="49"/>
      <c r="BD50" s="273" t="s">
        <v>4</v>
      </c>
      <c r="BE50" s="274"/>
      <c r="BF50" s="189"/>
      <c r="BG50" s="9">
        <f>SUM(BD40:BF48)</f>
        <v>310</v>
      </c>
      <c r="BH50" s="25"/>
      <c r="BI50" s="119"/>
      <c r="BJ50" s="119"/>
      <c r="BK50" s="315"/>
      <c r="BM50" s="192"/>
      <c r="BN50" s="2"/>
      <c r="BO50" s="267"/>
      <c r="BP50" s="268"/>
      <c r="BQ50" s="1"/>
      <c r="BR50" s="1"/>
      <c r="BS50" s="46"/>
      <c r="BW50" s="273" t="s">
        <v>4</v>
      </c>
      <c r="BX50" s="274"/>
      <c r="BY50" s="189"/>
      <c r="BZ50" s="9">
        <f>SUM(BW40:BY48)</f>
        <v>180</v>
      </c>
      <c r="CA50" s="25"/>
      <c r="CB50" s="119"/>
      <c r="CC50" s="119"/>
      <c r="CD50" s="315"/>
      <c r="CF50" s="192"/>
      <c r="CG50" s="2"/>
      <c r="CH50" s="267"/>
      <c r="CI50" s="268"/>
      <c r="CJ50" s="1"/>
      <c r="CK50" s="1"/>
      <c r="CL50" s="46"/>
    </row>
    <row r="51" spans="2:97" ht="15.75" thickBot="1" x14ac:dyDescent="0.3">
      <c r="B51" s="275" t="s">
        <v>145</v>
      </c>
      <c r="C51" s="276"/>
      <c r="D51" s="277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16"/>
      <c r="AR51" s="201"/>
      <c r="AS51" s="203"/>
      <c r="AT51" s="116" t="s">
        <v>160</v>
      </c>
      <c r="AU51" s="317"/>
      <c r="AV51" s="318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16"/>
      <c r="BL51" s="201"/>
      <c r="BM51" s="203"/>
      <c r="BN51" s="79" t="s">
        <v>168</v>
      </c>
      <c r="BO51" s="317"/>
      <c r="BP51" s="318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16"/>
      <c r="CE51" s="201"/>
      <c r="CF51" s="203" t="s">
        <v>180</v>
      </c>
      <c r="CG51" s="79"/>
      <c r="CH51" s="317"/>
      <c r="CI51" s="318"/>
      <c r="CJ51" s="65"/>
      <c r="CK51" s="65"/>
      <c r="CL51" s="168"/>
    </row>
    <row r="52" spans="2:9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75" t="s">
        <v>145</v>
      </c>
      <c r="W52" s="276"/>
      <c r="X52" s="277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75" t="s">
        <v>145</v>
      </c>
      <c r="AP53" s="276"/>
      <c r="AQ53" s="277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45293</v>
      </c>
      <c r="BJ53" s="275" t="s">
        <v>145</v>
      </c>
      <c r="BK53" s="276"/>
      <c r="BL53" s="277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275" t="s">
        <v>145</v>
      </c>
      <c r="CD53" s="276"/>
      <c r="CE53" s="277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</row>
    <row r="54" spans="2:9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</row>
    <row r="55" spans="2:9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</row>
    <row r="56" spans="2:9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</row>
    <row r="57" spans="2:9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</row>
    <row r="58" spans="2:9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</row>
    <row r="59" spans="2:9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</row>
    <row r="60" spans="2:9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</row>
    <row r="61" spans="2:9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</row>
    <row r="62" spans="2:9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</row>
    <row r="63" spans="2:9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</row>
    <row r="64" spans="2:9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</row>
    <row r="65" spans="2:97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</row>
    <row r="66" spans="2:97" ht="15.75" thickBot="1" x14ac:dyDescent="0.3">
      <c r="B66" s="273" t="s">
        <v>4</v>
      </c>
      <c r="C66" s="274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67"/>
      <c r="O66" s="268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</row>
    <row r="67" spans="2:97" ht="15.75" thickBot="1" x14ac:dyDescent="0.3">
      <c r="B67" s="235"/>
      <c r="C67" s="24"/>
      <c r="D67" s="20"/>
      <c r="F67" s="226"/>
      <c r="G67" s="119"/>
      <c r="H67" s="216"/>
      <c r="I67" s="119"/>
      <c r="J67" s="266"/>
      <c r="L67" s="2"/>
      <c r="M67" s="2"/>
      <c r="N67" s="267"/>
      <c r="O67" s="268"/>
      <c r="P67" s="1"/>
      <c r="Q67" s="1"/>
      <c r="R67" s="46"/>
      <c r="V67" s="273" t="s">
        <v>4</v>
      </c>
      <c r="W67" s="274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67"/>
      <c r="AI67" s="268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</row>
    <row r="68" spans="2:97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09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66"/>
      <c r="AG68" s="2"/>
      <c r="AH68" s="267"/>
      <c r="AI68" s="268"/>
      <c r="AJ68" s="1"/>
      <c r="AK68" s="1"/>
      <c r="AL68" s="46"/>
      <c r="AO68" s="273" t="s">
        <v>4</v>
      </c>
      <c r="AP68" s="274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267"/>
      <c r="BB68" s="268"/>
      <c r="BC68" s="1"/>
      <c r="BD68" s="1"/>
      <c r="BE68" s="46"/>
      <c r="BJ68" s="273" t="s">
        <v>4</v>
      </c>
      <c r="BK68" s="274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267"/>
      <c r="BW68" s="268"/>
      <c r="BX68" s="1"/>
      <c r="BY68" s="1"/>
      <c r="BZ68" s="46"/>
      <c r="CC68" s="273" t="s">
        <v>4</v>
      </c>
      <c r="CD68" s="274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267"/>
      <c r="CP68" s="268"/>
      <c r="CQ68" s="1"/>
      <c r="CR68" s="1"/>
      <c r="CS68" s="46"/>
    </row>
    <row r="69" spans="2:97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09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66"/>
      <c r="AZ69" s="2"/>
      <c r="BA69" s="267"/>
      <c r="BB69" s="268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66"/>
      <c r="BU69" s="2"/>
      <c r="BV69" s="267"/>
      <c r="BW69" s="268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266"/>
      <c r="CN69" s="2"/>
      <c r="CO69" s="267"/>
      <c r="CP69" s="268"/>
      <c r="CQ69" s="1"/>
      <c r="CR69" s="1"/>
      <c r="CS69" s="46"/>
    </row>
    <row r="70" spans="2:97" ht="15.75" thickBot="1" x14ac:dyDescent="0.3">
      <c r="AO70" s="136"/>
      <c r="AP70" s="1"/>
      <c r="AQ70" s="2"/>
      <c r="AS70" s="226"/>
      <c r="AT70" s="117"/>
      <c r="AU70" s="192"/>
      <c r="AV70" s="119"/>
      <c r="AW70" s="266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66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09"/>
      <c r="CL70" s="50"/>
      <c r="CM70" s="50"/>
      <c r="CN70" s="79"/>
      <c r="CO70" s="230"/>
      <c r="CP70" s="65"/>
      <c r="CQ70" s="65"/>
      <c r="CR70" s="65"/>
      <c r="CS70" s="168"/>
    </row>
    <row r="71" spans="2:97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</row>
  </sheetData>
  <mergeCells count="70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  <mergeCell ref="CC53:CE53"/>
    <mergeCell ref="CC68:CD68"/>
    <mergeCell ref="CO68:CO69"/>
    <mergeCell ref="CP68:CP69"/>
    <mergeCell ref="CK69:CK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2024-01-02T12:37:33Z</dcterms:modified>
</cp:coreProperties>
</file>