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A08F4380-410B-4B3D-A1F2-38C28197559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T2" i="1"/>
  <c r="B11" i="1" l="1"/>
</calcChain>
</file>

<file path=xl/sharedStrings.xml><?xml version="1.0" encoding="utf-8"?>
<sst xmlns="http://schemas.openxmlformats.org/spreadsheetml/2006/main" count="881" uniqueCount="148">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</sst>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O13" sqref="O13:O15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9.140625" style="1"/>
    <col min="6" max="6" width="9.140625" style="2"/>
    <col min="7" max="7" width="10.5703125" bestFit="1" customWidth="1"/>
    <col min="8" max="8" width="3.28515625" style="25" bestFit="1" customWidth="1"/>
    <col min="9" max="9" width="15.7109375" style="117" bestFit="1" customWidth="1"/>
    <col min="10" max="10" width="8.42578125" style="2" bestFit="1" customWidth="1"/>
    <col min="11" max="11" width="10.85546875" bestFit="1" customWidth="1"/>
    <col min="12" max="12" width="8.42578125" style="1" customWidth="1"/>
    <col min="13" max="13" width="9.42578125" style="1" bestFit="1" customWidth="1"/>
    <col min="14" max="14" width="10.7109375" style="152" customWidth="1"/>
    <col min="15" max="15" width="4.85546875" style="1" customWidth="1"/>
    <col min="16" max="16" width="9" style="1" customWidth="1"/>
    <col min="17" max="17" width="2.85546875" style="1" customWidth="1"/>
    <col min="18" max="18" width="11.140625" style="25" customWidth="1"/>
    <col min="19" max="19" width="5.140625" customWidth="1"/>
    <col min="20" max="20" width="10.7109375" bestFit="1" customWidth="1"/>
  </cols>
  <sheetData>
    <row r="1" spans="1:20" ht="15.75" thickBot="1" x14ac:dyDescent="0.3"/>
    <row r="2" spans="1:20" ht="15.75" thickBot="1" x14ac:dyDescent="0.3">
      <c r="A2" s="33" t="s">
        <v>45</v>
      </c>
      <c r="B2" s="34">
        <v>40.380000000000003</v>
      </c>
      <c r="C2" s="169">
        <f>B3+B4</f>
        <v>903</v>
      </c>
      <c r="E2" s="173" t="s">
        <v>145</v>
      </c>
      <c r="F2" s="174"/>
      <c r="G2" s="26" t="s">
        <v>43</v>
      </c>
      <c r="H2" s="33" t="s">
        <v>42</v>
      </c>
      <c r="I2" s="83" t="s">
        <v>41</v>
      </c>
      <c r="J2" s="37" t="s">
        <v>40</v>
      </c>
      <c r="K2" s="9" t="s">
        <v>39</v>
      </c>
      <c r="L2" s="125" t="s">
        <v>38</v>
      </c>
      <c r="M2" s="125" t="s">
        <v>92</v>
      </c>
      <c r="N2" s="153" t="s">
        <v>68</v>
      </c>
      <c r="O2" s="36" t="s">
        <v>131</v>
      </c>
      <c r="P2" s="157" t="s">
        <v>83</v>
      </c>
      <c r="Q2" s="100" t="s">
        <v>36</v>
      </c>
      <c r="R2" s="26" t="s">
        <v>108</v>
      </c>
      <c r="T2" s="98">
        <f ca="1">TODAY()</f>
        <v>45279</v>
      </c>
    </row>
    <row r="3" spans="1:20" ht="15.75" thickBot="1" x14ac:dyDescent="0.3">
      <c r="A3" s="167" t="s">
        <v>37</v>
      </c>
      <c r="B3" s="34">
        <v>500</v>
      </c>
      <c r="C3" s="170"/>
      <c r="D3" s="163" t="s">
        <v>36</v>
      </c>
    </row>
    <row r="4" spans="1:20" ht="15.75" thickBot="1" x14ac:dyDescent="0.3">
      <c r="A4" s="168"/>
      <c r="B4" s="34">
        <v>403</v>
      </c>
      <c r="C4" s="33" t="s">
        <v>35</v>
      </c>
      <c r="E4" s="161">
        <v>10</v>
      </c>
      <c r="F4" s="37"/>
      <c r="G4" s="9" t="s">
        <v>1</v>
      </c>
      <c r="H4" s="107" t="s">
        <v>17</v>
      </c>
      <c r="I4" s="83" t="s">
        <v>115</v>
      </c>
      <c r="J4" s="37" t="s">
        <v>94</v>
      </c>
      <c r="K4" s="143" t="s">
        <v>118</v>
      </c>
      <c r="L4" s="145" t="s">
        <v>146</v>
      </c>
      <c r="M4" s="146" t="s">
        <v>30</v>
      </c>
      <c r="N4" s="154">
        <v>0.4826388888888889</v>
      </c>
      <c r="P4" s="154">
        <v>0.87152777777777779</v>
      </c>
      <c r="R4" s="25" t="s">
        <v>144</v>
      </c>
    </row>
    <row r="5" spans="1:20" ht="15.75" thickBot="1" x14ac:dyDescent="0.3">
      <c r="D5" s="157">
        <v>-2</v>
      </c>
      <c r="E5" s="133">
        <v>20</v>
      </c>
      <c r="F5" s="126"/>
      <c r="G5" s="9" t="s">
        <v>136</v>
      </c>
      <c r="H5" s="107" t="s">
        <v>17</v>
      </c>
      <c r="I5" s="83" t="s">
        <v>113</v>
      </c>
      <c r="J5" s="37" t="s">
        <v>85</v>
      </c>
      <c r="K5" s="143" t="s">
        <v>119</v>
      </c>
      <c r="L5" s="147" t="s">
        <v>137</v>
      </c>
      <c r="M5" s="148" t="s">
        <v>86</v>
      </c>
      <c r="N5" s="154">
        <v>0.4826388888888889</v>
      </c>
      <c r="P5" s="154">
        <v>0.87152777777777779</v>
      </c>
      <c r="R5" s="25" t="s">
        <v>144</v>
      </c>
    </row>
    <row r="6" spans="1:20" ht="15.75" thickBot="1" x14ac:dyDescent="0.3">
      <c r="E6" s="133">
        <v>5</v>
      </c>
      <c r="F6" s="127"/>
      <c r="G6" s="28" t="s">
        <v>147</v>
      </c>
      <c r="H6" s="120" t="s">
        <v>17</v>
      </c>
      <c r="I6" s="83" t="s">
        <v>115</v>
      </c>
      <c r="J6" s="37" t="s">
        <v>133</v>
      </c>
      <c r="K6" s="143" t="s">
        <v>120</v>
      </c>
      <c r="L6" s="145" t="s">
        <v>96</v>
      </c>
      <c r="M6" s="148" t="s">
        <v>64</v>
      </c>
      <c r="N6" s="154">
        <v>0.4826388888888889</v>
      </c>
      <c r="P6" s="154">
        <v>0.87152777777777779</v>
      </c>
      <c r="R6" s="25" t="s">
        <v>144</v>
      </c>
    </row>
    <row r="7" spans="1:20" ht="15.75" thickBot="1" x14ac:dyDescent="0.3">
      <c r="A7" s="9" t="s">
        <v>25</v>
      </c>
      <c r="B7" s="29">
        <v>0</v>
      </c>
      <c r="E7" s="140">
        <v>5</v>
      </c>
      <c r="F7" s="127"/>
      <c r="G7" s="9" t="s">
        <v>9</v>
      </c>
      <c r="H7" s="124" t="s">
        <v>17</v>
      </c>
      <c r="I7" s="83" t="s">
        <v>105</v>
      </c>
      <c r="J7" s="37" t="s">
        <v>137</v>
      </c>
      <c r="K7" s="143" t="s">
        <v>91</v>
      </c>
      <c r="L7" s="149" t="s">
        <v>85</v>
      </c>
      <c r="M7" s="148" t="s">
        <v>90</v>
      </c>
      <c r="N7" s="154">
        <v>0.4826388888888889</v>
      </c>
      <c r="O7" s="1" t="s">
        <v>130</v>
      </c>
      <c r="P7" s="154">
        <v>0.78472222222222221</v>
      </c>
      <c r="R7" s="25" t="s">
        <v>144</v>
      </c>
    </row>
    <row r="8" spans="1:20" ht="15.75" thickBot="1" x14ac:dyDescent="0.3">
      <c r="E8" s="33"/>
      <c r="F8" s="37"/>
      <c r="G8" s="9" t="s">
        <v>72</v>
      </c>
      <c r="H8" s="107" t="s">
        <v>17</v>
      </c>
      <c r="I8" s="83" t="s">
        <v>70</v>
      </c>
      <c r="J8" s="33" t="s">
        <v>62</v>
      </c>
      <c r="K8" s="143" t="s">
        <v>121</v>
      </c>
      <c r="L8" s="149" t="s">
        <v>123</v>
      </c>
      <c r="M8" s="148" t="s">
        <v>69</v>
      </c>
      <c r="N8" s="154"/>
      <c r="P8" s="154"/>
      <c r="R8" s="25" t="s">
        <v>144</v>
      </c>
    </row>
    <row r="9" spans="1:20" ht="15.75" thickBot="1" x14ac:dyDescent="0.3">
      <c r="A9" s="9" t="s">
        <v>19</v>
      </c>
      <c r="B9" s="8">
        <f>7000-C2</f>
        <v>6097</v>
      </c>
      <c r="E9" s="33"/>
      <c r="F9" s="126"/>
      <c r="G9" s="9" t="s">
        <v>71</v>
      </c>
      <c r="H9" s="156" t="s">
        <v>17</v>
      </c>
      <c r="I9" s="83" t="s">
        <v>115</v>
      </c>
      <c r="J9" s="33" t="s">
        <v>140</v>
      </c>
      <c r="K9" s="143" t="s">
        <v>129</v>
      </c>
      <c r="L9" s="149" t="s">
        <v>78</v>
      </c>
      <c r="M9" s="148" t="s">
        <v>64</v>
      </c>
      <c r="N9" s="154"/>
      <c r="P9" s="78"/>
      <c r="R9" s="25" t="s">
        <v>144</v>
      </c>
    </row>
    <row r="10" spans="1:20" ht="15.75" thickBot="1" x14ac:dyDescent="0.3">
      <c r="E10" s="33">
        <v>70</v>
      </c>
      <c r="F10" s="37"/>
      <c r="G10" s="9" t="s">
        <v>81</v>
      </c>
      <c r="H10" s="122" t="s">
        <v>17</v>
      </c>
      <c r="I10" s="83" t="s">
        <v>32</v>
      </c>
      <c r="J10" s="37" t="s">
        <v>94</v>
      </c>
      <c r="K10" s="144" t="s">
        <v>122</v>
      </c>
      <c r="L10" s="149" t="s">
        <v>124</v>
      </c>
      <c r="M10" s="148" t="s">
        <v>66</v>
      </c>
      <c r="N10" s="154">
        <v>0.4826388888888889</v>
      </c>
      <c r="O10" s="1" t="s">
        <v>126</v>
      </c>
      <c r="P10" s="154">
        <v>0.4826388888888889</v>
      </c>
      <c r="R10" s="25" t="s">
        <v>144</v>
      </c>
    </row>
    <row r="11" spans="1:20" ht="15.75" thickBot="1" x14ac:dyDescent="0.3">
      <c r="A11" s="9" t="s">
        <v>12</v>
      </c>
      <c r="B11" s="8">
        <f>B9-B13</f>
        <v>0</v>
      </c>
      <c r="E11" s="140"/>
      <c r="F11" s="37"/>
      <c r="G11" s="9" t="s">
        <v>128</v>
      </c>
      <c r="H11" s="107" t="s">
        <v>17</v>
      </c>
      <c r="I11" s="118" t="s">
        <v>116</v>
      </c>
      <c r="J11" s="37" t="s">
        <v>142</v>
      </c>
      <c r="K11" s="143" t="s">
        <v>110</v>
      </c>
      <c r="L11" s="150" t="s">
        <v>143</v>
      </c>
      <c r="M11" s="151" t="s">
        <v>66</v>
      </c>
      <c r="N11" s="154"/>
      <c r="P11" s="154">
        <v>0.78472222222222221</v>
      </c>
      <c r="R11" s="25" t="s">
        <v>144</v>
      </c>
    </row>
    <row r="12" spans="1:20" ht="15.75" thickBot="1" x14ac:dyDescent="0.3">
      <c r="E12" s="171" t="s">
        <v>4</v>
      </c>
      <c r="F12" s="172"/>
      <c r="G12" s="9">
        <f>SUM(E4:F11)</f>
        <v>110</v>
      </c>
      <c r="L12" s="30"/>
      <c r="M12"/>
      <c r="N12" s="155"/>
      <c r="O12" s="24"/>
    </row>
    <row r="13" spans="1:20" ht="15.75" thickBot="1" x14ac:dyDescent="0.3">
      <c r="A13" s="9" t="s">
        <v>5</v>
      </c>
      <c r="B13" s="8">
        <f>B18+Purchase!O2</f>
        <v>6097</v>
      </c>
      <c r="G13" s="28"/>
      <c r="I13" s="119"/>
      <c r="J13" s="164"/>
      <c r="L13"/>
      <c r="M13"/>
      <c r="N13" s="165"/>
      <c r="O13" s="166"/>
    </row>
    <row r="14" spans="1:20" ht="15.75" thickBot="1" x14ac:dyDescent="0.3">
      <c r="C14" s="25"/>
      <c r="D14" s="25"/>
      <c r="E14" s="24"/>
      <c r="F14" s="20"/>
      <c r="I14" s="119"/>
      <c r="J14" s="164"/>
      <c r="L14"/>
      <c r="M14"/>
      <c r="N14" s="165"/>
      <c r="O14" s="166"/>
    </row>
    <row r="15" spans="1:20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64"/>
      <c r="K15" s="119"/>
      <c r="L15"/>
      <c r="M15"/>
      <c r="N15" s="165"/>
      <c r="O15" s="166"/>
    </row>
    <row r="16" spans="1:20" x14ac:dyDescent="0.25">
      <c r="C16" s="25"/>
      <c r="D16" s="25"/>
      <c r="E16" s="24"/>
      <c r="F16" s="20"/>
      <c r="I16" s="119"/>
      <c r="L16"/>
      <c r="M16"/>
    </row>
    <row r="17" spans="1:15" ht="15.75" thickBot="1" x14ac:dyDescent="0.3">
      <c r="C17" s="25"/>
      <c r="D17" s="25"/>
      <c r="E17" s="24"/>
      <c r="F17" s="20"/>
      <c r="I17" s="119"/>
      <c r="L17"/>
      <c r="M17"/>
      <c r="N17" s="165"/>
      <c r="O17" s="166"/>
    </row>
    <row r="18" spans="1:15" ht="15.75" thickBot="1" x14ac:dyDescent="0.3">
      <c r="A18" s="9" t="s">
        <v>0</v>
      </c>
      <c r="B18" s="26">
        <v>40</v>
      </c>
      <c r="C18" s="25"/>
      <c r="D18" s="25"/>
      <c r="E18" s="24"/>
      <c r="F18" s="20"/>
      <c r="J18" s="164"/>
      <c r="L18"/>
      <c r="M18"/>
      <c r="N18" s="165"/>
      <c r="O18" s="166"/>
    </row>
    <row r="19" spans="1:15" x14ac:dyDescent="0.25">
      <c r="J19" s="164"/>
      <c r="L19"/>
      <c r="M19"/>
    </row>
  </sheetData>
  <mergeCells count="10">
    <mergeCell ref="J18:J19"/>
    <mergeCell ref="N17:N18"/>
    <mergeCell ref="O17:O18"/>
    <mergeCell ref="A3:A4"/>
    <mergeCell ref="C2:C3"/>
    <mergeCell ref="J13:J15"/>
    <mergeCell ref="N13:N15"/>
    <mergeCell ref="O13:O15"/>
    <mergeCell ref="E12:F1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30"/>
  <sheetViews>
    <sheetView topLeftCell="A11" workbookViewId="0">
      <selection activeCell="O2" sqref="O2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192" t="s">
        <v>11</v>
      </c>
      <c r="F1" s="193"/>
      <c r="G1" s="41" t="s">
        <v>10</v>
      </c>
      <c r="H1" s="192" t="s">
        <v>9</v>
      </c>
      <c r="I1" s="194"/>
      <c r="J1" s="193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79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95">
        <f>SUM(F2:J4)</f>
        <v>312</v>
      </c>
      <c r="L2" s="197">
        <f>SUM(E2:J4)</f>
        <v>1152</v>
      </c>
      <c r="M2" s="182">
        <f>SUM(D2:D4)-L2</f>
        <v>348</v>
      </c>
      <c r="O2">
        <f>SUM(E2:J30)</f>
        <v>6057</v>
      </c>
    </row>
    <row r="3" spans="1:15" x14ac:dyDescent="0.25">
      <c r="A3" s="20"/>
      <c r="B3" s="181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196"/>
      <c r="L3" s="198"/>
      <c r="M3" s="183"/>
    </row>
    <row r="4" spans="1:15" ht="15.75" thickBot="1" x14ac:dyDescent="0.3">
      <c r="A4" s="20"/>
      <c r="B4" s="180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96"/>
      <c r="L4" s="198"/>
      <c r="M4" s="183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84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186">
        <f>SUM(F7:J8)</f>
        <v>270</v>
      </c>
      <c r="L7" s="188">
        <f>SUM(E7:J8)</f>
        <v>340</v>
      </c>
      <c r="M7" s="190">
        <f>D8-L7</f>
        <v>160</v>
      </c>
    </row>
    <row r="8" spans="1:15" ht="15.75" thickBot="1" x14ac:dyDescent="0.3">
      <c r="A8" s="2"/>
      <c r="B8" s="185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87"/>
      <c r="L8" s="189"/>
      <c r="M8" s="191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184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185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184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185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179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181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179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180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177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178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69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70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69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176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69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75"/>
      <c r="C29" s="18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30">
        <v>19</v>
      </c>
      <c r="C30" s="18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</sheetData>
  <mergeCells count="18">
    <mergeCell ref="E1:F1"/>
    <mergeCell ref="H1:J1"/>
    <mergeCell ref="B2:B4"/>
    <mergeCell ref="K2:K4"/>
    <mergeCell ref="L2:L4"/>
    <mergeCell ref="B16:B17"/>
    <mergeCell ref="M2:M4"/>
    <mergeCell ref="B14:B15"/>
    <mergeCell ref="B11:B12"/>
    <mergeCell ref="K7:K8"/>
    <mergeCell ref="L7:L8"/>
    <mergeCell ref="M7:M8"/>
    <mergeCell ref="B7:B8"/>
    <mergeCell ref="B28:B29"/>
    <mergeCell ref="B26:B27"/>
    <mergeCell ref="B24:B25"/>
    <mergeCell ref="B21:B22"/>
    <mergeCell ref="B18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36"/>
  <sheetViews>
    <sheetView topLeftCell="A19" workbookViewId="0">
      <selection activeCell="Q32" sqref="Q32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45279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45279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45279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45279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71" t="s">
        <v>4</v>
      </c>
      <c r="AH24" s="172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71" t="s">
        <v>4</v>
      </c>
      <c r="BA24" s="172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71" t="s">
        <v>4</v>
      </c>
      <c r="BS24" s="172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73" t="s">
        <v>145</v>
      </c>
      <c r="C26" s="174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</row>
    <row r="33" spans="2:15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</row>
    <row r="34" spans="2:15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</row>
    <row r="35" spans="2:15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</row>
    <row r="36" spans="2:15" ht="15.75" thickBot="1" x14ac:dyDescent="0.3">
      <c r="B36" s="171" t="s">
        <v>4</v>
      </c>
      <c r="C36" s="172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</row>
  </sheetData>
  <mergeCells count="5">
    <mergeCell ref="AG24:AH24"/>
    <mergeCell ref="AZ24:BA24"/>
    <mergeCell ref="BR24:BS24"/>
    <mergeCell ref="B26:C26"/>
    <mergeCell ref="B36:C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2023-12-19T12:35:12Z</dcterms:modified>
</cp:coreProperties>
</file>