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1161D83-8F66-4FAB-9D1C-FAB8083118A1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<sst xmlns="http://schemas.openxmlformats.org/spreadsheetml/2006/main" count="1115" uniqueCount="624">
  <si>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</si>
  <si>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</si>
  <si>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</si>
  <si>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</si>
  <si>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</si>
  <si>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</si>
  <si>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</si>
  <si>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</si>
  <si>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</si>
  <si>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</si>
  <si>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</si>
  <si>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</si>
  <si>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</si>
  <si>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</si>
  <si>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</si>
  <si>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</si>
  <si>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</si>
  <si>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</si>
  <si>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</si>
  <si>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</si>
  <si>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</si>
  <si>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</si>
  <si>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</si>
  <si>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</si>
  <si>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</si>
  <si>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</si>
  <si>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</si>
  <si>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</si>
  <si>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</si>
  <si>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</si>
  <si>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</si>
  <si>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</si>
  <si>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</si>
  <si>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</si>
  <si>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</si>
  <si>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</si>
  <si>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</si>
  <si>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</si>
  <si>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</si>
  <si>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</si>
  <si>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</si>
  <si>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</si>
  <si>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</si>
  <si>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</si>
  <si>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</si>
  <si>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</si>
  <si>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</si>
  <si>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</si>
  <si>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</si>
  <si>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</si>
  <si>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</si>
  <si>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</si>
  <si>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</si>
  <si>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</si>
  <si>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</si>
  <si>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</si>
  <si>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</si>
  <si>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</si>
  <si>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</si>
  <si>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</si>
  <si>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</si>
  <si>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</si>
  <si>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</si>
  <si>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</si>
  <si>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</si>
  <si>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</si>
  <si>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</si>
  <si>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</si>
  <si>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</si>
  <si>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</si>
  <si>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</si>
  <si>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</si>
  <si>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</si>
  <si>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</si>
  <si>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</si>
  <si>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</si>
  <si>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</si>
  <si>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</si>
  <si>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</si>
  <si>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</si>
  <si>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</si>
  <si>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</si>
  <si>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</si>
  <si>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</si>
  <si>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</si>
  <si>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</si>
  <si>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</si>
  <si>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</si>
  <si>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</si>
  <si>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</si>
  <si>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</si>
  <si>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</si>
  <si>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</si>
  <si>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</si>
  <si>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</si>
  <si>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</si>
  <si>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</si>
  <si>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</si>
  <si>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</si>
  <si>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</si>
  <si>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</si>
  <si>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</si>
  <si>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</si>
  <si>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</si>
  <si>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</si>
  <si>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</si>
  <si>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</si>
  <si>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</si>
  <si>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</si>
  <si>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</si>
  <si>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</si>
  <si>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</si>
  <si>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</si>
  <si>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</si>
  <si>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</si>
  <si>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</si>
  <si>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</si>
  <si>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</si>
  <si>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</si>
  <si>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</si>
  <si>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</si>
  <si>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</si>
  <si>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</si>
  <si>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</si>
  <si>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</si>
  <si>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</si>
  <si>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</si>
  <si>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</si>
  <si>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</si>
  <si>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</si>
  <si>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</si>
  <si>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</si>
  <si>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</si>
  <si>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</si>
  <si>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</si>
  <si>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</si>
  <si>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</si>
  <si>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</si>
  <si>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</si>
  <si>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</si>
  <si>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</si>
  <si>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</si>
  <si>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</si>
  <si>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</si>
  <si>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</si>
  <si>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</si>
  <si>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</si>
  <si>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</si>
  <si>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</si>
  <si>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</si>
  <si>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</si>
  <si>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</si>
  <si>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</si>
  <si>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</si>
  <si>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</si>
  <si>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</si>
  <si>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</si>
  <si>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</si>
  <si>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</si>
  <si>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</si>
  <si>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</si>
  <si>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</si>
  <si>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</si>
  <si>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</si>
  <si>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</si>
  <si>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</si>
  <si>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</si>
  <si>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</si>
  <si>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</si>
  <si>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</si>
  <si>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</si>
  <si>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</si>
  <si>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</si>
  <si>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</si>
  <si>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</si>
  <si>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</si>
  <si>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</si>
  <si>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</si>
  <si>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</si>
  <si>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</si>
  <si>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</si>
  <si>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</si>
  <si>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</si>
  <si>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</si>
  <si>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</si>
  <si>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</si>
  <si>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</si>
  <si>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</si>
  <si>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</si>
  <si>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</si>
  <si>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</si>
  <si>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</si>
  <si>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</si>
  <si>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</si>
  <si>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</si>
  <si>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</si>
  <si>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</si>
  <si>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</si>
  <si>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</si>
  <si>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</si>
  <si>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</si>
  <si>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</si>
  <si>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</si>
  <si>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</si>
  <si>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</si>
  <si>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</si>
  <si>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</si>
  <si>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</si>
  <si>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</si>
  <si>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</si>
  <si>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</si>
  <si>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</si>
  <si>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</si>
  <si>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</si>
  <si>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</si>
  <si>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</si>
  <si>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</si>
  <si>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</si>
  <si>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</si>
  <si>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</si>
  <si>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</si>
  <si>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</si>
  <si>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</si>
  <si>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</si>
  <si>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</si>
  <si>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</si>
  <si>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</si>
  <si>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</si>
  <si>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</si>
  <si>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</si>
  <si>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</si>
  <si>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</si>
  <si>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</si>
  <si>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</si>
  <si>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</si>
  <si>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</si>
  <si>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</si>
  <si>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</si>
  <si>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</si>
  <si>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</si>
  <si>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</si>
  <si>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</si>
  <si>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</si>
  <si>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</si>
  <si>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</si>
  <si>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</si>
  <si>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</si>
  <si>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</si>
  <si>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</si>
  <si>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</si>
  <si>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</si>
  <si>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</si>
  <si>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</si>
  <si>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</si>
  <si>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</si>
  <si>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</si>
  <si>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</si>
  <si>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</si>
  <si>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</si>
  <si>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</si>
  <si>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</si>
  <si>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</si>
  <si>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</si>
  <si>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</si>
  <si>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</si>
  <si>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</si>
  <si>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</si>
  <si>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</si>
  <si>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</si>
  <si>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</si>
  <si>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</si>
  <si>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</si>
  <si>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</si>
  <si>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</si>
  <si>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</si>
  <si>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</si>
  <si>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</si>
  <si>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</si>
  <si>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</si>
  <si>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</si>
  <si>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</si>
  <si>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</si>
  <si>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</si>
  <si>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</si>
  <si>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</si>
  <si>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</si>
  <si>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</si>
  <si>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</si>
  <si>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</si>
  <si>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</si>
  <si>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</si>
  <si>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</si>
  <si>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</si>
  <si>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</si>
  <si>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</si>
  <si>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</si>
  <si>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</si>
  <si>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</si>
  <si>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</si>
  <si>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</si>
  <si>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</si>
  <si>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</si>
  <si>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</si>
  <si>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</si>
  <si>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</si>
  <si>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</si>
  <si>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</si>
  <si>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</si>
  <si>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</si>
  <si>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</si>
  <si>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</si>
  <si>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</si>
  <si>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</si>
  <si>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</si>
  <si>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</si>
  <si>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</si>
  <si>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</si>
  <si>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</si>
  <si>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</si>
  <si>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</si>
  <si>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</si>
  <si>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</si>
  <si>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</si>
  <si>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</si>
  <si>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</si>
  <si>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</si>
  <si>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</si>
  <si>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</si>
  <si>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</si>
  <si>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</si>
  <si>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</si>
  <si>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</si>
  <si>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</si>
  <si>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</si>
  <si>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</si>
  <si>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</si>
  <si>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</si>
  <si>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</si>
  <si>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</si>
  <si>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</si>
  <si>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</si>
  <si>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</si>
  <si>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</si>
  <si>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</si>
  <si>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</si>
  <si>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</si>
  <si>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</si>
  <si>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</si>
  <si>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</si>
  <si>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</si>
  <si>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</si>
  <si>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</si>
  <si>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</si>
  <si>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</si>
  <si>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</si>
  <si>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</si>
  <si>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</si>
  <si>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</si>
  <si>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</si>
  <si>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</si>
  <si>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</si>
  <si>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</si>
  <si>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</si>
  <si>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</si>
  <si>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</si>
  <si>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</si>
  <si>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</si>
  <si>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</si>
  <si>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</si>
  <si>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</si>
  <si>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</si>
  <si>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</si>
  <si>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</si>
  <si>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</si>
  <si>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</si>
  <si>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</si>
  <si>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</si>
  <si>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</si>
  <si>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</si>
  <si>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</si>
  <si>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</si>
  <si>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</si>
  <si>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</si>
  <si>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</si>
  <si>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</si>
  <si>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</si>
  <si>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</si>
  <si>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</si>
  <si>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</si>
  <si>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</si>
  <si>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</si>
  <si>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</si>
  <si>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</si>
  <si>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</si>
  <si>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</si>
  <si>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</si>
  <si>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</si>
  <si>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</si>
  <si>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</si>
  <si>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</si>
  <si>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</si>
  <si>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</si>
  <si>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</si>
  <si>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</si>
  <si>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</si>
  <si>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</si>
  <si>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</si>
  <si>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</si>
  <si>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</si>
  <si>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</si>
  <si>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</si>
  <si>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</si>
  <si>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</si>
  <si>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</si>
  <si>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</si>
  <si>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</si>
  <si>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</si>
  <si>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</si>
  <si>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</si>
  <si>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</si>
  <si>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</si>
  <si>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</si>
  <si>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</si>
  <si>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</si>
  <si>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</si>
  <si>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</si>
  <si>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</si>
  <si>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</si>
  <si>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</si>
  <si>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</si>
  <si>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</si>
  <si>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</si>
  <si>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</si>
  <si>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</si>
  <si>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</si>
  <si>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</si>
  <si>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</si>
  <si>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</si>
  <si>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</si>
  <si>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</si>
  <si>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</si>
  <si>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</si>
  <si>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</si>
  <si>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</si>
  <si>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</si>
  <si>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</si>
  <si>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</si>
  <si>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</si>
  <si>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</si>
  <si>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</si>
  <si>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</si>
  <si>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</si>
  <si>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</si>
  <si>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</si>
  <si>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</si>
  <si>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</si>
  <si>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</si>
  <si>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</si>
  <si>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</si>
  <si>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</si>
  <si>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</si>
  <si>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</si>
  <si>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</si>
  <si>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</si>
  <si>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</si>
  <si>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</si>
  <si>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</si>
  <si>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</si>
  <si>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</si>
  <si>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</si>
  <si>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</si>
  <si>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</si>
  <si>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</si>
  <si>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</si>
  <si>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</si>
  <si>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</si>
  <si>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</si>
  <si>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</si>
  <si>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</si>
  <si>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</si>
  <si>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</si>
  <si>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</si>
  <si>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</si>
  <si>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</si>
  <si>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</si>
  <si>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</si>
  <si>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</si>
  <si>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</si>
  <si>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</si>
  <si>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</si>
  <si>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</si>
  <si>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</si>
  <si>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</si>
  <si>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</si>
  <si>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</si>
  <si>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</si>
  <si>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</si>
  <si>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</si>
  <si>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</si>
  <si>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</si>
  <si>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</si>
  <si>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</si>
  <si>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</si>
  <si>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</si>
  <si>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</si>
  <si>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</si>
  <si>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</si>
  <si>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</si>
  <si>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</si>
  <si>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</si>
  <si>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</si>
  <si>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</si>
  <si>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</si>
  <si>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</si>
  <si>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</si>
  <si>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</si>
  <si>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</si>
  <si>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</si>
  <si>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</si>
  <si>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</si>
  <si>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</si>
  <si>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</si>
  <si>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</si>
  <si>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</si>
  <si>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</si>
  <si>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</si>
  <si>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</si>
  <si>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</si>
  <si>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</si>
  <si>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</si>
  <si>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</si>
  <si>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</si>
  <si>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</si>
  <si>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</si>
  <si>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</si>
  <si>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</si>
  <si>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</si>
  <si>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</si>
  <si>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</si>
  <si>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</si>
  <si>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</si>
  <si>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</si>
  <si>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</si>
  <si>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</si>
  <si>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</si>
  <si>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</si>
  <si>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</si>
  <si>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</si>
  <si>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</si>
  <si>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</si>
  <si>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</si>
  <si>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</si>
  <si>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</si>
  <si>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</si>
  <si>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</si>
  <si>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</si>
  <si>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</si>
  <si>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</si>
  <si>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</si>
  <si>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</si>
  <si>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</si>
  <si>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</si>
  <si>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</si>
  <si>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</si>
  <si>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</si>
  <si>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</si>
  <si>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</si>
  <si>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</si>
  <si>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</si>
  <si>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</si>
  <si>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</si>
  <si>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</si>
  <si>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</si>
  <si>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</si>
  <si>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</si>
  <si>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</si>
  <si>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</si>
  <si>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</si>
  <si>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</si>
  <si>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</si>
  <si>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</si>
  <si>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</si>
  <si>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</si>
  <si>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</si>
  <si>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</si>
  <si>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</si>
  <si>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</si>
  <si>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</si>
  <si>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</si>
  <si>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</si>
  <si>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</si>
  <si>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</si>
  <si>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</si>
  <si>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</si>
  <si>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</si>
  <si>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</si>
  <si>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</si>
  <si>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</si>
  <si>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</si>
  <si>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</si>
  <si>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</si>
  <si>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</si>
  <si>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</si>
  <si>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</si>
  <si>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</si>
  <si>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</si>
  <si>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</si>
  <si>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</si>
  <si>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</si>
  <si>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</si>
  <si>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abp</t>
  </si>
  <si>
    <t>polimer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</si>
  <si>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</si>
  <si>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</si>
  <si>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</si>
  <si>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</si>
  <si>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</si>
  <si>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</si>
  <si>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</si>
  <si>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2M11F</t>
  </si>
  <si>
    <t>tv9</t>
  </si>
  <si>
    <t>Taiwan News</t>
  </si>
  <si>
    <t>TaiwanNews</t>
  </si>
  <si>
    <t>7F in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</si>
</sst>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3" borderId="1" xfId="0" applyFill="1" applyBorder="1"/>
    <xf numFmtId="0" fontId="0" fillId="53" borderId="9" xfId="0" applyFill="1" applyBorder="1"/>
    <xf numFmtId="0" fontId="0" fillId="53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4" borderId="52" xfId="0" applyFont="1" applyFill="1" applyBorder="1" applyAlignment="1">
      <alignment horizontal="center" vertical="center"/>
    </xf>
    <xf numFmtId="0" fontId="4" fillId="54" borderId="53" xfId="0" applyFont="1" applyFill="1" applyBorder="1" applyAlignment="1">
      <alignment horizontal="center" vertical="center"/>
    </xf>
    <xf numFmtId="0" fontId="3" fillId="54" borderId="53" xfId="0" applyFont="1" applyFill="1" applyBorder="1" applyAlignment="1">
      <alignment horizontal="center" vertical="center"/>
    </xf>
    <xf numFmtId="0" fontId="0" fillId="54" borderId="53" xfId="0" applyFill="1" applyBorder="1" applyAlignment="1">
      <alignment horizontal="center" vertical="center"/>
    </xf>
    <xf numFmtId="0" fontId="3" fillId="54" borderId="54" xfId="0" applyFont="1" applyFill="1" applyBorder="1" applyAlignment="1">
      <alignment horizontal="center" vertical="center"/>
    </xf>
    <xf numFmtId="0" fontId="3" fillId="54" borderId="4" xfId="0" applyFont="1" applyFill="1" applyBorder="1" applyAlignment="1">
      <alignment horizontal="center"/>
    </xf>
    <xf numFmtId="0" fontId="3" fillId="55" borderId="52" xfId="0" applyFont="1" applyFill="1" applyBorder="1" applyAlignment="1">
      <alignment horizontal="center"/>
    </xf>
    <xf numFmtId="0" fontId="4" fillId="55" borderId="53" xfId="0" applyFont="1" applyFill="1" applyBorder="1" applyAlignment="1">
      <alignment horizontal="center"/>
    </xf>
    <xf numFmtId="0" fontId="3" fillId="55" borderId="53" xfId="0" applyFont="1" applyFill="1" applyBorder="1" applyAlignment="1">
      <alignment horizontal="center"/>
    </xf>
    <xf numFmtId="0" fontId="3" fillId="55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textRotation="255" wrapText="1"/>
    </xf>
    <xf numFmtId="0" fontId="3" fillId="35" borderId="9" xfId="0" applyFont="1" applyFill="1" applyBorder="1" applyAlignment="1">
      <alignment horizontal="center" vertical="center" textRotation="255" wrapText="1"/>
    </xf>
    <xf numFmtId="0" fontId="3" fillId="35" borderId="21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X14" sqref="X14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565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7440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546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546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601</v>
      </c>
      <c r="G10" s="2" t="s">
        <v>21</v>
      </c>
      <c r="H10" s="2" t="s">
        <v>546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546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124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546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586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545</v>
      </c>
      <c r="G15" s="136" t="s">
        <v>21</v>
      </c>
      <c r="H15" s="2" t="s">
        <v>546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546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583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511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546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546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2" t="s">
        <v>623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597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617</v>
      </c>
      <c r="V23" s="100" t="s">
        <v>44</v>
      </c>
      <c r="W23" s="2" t="s">
        <v>578</v>
      </c>
    </row>
    <row r="24" spans="2:24" ht="15.75" thickBot="1" x14ac:dyDescent="0.3">
      <c r="B24" s="3" t="s">
        <v>512</v>
      </c>
      <c r="C24" s="165" t="s">
        <v>16</v>
      </c>
      <c r="D24" s="373"/>
      <c r="E24" s="464"/>
      <c r="F24" s="386"/>
      <c r="G24" s="239" t="s">
        <v>598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568</v>
      </c>
      <c r="E25" s="257"/>
      <c r="F25" s="255"/>
      <c r="G25" s="2" t="s">
        <v>21</v>
      </c>
      <c r="H25" s="2" t="s">
        <v>570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567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597</v>
      </c>
      <c r="H26" s="2" t="s">
        <v>596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 t="s">
        <v>619</v>
      </c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599</v>
      </c>
      <c r="H27" s="210" t="s">
        <v>513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579</v>
      </c>
    </row>
    <row r="28" spans="2:24" ht="15.75" thickBot="1" x14ac:dyDescent="0.3">
      <c r="B28" s="256" t="s">
        <v>395</v>
      </c>
      <c r="C28" s="473" t="s">
        <v>16</v>
      </c>
      <c r="D28" s="61" t="s">
        <v>569</v>
      </c>
      <c r="E28" s="392"/>
      <c r="F28" s="384"/>
      <c r="G28" s="2" t="s">
        <v>600</v>
      </c>
      <c r="H28" s="210" t="s">
        <v>577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59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528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35"/>
      <c r="AO1" s="338" t="s">
        <v>469</v>
      </c>
      <c r="AQ1" s="68" t="s">
        <v>345</v>
      </c>
    </row>
    <row r="2" spans="1:43" ht="15.75" customHeight="1" thickBot="1" x14ac:dyDescent="0.3">
      <c r="A2" s="617">
        <f ca="1">TODAY()</f>
        <v>45289</v>
      </c>
      <c r="B2" s="619" t="s">
        <v>370</v>
      </c>
      <c r="C2" s="615" t="s">
        <v>357</v>
      </c>
      <c r="D2" s="621" t="s">
        <v>355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342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480</v>
      </c>
      <c r="AD3" s="656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373</v>
      </c>
      <c r="C4" s="615" t="s">
        <v>154</v>
      </c>
      <c r="D4" s="347" t="s">
        <v>135</v>
      </c>
      <c r="E4" s="378">
        <v>2</v>
      </c>
      <c r="F4" s="641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418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50"/>
      <c r="AJ6" s="441" t="s">
        <v>458</v>
      </c>
      <c r="AK6" s="650" t="s">
        <v>251</v>
      </c>
      <c r="AL6" s="257"/>
      <c r="AM6" s="428"/>
      <c r="AN6" s="636"/>
      <c r="AO6" s="338" t="s">
        <v>470</v>
      </c>
    </row>
    <row r="7" spans="1:43" ht="15.75" thickBot="1" x14ac:dyDescent="0.3">
      <c r="A7" s="232" t="s">
        <v>571</v>
      </c>
      <c r="B7" s="632"/>
      <c r="C7" s="202" t="s">
        <v>374</v>
      </c>
      <c r="D7" s="348" t="s">
        <v>385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454</v>
      </c>
      <c r="AH7" s="257"/>
      <c r="AI7" s="650"/>
      <c r="AJ7" s="257"/>
      <c r="AK7" s="650"/>
      <c r="AL7" s="80" t="s">
        <v>496</v>
      </c>
      <c r="AM7" s="428"/>
      <c r="AN7" s="636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572</v>
      </c>
      <c r="B9" s="106" t="s">
        <v>196</v>
      </c>
      <c r="C9" s="202" t="s">
        <v>490</v>
      </c>
      <c r="D9" s="348" t="s">
        <v>281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240</v>
      </c>
      <c r="AE9" s="257"/>
      <c r="AF9" s="257"/>
      <c r="AG9" s="656"/>
      <c r="AH9" s="257"/>
      <c r="AI9" s="650"/>
      <c r="AJ9" s="80"/>
      <c r="AK9" s="650" t="s">
        <v>251</v>
      </c>
      <c r="AL9" s="257"/>
      <c r="AM9" s="428"/>
      <c r="AN9" s="636"/>
      <c r="AP9" s="2" t="s">
        <v>508</v>
      </c>
    </row>
    <row r="10" spans="1:43" ht="15.75" customHeight="1" thickBot="1" x14ac:dyDescent="0.3">
      <c r="A10" s="232" t="s">
        <v>573</v>
      </c>
      <c r="B10" s="105" t="s">
        <v>198</v>
      </c>
      <c r="D10" s="142"/>
      <c r="E10" s="237">
        <f>Boat!W8</f>
        <v>37</v>
      </c>
      <c r="F10" s="641"/>
      <c r="N10" s="418" t="s">
        <v>396</v>
      </c>
      <c r="O10" s="678" t="s">
        <v>102</v>
      </c>
      <c r="P10" s="647" t="s">
        <v>400</v>
      </c>
      <c r="R10" s="74" t="s">
        <v>44</v>
      </c>
      <c r="S10" s="665"/>
      <c r="T10" s="89"/>
      <c r="U10" s="123" t="s">
        <v>176</v>
      </c>
      <c r="V10" s="119" t="s">
        <v>220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56"/>
      <c r="AH10" s="80"/>
      <c r="AI10" s="650"/>
      <c r="AJ10" s="257"/>
      <c r="AK10" s="650"/>
      <c r="AL10" s="257"/>
      <c r="AM10" s="442" t="s">
        <v>318</v>
      </c>
      <c r="AN10" s="636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41"/>
      <c r="M11" s="6"/>
      <c r="N11" s="117">
        <v>7</v>
      </c>
      <c r="O11" s="679"/>
      <c r="P11" s="648"/>
      <c r="Q11" s="65"/>
      <c r="R11" s="120" t="s">
        <v>220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41"/>
      <c r="G12" s="337" t="s">
        <v>400</v>
      </c>
      <c r="H12" s="603" t="s">
        <v>429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481</v>
      </c>
      <c r="AD12" s="668" t="s">
        <v>240</v>
      </c>
      <c r="AE12" s="441" t="s">
        <v>239</v>
      </c>
      <c r="AF12" s="656" t="s">
        <v>228</v>
      </c>
      <c r="AG12" s="656"/>
      <c r="AH12" s="238" t="s">
        <v>259</v>
      </c>
      <c r="AI12" s="238" t="s">
        <v>236</v>
      </c>
      <c r="AJ12" s="257"/>
      <c r="AK12" s="257"/>
      <c r="AL12" s="257"/>
      <c r="AM12" s="651" t="s">
        <v>249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430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500</v>
      </c>
      <c r="AC13" s="16"/>
      <c r="AD13" s="668"/>
      <c r="AF13" s="656"/>
      <c r="AG13" s="80"/>
      <c r="AH13" s="238" t="s">
        <v>308</v>
      </c>
      <c r="AI13" s="238" t="s">
        <v>307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429</v>
      </c>
      <c r="H14" s="605"/>
      <c r="I14" s="605"/>
      <c r="J14" s="683"/>
      <c r="K14" s="2">
        <v>12</v>
      </c>
      <c r="N14" s="6"/>
      <c r="O14" s="679"/>
      <c r="Q14" s="61" t="s">
        <v>532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506</v>
      </c>
      <c r="C15" s="598" t="s">
        <v>373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479</v>
      </c>
      <c r="AD15" s="668"/>
      <c r="AF15" s="656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1"/>
      <c r="AN15" s="636"/>
      <c r="AP15" s="76" t="s">
        <v>73</v>
      </c>
      <c r="AQ15" s="76" t="s">
        <v>494</v>
      </c>
    </row>
    <row r="16" spans="1:43" ht="15.75" thickBot="1" x14ac:dyDescent="0.3">
      <c r="A16" s="2" t="s">
        <v>537</v>
      </c>
      <c r="B16" s="21" t="s">
        <v>406</v>
      </c>
      <c r="C16" s="600"/>
      <c r="D16" s="61" t="s">
        <v>493</v>
      </c>
      <c r="E16" s="224">
        <v>1</v>
      </c>
      <c r="F16" s="641"/>
      <c r="G16" s="337" t="s">
        <v>488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36"/>
      <c r="AP16" s="76" t="s">
        <v>232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530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36"/>
      <c r="AO17" s="204" t="s">
        <v>497</v>
      </c>
      <c r="AQ17" s="99" t="s">
        <v>495</v>
      </c>
    </row>
    <row r="18" spans="1:43" ht="15.75" thickBot="1" x14ac:dyDescent="0.3">
      <c r="A18" s="465" t="s">
        <v>575</v>
      </c>
      <c r="B18" s="21" t="s">
        <v>536</v>
      </c>
      <c r="C18" s="454" t="s">
        <v>516</v>
      </c>
      <c r="D18" s="384" t="s">
        <v>514</v>
      </c>
      <c r="E18" s="99" t="s">
        <v>44</v>
      </c>
      <c r="F18" s="641"/>
      <c r="G18" s="337" t="s">
        <v>527</v>
      </c>
      <c r="I18" s="24"/>
      <c r="J18" s="20"/>
      <c r="O18" s="679"/>
      <c r="Q18" s="112"/>
      <c r="R18" s="673" t="s">
        <v>535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465</v>
      </c>
      <c r="AC18" s="16"/>
      <c r="AD18" s="16"/>
      <c r="AE18" s="257"/>
      <c r="AF18" s="650" t="s">
        <v>475</v>
      </c>
      <c r="AG18" s="257"/>
      <c r="AH18" s="70"/>
      <c r="AI18" s="70"/>
      <c r="AJ18" s="652" t="s">
        <v>315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533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251</v>
      </c>
      <c r="AL19" s="80"/>
      <c r="AM19" s="428"/>
      <c r="AN19" s="636"/>
      <c r="AP19" s="76" t="s">
        <v>468</v>
      </c>
    </row>
    <row r="20" spans="1:43" ht="15.75" thickBot="1" x14ac:dyDescent="0.3">
      <c r="A20" s="231" t="s">
        <v>538</v>
      </c>
      <c r="B20" s="216" t="s">
        <v>510</v>
      </c>
      <c r="C20" s="456" t="s">
        <v>486</v>
      </c>
      <c r="D20" s="21" t="s">
        <v>539</v>
      </c>
      <c r="E20" s="437">
        <v>-1</v>
      </c>
      <c r="F20" s="641"/>
      <c r="G20" s="337" t="s">
        <v>491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36"/>
      <c r="AO20" s="338" t="s">
        <v>460</v>
      </c>
      <c r="AQ20" s="100" t="s">
        <v>461</v>
      </c>
    </row>
    <row r="21" spans="1:43" ht="15.75" thickBot="1" x14ac:dyDescent="0.3">
      <c r="A21" s="231" t="s">
        <v>576</v>
      </c>
      <c r="B21" s="21" t="s">
        <v>536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531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544</v>
      </c>
      <c r="AN21" s="636"/>
    </row>
    <row r="22" spans="1:43" ht="15.75" thickBot="1" x14ac:dyDescent="0.3">
      <c r="F22" s="641"/>
      <c r="G22" s="337" t="s">
        <v>489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472</v>
      </c>
      <c r="AK22" s="257"/>
      <c r="AL22" s="80" t="s">
        <v>478</v>
      </c>
      <c r="AM22" s="300"/>
      <c r="AN22" s="636"/>
    </row>
    <row r="23" spans="1:43" ht="15.75" thickBot="1" x14ac:dyDescent="0.3">
      <c r="A23" s="231" t="s">
        <v>548</v>
      </c>
      <c r="B23" s="173" t="s">
        <v>359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507</v>
      </c>
      <c r="AM23" s="300"/>
      <c r="AN23" s="636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41"/>
      <c r="G24" s="61" t="s">
        <v>490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280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541</v>
      </c>
      <c r="E26" s="380">
        <v>1</v>
      </c>
      <c r="F26" s="641"/>
      <c r="G26" s="337" t="s">
        <v>487</v>
      </c>
      <c r="I26" s="219"/>
      <c r="O26" s="679"/>
      <c r="P26" s="638" t="s">
        <v>525</v>
      </c>
      <c r="Q26" s="639"/>
      <c r="R26" s="675" t="s">
        <v>534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36"/>
    </row>
    <row r="27" spans="1:43" ht="15.75" thickBot="1" x14ac:dyDescent="0.3">
      <c r="B27" s="21" t="s">
        <v>407</v>
      </c>
      <c r="D27" s="61" t="s">
        <v>542</v>
      </c>
      <c r="E27" s="265" t="s">
        <v>44</v>
      </c>
      <c r="F27" s="677"/>
      <c r="G27" s="61" t="s">
        <v>543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529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83"/>
      <c r="D1" s="204"/>
      <c r="J1" s="603" t="s">
        <v>69</v>
      </c>
      <c r="K1" s="683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A12" workbookViewId="0">
      <selection activeCell="D31" sqref="D31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9.570312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14" t="s">
        <v>180</v>
      </c>
      <c r="R1" s="100" t="s">
        <v>75</v>
      </c>
      <c r="S1" s="100" t="s">
        <v>80</v>
      </c>
      <c r="T1" s="21" t="s">
        <v>564</v>
      </c>
      <c r="U1" s="67" t="s">
        <v>80</v>
      </c>
      <c r="W1" s="68" t="s">
        <v>75</v>
      </c>
      <c r="Z1" s="24" t="s">
        <v>565</v>
      </c>
      <c r="AA1" s="517" t="s">
        <v>437</v>
      </c>
      <c r="AB1" s="708" t="s">
        <v>593</v>
      </c>
      <c r="AC1" s="99" t="s">
        <v>587</v>
      </c>
      <c r="AD1" s="343"/>
      <c r="AF1" s="19" t="s">
        <v>80</v>
      </c>
      <c r="AG1" s="343"/>
      <c r="AH1" s="343"/>
      <c r="AI1" s="67" t="s">
        <v>80</v>
      </c>
      <c r="AJ1" s="551"/>
      <c r="AK1" s="343"/>
      <c r="AL1" s="67" t="s">
        <v>75</v>
      </c>
    </row>
    <row r="2" spans="1:38" ht="15.75" customHeight="1" thickBot="1" x14ac:dyDescent="0.3">
      <c r="A2" s="693">
        <f ca="1">TODAY()</f>
        <v>45289</v>
      </c>
      <c r="B2" s="695" t="s">
        <v>379</v>
      </c>
      <c r="C2" s="615" t="s">
        <v>357</v>
      </c>
      <c r="D2" s="697" t="s">
        <v>102</v>
      </c>
      <c r="E2" s="699" t="s">
        <v>64</v>
      </c>
      <c r="F2" s="191" t="s">
        <v>218</v>
      </c>
      <c r="G2" s="659" t="s">
        <v>372</v>
      </c>
      <c r="H2" s="206" t="s">
        <v>218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15"/>
      <c r="R2" s="21">
        <f>R7+R20</f>
        <v>3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344</v>
      </c>
      <c r="AI2" s="469"/>
      <c r="AJ2" s="552"/>
      <c r="AK2" s="6" t="s">
        <v>251</v>
      </c>
      <c r="AL2" s="469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277</v>
      </c>
      <c r="Q3" s="471">
        <f>SUM(X23:X31)</f>
        <v>4</v>
      </c>
      <c r="U3" s="6"/>
      <c r="V3" s="470"/>
      <c r="W3" s="6"/>
      <c r="X3" s="470"/>
      <c r="AB3" s="709"/>
      <c r="AC3" s="35"/>
      <c r="AE3" s="100" t="s">
        <v>588</v>
      </c>
      <c r="AF3" s="20"/>
      <c r="AG3" s="24">
        <f>IF((AE7-SUM(AL2:AL10)&lt;0),AE7-SUM(AI2:AI10),0)</f>
        <v>0</v>
      </c>
      <c r="AH3" s="6" t="s">
        <v>603</v>
      </c>
      <c r="AI3" s="470">
        <v>2</v>
      </c>
      <c r="AJ3" s="552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01" t="s">
        <v>177</v>
      </c>
      <c r="I4" s="706"/>
      <c r="R4" s="471" t="s">
        <v>588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589</v>
      </c>
      <c r="AG4" s="24">
        <f>IF((AF7-SUM(AI2:AI10)&lt;0),AF7-SUM(AI2:AI10),0)</f>
        <v>0</v>
      </c>
      <c r="AH4" s="6" t="s">
        <v>251</v>
      </c>
      <c r="AI4" s="470"/>
      <c r="AJ4" s="552"/>
      <c r="AK4" s="6"/>
      <c r="AL4" s="24"/>
    </row>
    <row r="5" spans="1:38" ht="15.75" thickBot="1" x14ac:dyDescent="0.3">
      <c r="A5" s="221" t="s">
        <v>193</v>
      </c>
      <c r="B5" s="100" t="s">
        <v>357</v>
      </c>
      <c r="C5" s="702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706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589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591</v>
      </c>
      <c r="AD5" s="127" t="s">
        <v>44</v>
      </c>
      <c r="AH5" s="6" t="s">
        <v>448</v>
      </c>
      <c r="AI5" s="468">
        <v>1</v>
      </c>
      <c r="AJ5" s="552"/>
      <c r="AK5" s="6" t="s">
        <v>448</v>
      </c>
      <c r="AL5" s="468"/>
    </row>
    <row r="6" spans="1:38" ht="23.25" customHeight="1" thickBot="1" x14ac:dyDescent="0.3">
      <c r="A6" s="690" t="s">
        <v>285</v>
      </c>
      <c r="B6" s="105" t="s">
        <v>198</v>
      </c>
      <c r="C6" s="661"/>
      <c r="D6" s="662"/>
      <c r="E6" s="96">
        <v>1</v>
      </c>
      <c r="G6" s="599"/>
      <c r="I6" s="706"/>
      <c r="P6" s="61" t="s">
        <v>591</v>
      </c>
      <c r="R6" s="64">
        <f>R7-SUM(X2:X10)+R11</f>
        <v>3</v>
      </c>
      <c r="S6" s="64">
        <f>S7+S11-SUM(V2:V10)</f>
        <v>3</v>
      </c>
      <c r="AB6" s="709"/>
      <c r="AC6" s="35"/>
      <c r="AE6" s="64">
        <f>AE7-SUM(AL2:AL10)+AE11</f>
        <v>3</v>
      </c>
      <c r="AF6" s="64">
        <f>AF7-SUM(AI2:AI10)+AF11</f>
        <v>3</v>
      </c>
      <c r="AH6" s="6"/>
      <c r="AI6" s="525"/>
      <c r="AJ6" s="552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347</v>
      </c>
      <c r="N7" s="30" t="s">
        <v>398</v>
      </c>
      <c r="O7" s="2" t="s">
        <v>102</v>
      </c>
      <c r="P7" s="99" t="s">
        <v>551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709"/>
      <c r="AC7" s="99" t="s">
        <v>592</v>
      </c>
      <c r="AD7" s="127" t="s">
        <v>44</v>
      </c>
      <c r="AE7" s="24">
        <f>8-AE11</f>
        <v>5</v>
      </c>
      <c r="AF7" s="295">
        <f>8-AF11</f>
        <v>5</v>
      </c>
      <c r="AH7" s="6" t="s">
        <v>249</v>
      </c>
      <c r="AI7" s="469">
        <v>1</v>
      </c>
      <c r="AJ7" s="552"/>
      <c r="AK7" s="6" t="s">
        <v>611</v>
      </c>
      <c r="AL7" s="24"/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 t="s">
        <v>611</v>
      </c>
      <c r="X8" s="470"/>
      <c r="AB8" s="709"/>
      <c r="AC8" s="515"/>
      <c r="AH8" s="6" t="s">
        <v>610</v>
      </c>
      <c r="AI8" s="470">
        <v>1</v>
      </c>
      <c r="AJ8" s="552"/>
      <c r="AK8" s="6" t="s">
        <v>610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706"/>
      <c r="M9" s="19" t="s">
        <v>524</v>
      </c>
      <c r="N9" s="80"/>
      <c r="U9" s="6"/>
      <c r="V9" s="24"/>
      <c r="W9" s="6" t="s">
        <v>603</v>
      </c>
      <c r="X9" s="470"/>
      <c r="AB9" s="709"/>
      <c r="AC9" s="515"/>
      <c r="AE9" s="20"/>
      <c r="AF9" s="20"/>
      <c r="AH9" s="6"/>
      <c r="AI9" s="470"/>
      <c r="AJ9" s="552"/>
      <c r="AK9" s="6" t="s">
        <v>620</v>
      </c>
      <c r="AL9" s="469">
        <v>1</v>
      </c>
    </row>
    <row r="10" spans="1:38" ht="15.75" thickBot="1" x14ac:dyDescent="0.3">
      <c r="A10" s="232" t="s">
        <v>526</v>
      </c>
      <c r="B10" s="21" t="s">
        <v>381</v>
      </c>
      <c r="C10" s="81"/>
      <c r="D10" s="108"/>
      <c r="E10" s="68">
        <f>Boat!W8</f>
        <v>37</v>
      </c>
      <c r="G10" s="599"/>
      <c r="I10" s="706"/>
      <c r="J10" s="24" t="s">
        <v>372</v>
      </c>
      <c r="K10" s="100" t="s">
        <v>44</v>
      </c>
      <c r="L10" s="30" t="s">
        <v>523</v>
      </c>
      <c r="N10" s="80"/>
      <c r="U10" s="6"/>
      <c r="V10" s="470"/>
      <c r="W10" s="6"/>
      <c r="X10" s="470"/>
      <c r="AB10" s="709"/>
      <c r="AC10" s="515"/>
      <c r="AE10" s="20"/>
      <c r="AF10" s="20"/>
      <c r="AH10" s="6"/>
      <c r="AI10" s="470"/>
      <c r="AJ10" s="553"/>
      <c r="AK10" s="6" t="s">
        <v>603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706"/>
      <c r="J11" s="24" t="s">
        <v>194</v>
      </c>
      <c r="K11" s="30">
        <v>0</v>
      </c>
      <c r="L11" s="19" t="s">
        <v>518</v>
      </c>
      <c r="M11" s="16"/>
      <c r="N11" s="16" t="s">
        <v>413</v>
      </c>
      <c r="P11" s="99" t="s">
        <v>551</v>
      </c>
      <c r="Q11" s="127" t="s">
        <v>44</v>
      </c>
      <c r="R11" s="24">
        <v>3</v>
      </c>
      <c r="S11" s="24">
        <v>3</v>
      </c>
      <c r="U11" s="711" t="s">
        <v>557</v>
      </c>
      <c r="V11" s="712"/>
      <c r="W11" s="712"/>
      <c r="X11" s="713"/>
      <c r="AB11" s="710"/>
      <c r="AC11" s="99" t="s">
        <v>594</v>
      </c>
      <c r="AD11" s="127" t="s">
        <v>44</v>
      </c>
      <c r="AE11" s="24">
        <v>3</v>
      </c>
      <c r="AF11" s="24">
        <v>3</v>
      </c>
      <c r="AG11" s="414"/>
      <c r="AH11" s="711" t="s">
        <v>602</v>
      </c>
      <c r="AI11" s="712"/>
      <c r="AJ11" s="712"/>
      <c r="AK11" s="712"/>
      <c r="AL11" s="713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706"/>
      <c r="J12" s="24" t="s">
        <v>515</v>
      </c>
      <c r="K12" s="30">
        <v>0</v>
      </c>
      <c r="L12" s="19" t="s">
        <v>519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706"/>
      <c r="J13" s="108" t="s">
        <v>547</v>
      </c>
      <c r="K13" s="100" t="s">
        <v>44</v>
      </c>
      <c r="L13" s="2" t="s">
        <v>522</v>
      </c>
      <c r="M13" s="30" t="s">
        <v>357</v>
      </c>
      <c r="N13" s="401" t="s">
        <v>521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548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706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519</v>
      </c>
      <c r="B15" s="234" t="s">
        <v>281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520</v>
      </c>
      <c r="M15" s="2" t="s">
        <v>406</v>
      </c>
      <c r="R15" s="471" t="s">
        <v>588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706"/>
      <c r="K16" s="100" t="s">
        <v>44</v>
      </c>
      <c r="L16" s="6"/>
      <c r="S16" s="471" t="s">
        <v>589</v>
      </c>
      <c r="T16" s="21">
        <f>IF((S18-SUM(V16:V21))&lt;0,S18-SUM(V16:V21),0)</f>
        <v>0</v>
      </c>
      <c r="U16" s="19" t="s">
        <v>461</v>
      </c>
      <c r="V16" s="469">
        <v>1</v>
      </c>
      <c r="W16" s="19" t="s">
        <v>461</v>
      </c>
      <c r="X16" s="469">
        <v>1</v>
      </c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706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516</v>
      </c>
      <c r="P18" s="704"/>
      <c r="Q18" s="127" t="s">
        <v>44</v>
      </c>
      <c r="R18" s="24">
        <f>5-R26</f>
        <v>3</v>
      </c>
      <c r="S18" s="24">
        <f>5-S26</f>
        <v>1</v>
      </c>
      <c r="U18" s="19"/>
      <c r="V18" s="24"/>
      <c r="W18" s="19" t="s">
        <v>622</v>
      </c>
      <c r="X18" s="24">
        <v>1</v>
      </c>
    </row>
    <row r="19" spans="1:24" ht="15.75" thickBot="1" x14ac:dyDescent="0.3">
      <c r="I19" s="706"/>
      <c r="M19" s="21" t="s">
        <v>425</v>
      </c>
      <c r="U19" s="19"/>
      <c r="V19" s="24"/>
      <c r="W19" s="19" t="s">
        <v>344</v>
      </c>
      <c r="X19" s="24"/>
    </row>
    <row r="20" spans="1:24" ht="15.75" thickBot="1" x14ac:dyDescent="0.3">
      <c r="A20" s="231" t="s">
        <v>538</v>
      </c>
      <c r="B20" s="216" t="s">
        <v>510</v>
      </c>
      <c r="C20" s="2" t="s">
        <v>427</v>
      </c>
      <c r="D20" s="2" t="s">
        <v>539</v>
      </c>
      <c r="E20" s="382">
        <v>-1</v>
      </c>
      <c r="G20" s="2" t="s">
        <v>423</v>
      </c>
      <c r="I20" s="706"/>
      <c r="K20" s="19" t="s">
        <v>422</v>
      </c>
      <c r="L20" s="2" t="s">
        <v>424</v>
      </c>
      <c r="M20" s="21" t="s">
        <v>406</v>
      </c>
      <c r="P20" s="61" t="s">
        <v>591</v>
      </c>
      <c r="R20" s="24">
        <f>R18-SUM(X16:X21)+R26</f>
        <v>3</v>
      </c>
      <c r="S20" s="24">
        <f>S18-SUM(V16:V21)+S26</f>
        <v>4</v>
      </c>
      <c r="U20" s="220" t="s">
        <v>87</v>
      </c>
      <c r="V20" s="468"/>
      <c r="W20" s="6"/>
      <c r="X20" s="468"/>
    </row>
    <row r="21" spans="1:24" ht="15.75" thickBot="1" x14ac:dyDescent="0.3">
      <c r="I21" s="706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540</v>
      </c>
      <c r="E22" s="345">
        <v>1</v>
      </c>
      <c r="G22" s="2" t="s">
        <v>423</v>
      </c>
      <c r="I22" s="706"/>
      <c r="P22" s="99" t="s">
        <v>590</v>
      </c>
    </row>
    <row r="23" spans="1:24" ht="15.75" thickBot="1" x14ac:dyDescent="0.3">
      <c r="C23" s="2" t="s">
        <v>549</v>
      </c>
      <c r="D23" s="21" t="s">
        <v>406</v>
      </c>
      <c r="E23" s="283" t="s">
        <v>44</v>
      </c>
      <c r="I23" s="706"/>
      <c r="Q23" s="24">
        <f>SUM(V23:V31)</f>
        <v>7</v>
      </c>
      <c r="U23" s="342"/>
      <c r="V23" s="183">
        <v>0</v>
      </c>
      <c r="W23" s="54" t="s">
        <v>494</v>
      </c>
      <c r="X23" s="24">
        <v>1</v>
      </c>
    </row>
    <row r="24" spans="1:24" ht="15.75" thickBot="1" x14ac:dyDescent="0.3">
      <c r="I24" s="706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706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517</v>
      </c>
      <c r="X25" s="24">
        <v>0</v>
      </c>
    </row>
    <row r="26" spans="1:24" ht="15.75" thickBot="1" x14ac:dyDescent="0.3">
      <c r="A26" s="231" t="s">
        <v>552</v>
      </c>
      <c r="B26" s="21" t="s">
        <v>536</v>
      </c>
      <c r="C26" s="439" t="s">
        <v>154</v>
      </c>
      <c r="D26" s="384" t="s">
        <v>514</v>
      </c>
      <c r="E26" s="438" t="s">
        <v>44</v>
      </c>
      <c r="F26" s="16"/>
      <c r="G26" s="16"/>
      <c r="H26" s="19" t="s">
        <v>218</v>
      </c>
      <c r="I26" s="706"/>
      <c r="K26" s="24">
        <v>15</v>
      </c>
      <c r="L26" s="80" t="s">
        <v>98</v>
      </c>
      <c r="M26" s="384" t="s">
        <v>514</v>
      </c>
      <c r="P26" s="466"/>
      <c r="Q26" s="127" t="s">
        <v>44</v>
      </c>
      <c r="R26" s="24">
        <v>2</v>
      </c>
      <c r="S26" s="24">
        <v>4</v>
      </c>
      <c r="T26" s="61" t="s">
        <v>555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1</v>
      </c>
      <c r="W28" s="54" t="s">
        <v>87</v>
      </c>
      <c r="X28" s="24">
        <v>1</v>
      </c>
    </row>
    <row r="29" spans="1:24" ht="15.75" thickBot="1" x14ac:dyDescent="0.3">
      <c r="D29" s="228" t="s">
        <v>135</v>
      </c>
      <c r="H29" s="191" t="s">
        <v>267</v>
      </c>
      <c r="I29" s="707"/>
      <c r="J29" s="324"/>
      <c r="L29" s="96" t="s">
        <v>273</v>
      </c>
      <c r="M29" s="16" t="s">
        <v>278</v>
      </c>
      <c r="R29" s="467"/>
      <c r="S29" s="112"/>
      <c r="T29" s="80"/>
      <c r="U29" s="514" t="s">
        <v>556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580</v>
      </c>
      <c r="V30" s="509">
        <v>1</v>
      </c>
      <c r="W30" s="54" t="s">
        <v>558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workbookViewId="0">
      <selection activeCell="N24" sqref="N24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607</v>
      </c>
      <c r="I1" s="95" t="s">
        <v>41</v>
      </c>
      <c r="J1" s="202" t="s">
        <v>199</v>
      </c>
      <c r="K1" s="72" t="s">
        <v>604</v>
      </c>
      <c r="L1" s="578" t="s">
        <v>574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45289</v>
      </c>
      <c r="T1" s="742"/>
      <c r="U1" s="142"/>
      <c r="V1" s="6"/>
      <c r="W1" s="6"/>
      <c r="X1" s="726" t="s">
        <v>441</v>
      </c>
      <c r="Y1" s="727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8" t="s">
        <v>190</v>
      </c>
      <c r="AF1" s="729"/>
      <c r="AG1" s="730"/>
      <c r="AH1" s="731" t="s">
        <v>293</v>
      </c>
      <c r="AI1" s="732"/>
      <c r="AJ1" s="733"/>
      <c r="AK1" s="659" t="s">
        <v>613</v>
      </c>
      <c r="AL1" s="550" t="s">
        <v>614</v>
      </c>
      <c r="AM1" s="723" t="s">
        <v>444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25</v>
      </c>
      <c r="K2" s="721">
        <f>SUM(K4:K37)</f>
        <v>6</v>
      </c>
      <c r="L2" s="719">
        <f>SUM(L4:L37)</f>
        <v>19</v>
      </c>
      <c r="M2" s="734">
        <f>SUM(M5:M30)</f>
        <v>0</v>
      </c>
      <c r="N2" s="736">
        <f>SUM(N4:N29)</f>
        <v>8</v>
      </c>
      <c r="O2" s="738">
        <f>SUM(O4:O29)</f>
        <v>10</v>
      </c>
      <c r="P2" s="666">
        <f>SUM(N30:N37)* (-1)</f>
        <v>0</v>
      </c>
      <c r="Q2" s="269" t="s">
        <v>238</v>
      </c>
      <c r="R2" s="21" t="s">
        <v>237</v>
      </c>
      <c r="S2" s="2" t="s">
        <v>203</v>
      </c>
      <c r="T2" s="743"/>
      <c r="U2" s="537" t="s">
        <v>262</v>
      </c>
      <c r="V2" s="482" t="s">
        <v>219</v>
      </c>
      <c r="W2" s="740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560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60"/>
      <c r="AL2" s="591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581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244</v>
      </c>
      <c r="T3" s="744"/>
      <c r="U3" s="538">
        <f>SUM(U4:U29)</f>
        <v>14</v>
      </c>
      <c r="V3" s="484">
        <f>SUM(V4:V29)</f>
        <v>37</v>
      </c>
      <c r="W3" s="741"/>
      <c r="X3" s="485">
        <f t="shared" ref="X3:AC3" si="0">SUM(X4:X29)</f>
        <v>9</v>
      </c>
      <c r="Y3" s="485">
        <f t="shared" si="0"/>
        <v>8</v>
      </c>
      <c r="Z3" s="59">
        <f t="shared" si="0"/>
        <v>0</v>
      </c>
      <c r="AA3" s="66">
        <f t="shared" si="0"/>
        <v>10</v>
      </c>
      <c r="AB3" s="66">
        <f t="shared" si="0"/>
        <v>18</v>
      </c>
      <c r="AC3" s="66">
        <f t="shared" si="0"/>
        <v>10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5</v>
      </c>
      <c r="AK3" s="404">
        <f>SUM(AK4:AK37)</f>
        <v>1</v>
      </c>
      <c r="AL3" s="404">
        <f>SUM(AL4:AL37)</f>
        <v>0</v>
      </c>
      <c r="AM3" s="100">
        <f t="shared" si="1"/>
        <v>10</v>
      </c>
      <c r="AN3" s="310">
        <f t="shared" si="1"/>
        <v>10</v>
      </c>
      <c r="AO3" s="311">
        <f t="shared" si="1"/>
        <v>10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69"/>
      <c r="K4" s="573"/>
      <c r="L4" s="579">
        <v>1</v>
      </c>
      <c r="M4" s="325"/>
      <c r="N4" s="107">
        <v>0</v>
      </c>
      <c r="O4" s="292">
        <f>AC4</f>
        <v>0</v>
      </c>
      <c r="P4" s="716"/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4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0"/>
      <c r="AR4" s="539" t="s">
        <v>553</v>
      </c>
    </row>
    <row r="5" spans="1:44" ht="15.75" thickBot="1" x14ac:dyDescent="0.3">
      <c r="J5" s="570"/>
      <c r="K5" s="574"/>
      <c r="L5" s="580"/>
      <c r="M5" s="295"/>
      <c r="N5" s="107">
        <v>0</v>
      </c>
      <c r="O5" s="292">
        <f>AC5</f>
        <v>0</v>
      </c>
      <c r="P5" s="717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8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1" t="s">
        <v>306</v>
      </c>
      <c r="K6" s="574"/>
      <c r="L6" s="581">
        <v>1</v>
      </c>
      <c r="M6" s="326"/>
      <c r="N6" s="107">
        <v>0</v>
      </c>
      <c r="O6" s="293">
        <f>AC6</f>
        <v>1</v>
      </c>
      <c r="P6" s="717"/>
      <c r="Q6" s="54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8">
        <v>1</v>
      </c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228</v>
      </c>
      <c r="AQ6" s="561" t="s">
        <v>559</v>
      </c>
      <c r="AR6" s="508" t="s">
        <v>616</v>
      </c>
    </row>
    <row r="7" spans="1:44" ht="15.75" thickBot="1" x14ac:dyDescent="0.3">
      <c r="A7" s="111"/>
      <c r="G7" s="213">
        <v>0</v>
      </c>
      <c r="H7" s="268"/>
      <c r="I7" s="111"/>
      <c r="J7" s="570"/>
      <c r="K7" s="574"/>
      <c r="L7" s="580">
        <v>1</v>
      </c>
      <c r="M7" s="326">
        <v>0</v>
      </c>
      <c r="N7" s="107">
        <v>0</v>
      </c>
      <c r="O7" s="293">
        <f>AC7</f>
        <v>0</v>
      </c>
      <c r="P7" s="717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0</v>
      </c>
      <c r="AB7" s="290">
        <f t="shared" si="8"/>
        <v>0</v>
      </c>
      <c r="AC7" s="290">
        <v>0</v>
      </c>
      <c r="AD7" s="290">
        <f t="shared" si="4"/>
        <v>0</v>
      </c>
      <c r="AE7" s="294">
        <v>0</v>
      </c>
      <c r="AF7" s="107">
        <v>0</v>
      </c>
      <c r="AG7" s="64">
        <v>3</v>
      </c>
      <c r="AH7" s="296">
        <f t="shared" si="5"/>
        <v>0</v>
      </c>
      <c r="AI7" s="375"/>
      <c r="AJ7" s="509"/>
      <c r="AK7" s="558"/>
      <c r="AL7" s="317"/>
      <c r="AM7" s="336">
        <f t="shared" si="6"/>
        <v>0</v>
      </c>
      <c r="AN7" s="308">
        <f t="shared" si="7"/>
        <v>0</v>
      </c>
      <c r="AO7" s="309">
        <f t="shared" si="9"/>
        <v>0</v>
      </c>
      <c r="AP7" s="6" t="s">
        <v>240</v>
      </c>
      <c r="AQ7" s="561" t="s">
        <v>564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1" t="s">
        <v>338</v>
      </c>
      <c r="K8" s="575">
        <v>1</v>
      </c>
      <c r="L8" s="581"/>
      <c r="M8" s="107">
        <v>0</v>
      </c>
      <c r="N8" s="107">
        <v>0</v>
      </c>
      <c r="O8" s="293">
        <f t="shared" ref="O8:O37" si="10">AC8</f>
        <v>0</v>
      </c>
      <c r="P8" s="717"/>
      <c r="Q8" s="108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37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8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1"/>
      <c r="AR8" s="383"/>
    </row>
    <row r="9" spans="1:44" ht="15.75" thickBot="1" x14ac:dyDescent="0.3">
      <c r="J9" s="570" t="s">
        <v>352</v>
      </c>
      <c r="K9" s="574"/>
      <c r="L9" s="580"/>
      <c r="M9" s="327"/>
      <c r="N9" s="107">
        <v>0</v>
      </c>
      <c r="O9" s="293">
        <f t="shared" si="10"/>
        <v>0</v>
      </c>
      <c r="P9" s="717"/>
      <c r="Q9" s="108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59">
        <v>0</v>
      </c>
      <c r="AK9" s="558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2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606</v>
      </c>
      <c r="J10" s="570" t="s">
        <v>356</v>
      </c>
      <c r="K10" s="574"/>
      <c r="L10" s="580">
        <v>1</v>
      </c>
      <c r="M10" s="328"/>
      <c r="N10" s="107">
        <v>1</v>
      </c>
      <c r="O10" s="293">
        <f t="shared" si="10"/>
        <v>1</v>
      </c>
      <c r="P10" s="717"/>
      <c r="Q10" s="20"/>
      <c r="R10" s="2" t="s">
        <v>340</v>
      </c>
      <c r="S10" s="534" t="s">
        <v>73</v>
      </c>
      <c r="T10" s="508">
        <v>3</v>
      </c>
      <c r="U10" s="503">
        <v>2</v>
      </c>
      <c r="V10" s="492">
        <v>0</v>
      </c>
      <c r="W10" s="493">
        <v>-2</v>
      </c>
      <c r="X10" s="496"/>
      <c r="Y10" s="490">
        <f t="shared" si="2"/>
        <v>1</v>
      </c>
      <c r="Z10" s="296"/>
      <c r="AA10" s="117">
        <f t="shared" si="3"/>
        <v>1</v>
      </c>
      <c r="AB10" s="290">
        <f t="shared" si="8"/>
        <v>2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8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582</v>
      </c>
      <c r="AR10" s="508"/>
    </row>
    <row r="11" spans="1:44" ht="15.75" thickBot="1" x14ac:dyDescent="0.3">
      <c r="J11" s="570" t="s">
        <v>305</v>
      </c>
      <c r="K11" s="574"/>
      <c r="L11" s="580"/>
      <c r="M11" s="328"/>
      <c r="N11" s="107">
        <v>0</v>
      </c>
      <c r="O11" s="293">
        <f t="shared" si="10"/>
        <v>0</v>
      </c>
      <c r="P11" s="717"/>
      <c r="Q11" s="108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8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1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608</v>
      </c>
      <c r="J12" s="570" t="s">
        <v>297</v>
      </c>
      <c r="K12" s="574"/>
      <c r="L12" s="580">
        <v>1</v>
      </c>
      <c r="M12" s="328"/>
      <c r="N12" s="107">
        <v>1</v>
      </c>
      <c r="O12" s="293">
        <f t="shared" si="10"/>
        <v>1</v>
      </c>
      <c r="P12" s="717"/>
      <c r="Q12" s="108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8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1" t="s">
        <v>509</v>
      </c>
      <c r="AR12" s="509" t="s">
        <v>618</v>
      </c>
    </row>
    <row r="13" spans="1:44" ht="15.75" thickBot="1" x14ac:dyDescent="0.3">
      <c r="A13" s="628"/>
      <c r="B13" s="583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609</v>
      </c>
      <c r="J13" s="571" t="s">
        <v>302</v>
      </c>
      <c r="K13" s="575"/>
      <c r="L13" s="581"/>
      <c r="M13" s="328"/>
      <c r="N13" s="107">
        <v>0</v>
      </c>
      <c r="O13" s="293">
        <f t="shared" si="10"/>
        <v>0</v>
      </c>
      <c r="P13" s="717"/>
      <c r="Q13" s="108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8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1"/>
      <c r="AR13" s="508"/>
    </row>
    <row r="14" spans="1:44" ht="15.75" thickBot="1" x14ac:dyDescent="0.3">
      <c r="A14" s="2" t="s">
        <v>59</v>
      </c>
      <c r="H14" s="42"/>
      <c r="J14" s="570"/>
      <c r="K14" s="574"/>
      <c r="L14" s="580">
        <v>1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8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615</v>
      </c>
      <c r="AQ14" s="563" t="s">
        <v>561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1" t="s">
        <v>194</v>
      </c>
      <c r="K15" s="575"/>
      <c r="L15" s="581">
        <v>1</v>
      </c>
      <c r="M15" s="328"/>
      <c r="N15" s="291">
        <v>1</v>
      </c>
      <c r="O15" s="293">
        <f t="shared" si="10"/>
        <v>0</v>
      </c>
      <c r="P15" s="717"/>
      <c r="Q15" s="20"/>
      <c r="R15" s="200" t="s">
        <v>339</v>
      </c>
      <c r="S15" s="534" t="s">
        <v>229</v>
      </c>
      <c r="T15" s="508">
        <v>2</v>
      </c>
      <c r="U15" s="503"/>
      <c r="V15" s="492">
        <v>1</v>
      </c>
      <c r="W15" s="493">
        <v>-2</v>
      </c>
      <c r="X15" s="502"/>
      <c r="Y15" s="490">
        <f t="shared" si="2"/>
        <v>1</v>
      </c>
      <c r="Z15" s="296"/>
      <c r="AA15" s="117">
        <f t="shared" si="3"/>
        <v>0</v>
      </c>
      <c r="AB15" s="290">
        <f t="shared" si="8"/>
        <v>1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>
        <v>1</v>
      </c>
      <c r="AK15" s="558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1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2"/>
      <c r="K16" s="576"/>
      <c r="L16" s="580">
        <v>1</v>
      </c>
      <c r="M16" s="328"/>
      <c r="N16" s="107">
        <v>1</v>
      </c>
      <c r="O16" s="293">
        <f t="shared" si="10"/>
        <v>1</v>
      </c>
      <c r="P16" s="717"/>
      <c r="Q16" s="108" t="s">
        <v>335</v>
      </c>
      <c r="R16" s="2" t="s">
        <v>340</v>
      </c>
      <c r="S16" s="534" t="s">
        <v>232</v>
      </c>
      <c r="T16" s="508">
        <v>3</v>
      </c>
      <c r="U16" s="503"/>
      <c r="V16" s="492">
        <v>2</v>
      </c>
      <c r="W16" s="493">
        <v>-3</v>
      </c>
      <c r="X16" s="502"/>
      <c r="Y16" s="490">
        <f t="shared" si="2"/>
        <v>1</v>
      </c>
      <c r="Z16" s="296"/>
      <c r="AA16" s="117">
        <f t="shared" si="3"/>
        <v>1</v>
      </c>
      <c r="AB16" s="290">
        <f t="shared" si="8"/>
        <v>2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8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4" t="s">
        <v>554</v>
      </c>
      <c r="AR16" s="508" t="s">
        <v>562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1" t="s">
        <v>309</v>
      </c>
      <c r="K17" s="575"/>
      <c r="L17" s="581"/>
      <c r="M17" s="328"/>
      <c r="N17" s="107">
        <v>0</v>
      </c>
      <c r="O17" s="293">
        <f t="shared" si="10"/>
        <v>0</v>
      </c>
      <c r="P17" s="717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8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5" t="s">
        <v>563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1" t="s">
        <v>302</v>
      </c>
      <c r="K18" s="575"/>
      <c r="L18" s="581"/>
      <c r="M18" s="329"/>
      <c r="N18" s="107">
        <v>0</v>
      </c>
      <c r="O18" s="293">
        <f t="shared" si="10"/>
        <v>0</v>
      </c>
      <c r="P18" s="717"/>
      <c r="Q18" s="108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8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6"/>
      <c r="AR18" s="508"/>
    </row>
    <row r="19" spans="1:44" ht="15.75" thickBot="1" x14ac:dyDescent="0.3">
      <c r="A19" s="2" t="s">
        <v>66</v>
      </c>
      <c r="H19" s="268"/>
      <c r="J19" s="571" t="s">
        <v>304</v>
      </c>
      <c r="K19" s="575">
        <v>2</v>
      </c>
      <c r="L19" s="581">
        <v>0</v>
      </c>
      <c r="M19" s="118"/>
      <c r="N19" s="107">
        <v>1</v>
      </c>
      <c r="O19" s="293">
        <f t="shared" si="10"/>
        <v>1</v>
      </c>
      <c r="P19" s="717"/>
      <c r="Q19" s="20"/>
      <c r="R19" s="2" t="s">
        <v>334</v>
      </c>
      <c r="S19" s="534" t="s">
        <v>242</v>
      </c>
      <c r="T19" s="508">
        <v>3</v>
      </c>
      <c r="U19" s="503"/>
      <c r="V19" s="492">
        <v>1</v>
      </c>
      <c r="W19" s="493">
        <v>-1</v>
      </c>
      <c r="X19" s="495">
        <v>1</v>
      </c>
      <c r="Y19" s="183">
        <f t="shared" si="2"/>
        <v>1</v>
      </c>
      <c r="Z19" s="296"/>
      <c r="AA19" s="117">
        <f t="shared" si="3"/>
        <v>1</v>
      </c>
      <c r="AB19" s="290">
        <f t="shared" si="8"/>
        <v>2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8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550</v>
      </c>
      <c r="AQ19" s="271" t="s">
        <v>582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1" t="s">
        <v>194</v>
      </c>
      <c r="K20" s="575"/>
      <c r="L20" s="581">
        <v>1</v>
      </c>
      <c r="M20" s="327"/>
      <c r="N20" s="107">
        <v>1</v>
      </c>
      <c r="O20" s="293">
        <f t="shared" si="10"/>
        <v>1</v>
      </c>
      <c r="P20" s="718"/>
      <c r="Q20" s="605" t="s">
        <v>335</v>
      </c>
      <c r="R20" s="683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8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1" t="s">
        <v>447</v>
      </c>
      <c r="AR20" s="584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0" t="s">
        <v>303</v>
      </c>
      <c r="K21" s="574"/>
      <c r="L21" s="580">
        <v>1</v>
      </c>
      <c r="M21" s="330"/>
      <c r="N21" s="107">
        <v>0</v>
      </c>
      <c r="O21" s="293">
        <f t="shared" si="10"/>
        <v>0</v>
      </c>
      <c r="P21" s="109"/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8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1" t="s">
        <v>447</v>
      </c>
      <c r="AR21" s="508"/>
    </row>
    <row r="22" spans="1:44" ht="15.75" thickBot="1" x14ac:dyDescent="0.3">
      <c r="J22" s="570" t="s">
        <v>300</v>
      </c>
      <c r="K22" s="574"/>
      <c r="L22" s="580"/>
      <c r="M22" s="331"/>
      <c r="N22" s="107">
        <v>0</v>
      </c>
      <c r="O22" s="293">
        <f t="shared" si="10"/>
        <v>0</v>
      </c>
      <c r="P22" s="109"/>
      <c r="Q22" s="108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59"/>
      <c r="AK22" s="558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6"/>
      <c r="AR22" s="508"/>
    </row>
    <row r="23" spans="1:44" ht="15.75" thickBot="1" x14ac:dyDescent="0.3">
      <c r="B23" s="24"/>
      <c r="E23" s="633" t="s">
        <v>289</v>
      </c>
      <c r="F23" s="180"/>
      <c r="H23" s="42"/>
      <c r="I23" s="216"/>
      <c r="J23" s="570" t="s">
        <v>258</v>
      </c>
      <c r="K23" s="574">
        <v>1</v>
      </c>
      <c r="L23" s="580">
        <v>1</v>
      </c>
      <c r="M23" s="326">
        <v>0</v>
      </c>
      <c r="N23" s="107">
        <v>1</v>
      </c>
      <c r="O23" s="293">
        <f t="shared" si="10"/>
        <v>1</v>
      </c>
      <c r="P23" s="109"/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v>0</v>
      </c>
      <c r="AI23" s="375">
        <v>0</v>
      </c>
      <c r="AJ23" s="509">
        <v>2</v>
      </c>
      <c r="AK23" s="558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566</v>
      </c>
      <c r="AQ23" s="561" t="s">
        <v>564</v>
      </c>
      <c r="AR23" s="508" t="s">
        <v>565</v>
      </c>
    </row>
    <row r="24" spans="1:44" ht="15.75" thickBot="1" x14ac:dyDescent="0.3">
      <c r="C24" s="2" t="s">
        <v>255</v>
      </c>
      <c r="E24" s="634"/>
      <c r="F24" s="172"/>
      <c r="H24" s="42"/>
      <c r="J24" s="570" t="s">
        <v>296</v>
      </c>
      <c r="K24" s="574">
        <v>1</v>
      </c>
      <c r="L24" s="580">
        <v>0</v>
      </c>
      <c r="M24" s="326">
        <v>0</v>
      </c>
      <c r="N24" s="107">
        <v>1</v>
      </c>
      <c r="O24" s="293">
        <f t="shared" si="10"/>
        <v>1</v>
      </c>
      <c r="P24" s="109"/>
      <c r="Q24" s="605" t="s">
        <v>335</v>
      </c>
      <c r="R24" s="683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8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/>
      <c r="AQ24" s="567" t="s">
        <v>335</v>
      </c>
      <c r="AR24" s="508" t="s">
        <v>249</v>
      </c>
    </row>
    <row r="25" spans="1:44" ht="15.75" thickBot="1" x14ac:dyDescent="0.3">
      <c r="H25" s="42"/>
      <c r="I25" s="2" t="s">
        <v>585</v>
      </c>
      <c r="J25" s="570" t="s">
        <v>295</v>
      </c>
      <c r="K25" s="574"/>
      <c r="L25" s="580">
        <v>1</v>
      </c>
      <c r="M25" s="525">
        <v>0</v>
      </c>
      <c r="N25" s="107">
        <v>0</v>
      </c>
      <c r="O25" s="293">
        <f t="shared" si="10"/>
        <v>0</v>
      </c>
      <c r="P25" s="109"/>
      <c r="Q25" s="144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49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8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452</v>
      </c>
      <c r="AQ25" s="561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0" t="s">
        <v>301</v>
      </c>
      <c r="K26" s="574">
        <v>1</v>
      </c>
      <c r="L26" s="580">
        <v>0</v>
      </c>
      <c r="M26" s="326">
        <v>0</v>
      </c>
      <c r="N26" s="107">
        <v>0</v>
      </c>
      <c r="O26" s="293">
        <f t="shared" si="10"/>
        <v>1</v>
      </c>
      <c r="P26" s="109"/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>
        <v>0</v>
      </c>
      <c r="AK26" s="558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251</v>
      </c>
      <c r="AQ26" s="561" t="s">
        <v>593</v>
      </c>
      <c r="AR26" s="508"/>
    </row>
    <row r="27" spans="1:44" ht="15.75" thickBot="1" x14ac:dyDescent="0.3">
      <c r="B27" s="592"/>
      <c r="E27" s="31" t="s">
        <v>290</v>
      </c>
      <c r="G27" s="176"/>
      <c r="I27" s="20"/>
      <c r="J27" s="570" t="s">
        <v>256</v>
      </c>
      <c r="K27" s="574"/>
      <c r="L27" s="580"/>
      <c r="M27" s="332"/>
      <c r="N27" s="107">
        <v>0</v>
      </c>
      <c r="O27" s="293">
        <f t="shared" si="10"/>
        <v>0</v>
      </c>
      <c r="P27" s="109"/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8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6"/>
      <c r="AR27" s="508"/>
    </row>
    <row r="28" spans="1:44" ht="15.75" thickBot="1" x14ac:dyDescent="0.3">
      <c r="J28" s="571"/>
      <c r="K28" s="575"/>
      <c r="L28" s="581"/>
      <c r="M28" s="331"/>
      <c r="N28" s="107">
        <v>0</v>
      </c>
      <c r="O28" s="293">
        <f t="shared" si="10"/>
        <v>0</v>
      </c>
      <c r="P28" s="109"/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8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6"/>
      <c r="AR28" s="540" t="s">
        <v>562</v>
      </c>
    </row>
    <row r="29" spans="1:44" ht="15.75" thickBot="1" x14ac:dyDescent="0.3">
      <c r="E29" s="258" t="s">
        <v>292</v>
      </c>
      <c r="G29" s="6"/>
      <c r="J29" s="571" t="s">
        <v>358</v>
      </c>
      <c r="K29" s="577"/>
      <c r="L29" s="581">
        <v>1</v>
      </c>
      <c r="M29" s="324"/>
      <c r="N29" s="64">
        <v>0</v>
      </c>
      <c r="O29" s="293">
        <f t="shared" si="10"/>
        <v>1</v>
      </c>
      <c r="P29" s="109"/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1</v>
      </c>
      <c r="AB29" s="64">
        <f t="shared" si="8"/>
        <v>1</v>
      </c>
      <c r="AC29" s="64">
        <v>1</v>
      </c>
      <c r="AD29" s="301">
        <f t="shared" si="4"/>
        <v>0</v>
      </c>
      <c r="AE29" s="304">
        <v>1</v>
      </c>
      <c r="AF29" s="300"/>
      <c r="AG29" s="300"/>
      <c r="AH29" s="300">
        <f t="shared" si="5"/>
        <v>1</v>
      </c>
      <c r="AI29" s="377"/>
      <c r="AJ29" s="506"/>
      <c r="AK29" s="163"/>
      <c r="AL29" s="320"/>
      <c r="AM29" s="336">
        <f t="shared" si="6"/>
        <v>1</v>
      </c>
      <c r="AN29" s="308">
        <f t="shared" si="7"/>
        <v>1</v>
      </c>
      <c r="AO29" s="309">
        <f t="shared" si="9"/>
        <v>1</v>
      </c>
      <c r="AP29" s="519" t="s">
        <v>324</v>
      </c>
      <c r="AQ29" s="566"/>
      <c r="AR29" s="508"/>
    </row>
    <row r="30" spans="1:44" ht="15.75" thickBot="1" x14ac:dyDescent="0.3">
      <c r="G30" s="268"/>
      <c r="J30" s="572"/>
      <c r="K30" s="585"/>
      <c r="L30" s="580"/>
      <c r="M30" s="333"/>
      <c r="N30" s="245"/>
      <c r="O30" s="293">
        <f t="shared" si="10"/>
        <v>0</v>
      </c>
      <c r="P30" s="109"/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5"/>
      <c r="AJ30" s="186"/>
      <c r="AK30" s="186"/>
      <c r="AL30" s="319"/>
      <c r="AM30" s="568">
        <f t="shared" si="6"/>
        <v>0</v>
      </c>
      <c r="AN30" s="308">
        <f t="shared" si="7"/>
        <v>0</v>
      </c>
      <c r="AO30" s="309">
        <f t="shared" si="9"/>
        <v>0</v>
      </c>
      <c r="AQ30" s="566"/>
      <c r="AR30" s="508"/>
    </row>
    <row r="31" spans="1:44" ht="15.75" thickBot="1" x14ac:dyDescent="0.3">
      <c r="A31" s="80"/>
      <c r="B31" s="112"/>
      <c r="C31" s="21" t="s">
        <v>600</v>
      </c>
      <c r="E31" s="2" t="s">
        <v>360</v>
      </c>
      <c r="F31" s="100">
        <v>-1</v>
      </c>
      <c r="H31" s="512">
        <v>-1</v>
      </c>
      <c r="J31" s="570"/>
      <c r="K31" s="586"/>
      <c r="L31" s="580"/>
      <c r="M31" s="334"/>
      <c r="N31" s="246"/>
      <c r="O31" s="293">
        <f t="shared" si="10"/>
        <v>0</v>
      </c>
      <c r="P31" s="109"/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8">
        <f t="shared" si="6"/>
        <v>0</v>
      </c>
      <c r="AN31" s="308">
        <f t="shared" si="7"/>
        <v>0</v>
      </c>
      <c r="AO31" s="309">
        <f t="shared" si="9"/>
        <v>0</v>
      </c>
      <c r="AQ31" s="566"/>
      <c r="AR31" s="508"/>
    </row>
    <row r="32" spans="1:44" ht="15.75" thickBot="1" x14ac:dyDescent="0.3">
      <c r="A32" s="650"/>
      <c r="B32" s="650"/>
      <c r="J32" s="571"/>
      <c r="K32" s="586"/>
      <c r="L32" s="580">
        <v>1</v>
      </c>
      <c r="M32" s="510">
        <v>0</v>
      </c>
      <c r="N32" s="250">
        <v>0</v>
      </c>
      <c r="O32" s="293">
        <f t="shared" si="10"/>
        <v>0</v>
      </c>
      <c r="P32" s="109"/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8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1" t="s">
        <v>450</v>
      </c>
      <c r="AR32" s="508" t="s">
        <v>562</v>
      </c>
    </row>
    <row r="33" spans="1:44" ht="15.75" thickBot="1" x14ac:dyDescent="0.3">
      <c r="A33" s="80"/>
      <c r="B33" s="21">
        <v>6</v>
      </c>
      <c r="G33" s="382">
        <v>-1</v>
      </c>
      <c r="I33" s="21" t="s">
        <v>600</v>
      </c>
      <c r="J33" s="572"/>
      <c r="K33" s="587"/>
      <c r="L33" s="580">
        <v>1</v>
      </c>
      <c r="M33" s="334"/>
      <c r="N33" s="247">
        <v>0</v>
      </c>
      <c r="O33" s="293">
        <f t="shared" si="10"/>
        <v>0</v>
      </c>
      <c r="P33" s="109"/>
      <c r="Q33" s="20"/>
      <c r="S33" s="184" t="s">
        <v>344</v>
      </c>
      <c r="T33" s="543">
        <v>3</v>
      </c>
      <c r="U33" s="185">
        <v>1</v>
      </c>
      <c r="V33" s="160">
        <v>1</v>
      </c>
      <c r="W33" s="589">
        <v>-1</v>
      </c>
      <c r="X33" s="590">
        <v>1</v>
      </c>
      <c r="Y33" s="183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>
        <v>0</v>
      </c>
      <c r="AD33" s="301">
        <f t="shared" si="4"/>
        <v>0</v>
      </c>
      <c r="AE33" s="350">
        <v>0</v>
      </c>
      <c r="AF33" s="354"/>
      <c r="AG33" s="355"/>
      <c r="AH33" s="316">
        <f t="shared" si="5"/>
        <v>0</v>
      </c>
      <c r="AI33" s="375"/>
      <c r="AJ33" s="155"/>
      <c r="AK33" s="155">
        <v>0</v>
      </c>
      <c r="AL33" s="317">
        <v>0</v>
      </c>
      <c r="AM33" s="568">
        <f t="shared" si="6"/>
        <v>0</v>
      </c>
      <c r="AN33" s="308">
        <f t="shared" si="7"/>
        <v>0</v>
      </c>
      <c r="AO33" s="309">
        <f t="shared" si="9"/>
        <v>0</v>
      </c>
      <c r="AP33" s="6" t="s">
        <v>344</v>
      </c>
      <c r="AQ33" s="561" t="s">
        <v>612</v>
      </c>
      <c r="AR33" s="508" t="s">
        <v>499</v>
      </c>
    </row>
    <row r="34" spans="1:44" ht="15.75" thickBot="1" x14ac:dyDescent="0.3">
      <c r="B34" s="21">
        <v>7</v>
      </c>
      <c r="C34" s="2" t="s">
        <v>257</v>
      </c>
      <c r="E34" s="19" t="s">
        <v>299</v>
      </c>
      <c r="J34" s="570" t="s">
        <v>300</v>
      </c>
      <c r="K34" s="586">
        <v>0</v>
      </c>
      <c r="L34" s="580">
        <v>1</v>
      </c>
      <c r="M34" s="334"/>
      <c r="N34" s="248">
        <v>0</v>
      </c>
      <c r="O34" s="293">
        <f t="shared" si="10"/>
        <v>0</v>
      </c>
      <c r="P34" s="109"/>
      <c r="Q34" s="108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0</v>
      </c>
      <c r="AK34" s="155"/>
      <c r="AL34" s="317"/>
      <c r="AM34" s="568">
        <f t="shared" si="6"/>
        <v>0</v>
      </c>
      <c r="AN34" s="308">
        <f t="shared" si="7"/>
        <v>0</v>
      </c>
      <c r="AO34" s="309">
        <f t="shared" si="9"/>
        <v>0</v>
      </c>
      <c r="AP34" s="6" t="s">
        <v>584</v>
      </c>
      <c r="AQ34" s="561" t="s">
        <v>564</v>
      </c>
      <c r="AR34" s="508"/>
    </row>
    <row r="35" spans="1:44" ht="15.75" thickBot="1" x14ac:dyDescent="0.3">
      <c r="E35" s="23"/>
      <c r="J35" s="570" t="s">
        <v>295</v>
      </c>
      <c r="K35" s="586"/>
      <c r="L35" s="580">
        <v>1</v>
      </c>
      <c r="M35" s="334"/>
      <c r="N35" s="250">
        <v>0</v>
      </c>
      <c r="O35" s="293">
        <f t="shared" si="10"/>
        <v>0</v>
      </c>
      <c r="P35" s="109"/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8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1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0" t="s">
        <v>295</v>
      </c>
      <c r="K36" s="586"/>
      <c r="L36" s="580">
        <v>1</v>
      </c>
      <c r="M36" s="334"/>
      <c r="N36" s="250">
        <v>0</v>
      </c>
      <c r="O36" s="518">
        <f t="shared" si="10"/>
        <v>0</v>
      </c>
      <c r="P36" s="109"/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6"/>
      <c r="AR36" s="508" t="s">
        <v>565</v>
      </c>
    </row>
    <row r="37" spans="1:44" ht="15.75" thickBot="1" x14ac:dyDescent="0.3">
      <c r="B37" s="21">
        <v>0</v>
      </c>
      <c r="D37" s="382">
        <v>1</v>
      </c>
      <c r="E37" s="2" t="s">
        <v>595</v>
      </c>
      <c r="H37" s="512">
        <v>-1</v>
      </c>
      <c r="I37" s="2"/>
      <c r="J37" s="2" t="s">
        <v>605</v>
      </c>
      <c r="K37" s="588"/>
      <c r="L37" s="582">
        <v>1</v>
      </c>
      <c r="M37" s="335"/>
      <c r="N37" s="249">
        <v>0</v>
      </c>
      <c r="O37" s="175">
        <f t="shared" si="10"/>
        <v>1</v>
      </c>
      <c r="P37" s="110"/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6">
        <v>0</v>
      </c>
      <c r="AJ37" s="557">
        <v>0</v>
      </c>
      <c r="AK37" s="557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5" t="s">
        <v>563</v>
      </c>
      <c r="AR37" s="540" t="s">
        <v>621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45289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217</v>
      </c>
      <c r="Q3" s="779"/>
      <c r="S3" s="57" t="s">
        <v>218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215</v>
      </c>
      <c r="L5" s="780"/>
      <c r="M5" s="2" t="s">
        <v>213</v>
      </c>
      <c r="N5" s="61" t="s">
        <v>212</v>
      </c>
      <c r="O5" s="758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282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210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216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230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208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332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209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207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2023-12-29T14:31:00Z</dcterms:modified>
</cp:coreProperties>
</file>