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Pav\"/>
    </mc:Choice>
  </mc:AlternateContent>
  <xr:revisionPtr revIDLastSave="0" documentId="8_{CA410D14-72A2-488F-9B2F-913982F7A930}" xr6:coauthVersionLast="47" xr6:coauthVersionMax="47" xr10:uidLastSave="{00000000-0000-0000-0000-000000000000}"/>
  <bookViews>
    <workbookView xWindow="-108" yWindow="-108" windowWidth="23256" windowHeight="12456" xr2:uid="{03E403AB-43F5-43CB-8D71-971CF79BE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5" i="1" l="1"/>
  <c r="B245" i="1"/>
  <c r="N244" i="1"/>
  <c r="F244" i="1"/>
  <c r="R243" i="1"/>
  <c r="B243" i="1"/>
  <c r="N242" i="1"/>
  <c r="T242" i="1" s="1"/>
  <c r="F242" i="1"/>
  <c r="R241" i="1"/>
  <c r="B241" i="1"/>
  <c r="R239" i="1"/>
  <c r="B239" i="1"/>
  <c r="AB231" i="1"/>
  <c r="M231" i="1"/>
  <c r="F231" i="1"/>
  <c r="R230" i="1"/>
  <c r="Q230" i="1"/>
  <c r="Q231" i="1" s="1"/>
  <c r="P230" i="1"/>
  <c r="P245" i="1" s="1"/>
  <c r="O230" i="1"/>
  <c r="O245" i="1" s="1"/>
  <c r="N230" i="1"/>
  <c r="N245" i="1" s="1"/>
  <c r="T245" i="1" s="1"/>
  <c r="M230" i="1"/>
  <c r="M245" i="1" s="1"/>
  <c r="I230" i="1"/>
  <c r="H231" i="1" s="1"/>
  <c r="H230" i="1"/>
  <c r="H245" i="1" s="1"/>
  <c r="G230" i="1"/>
  <c r="G245" i="1" s="1"/>
  <c r="F230" i="1"/>
  <c r="F245" i="1" s="1"/>
  <c r="E230" i="1"/>
  <c r="E245" i="1" s="1"/>
  <c r="D230" i="1"/>
  <c r="D231" i="1" s="1"/>
  <c r="Z231" i="1" s="1"/>
  <c r="C230" i="1"/>
  <c r="C245" i="1" s="1"/>
  <c r="B230" i="1"/>
  <c r="B231" i="1" s="1"/>
  <c r="U229" i="1"/>
  <c r="T229" i="1"/>
  <c r="S229" i="1"/>
  <c r="L229" i="1"/>
  <c r="K229" i="1"/>
  <c r="J229" i="1"/>
  <c r="U228" i="1"/>
  <c r="T228" i="1"/>
  <c r="S228" i="1"/>
  <c r="L228" i="1"/>
  <c r="K228" i="1"/>
  <c r="J228" i="1"/>
  <c r="T227" i="1"/>
  <c r="S227" i="1"/>
  <c r="U227" i="1" s="1"/>
  <c r="K227" i="1"/>
  <c r="L227" i="1" s="1"/>
  <c r="J227" i="1"/>
  <c r="T226" i="1"/>
  <c r="S226" i="1"/>
  <c r="U226" i="1" s="1"/>
  <c r="K226" i="1"/>
  <c r="L226" i="1" s="1"/>
  <c r="J226" i="1"/>
  <c r="U225" i="1"/>
  <c r="T225" i="1"/>
  <c r="S225" i="1"/>
  <c r="L225" i="1"/>
  <c r="K225" i="1"/>
  <c r="J225" i="1"/>
  <c r="U224" i="1"/>
  <c r="T224" i="1"/>
  <c r="S224" i="1"/>
  <c r="L224" i="1"/>
  <c r="K224" i="1"/>
  <c r="J224" i="1"/>
  <c r="T223" i="1"/>
  <c r="S223" i="1"/>
  <c r="U223" i="1" s="1"/>
  <c r="K223" i="1"/>
  <c r="L223" i="1" s="1"/>
  <c r="J223" i="1"/>
  <c r="T222" i="1"/>
  <c r="S222" i="1"/>
  <c r="U222" i="1" s="1"/>
  <c r="K222" i="1"/>
  <c r="L222" i="1" s="1"/>
  <c r="J222" i="1"/>
  <c r="U221" i="1"/>
  <c r="T221" i="1"/>
  <c r="S221" i="1"/>
  <c r="L221" i="1"/>
  <c r="K221" i="1"/>
  <c r="J221" i="1"/>
  <c r="U220" i="1"/>
  <c r="T220" i="1"/>
  <c r="S220" i="1"/>
  <c r="L220" i="1"/>
  <c r="K220" i="1"/>
  <c r="J220" i="1"/>
  <c r="T219" i="1"/>
  <c r="S219" i="1"/>
  <c r="U219" i="1" s="1"/>
  <c r="K219" i="1"/>
  <c r="L219" i="1" s="1"/>
  <c r="J219" i="1"/>
  <c r="T218" i="1"/>
  <c r="S218" i="1"/>
  <c r="U218" i="1" s="1"/>
  <c r="K218" i="1"/>
  <c r="L218" i="1" s="1"/>
  <c r="J218" i="1"/>
  <c r="U217" i="1"/>
  <c r="T217" i="1"/>
  <c r="S217" i="1"/>
  <c r="L217" i="1"/>
  <c r="K217" i="1"/>
  <c r="J217" i="1"/>
  <c r="U216" i="1"/>
  <c r="T216" i="1"/>
  <c r="S216" i="1"/>
  <c r="L216" i="1"/>
  <c r="K216" i="1"/>
  <c r="J216" i="1"/>
  <c r="T215" i="1"/>
  <c r="S215" i="1"/>
  <c r="U215" i="1" s="1"/>
  <c r="K215" i="1"/>
  <c r="L215" i="1" s="1"/>
  <c r="J215" i="1"/>
  <c r="T214" i="1"/>
  <c r="S214" i="1"/>
  <c r="U214" i="1" s="1"/>
  <c r="K214" i="1"/>
  <c r="L214" i="1" s="1"/>
  <c r="J214" i="1"/>
  <c r="U213" i="1"/>
  <c r="T213" i="1"/>
  <c r="S213" i="1"/>
  <c r="L213" i="1"/>
  <c r="K213" i="1"/>
  <c r="J213" i="1"/>
  <c r="U212" i="1"/>
  <c r="T212" i="1"/>
  <c r="S212" i="1"/>
  <c r="L212" i="1"/>
  <c r="K212" i="1"/>
  <c r="J212" i="1"/>
  <c r="T211" i="1"/>
  <c r="S211" i="1"/>
  <c r="U211" i="1" s="1"/>
  <c r="K211" i="1"/>
  <c r="L211" i="1" s="1"/>
  <c r="J211" i="1"/>
  <c r="T210" i="1"/>
  <c r="S210" i="1"/>
  <c r="U210" i="1" s="1"/>
  <c r="K210" i="1"/>
  <c r="L210" i="1" s="1"/>
  <c r="J210" i="1"/>
  <c r="U209" i="1"/>
  <c r="T209" i="1"/>
  <c r="S209" i="1"/>
  <c r="L209" i="1"/>
  <c r="K209" i="1"/>
  <c r="J209" i="1"/>
  <c r="U208" i="1"/>
  <c r="T208" i="1"/>
  <c r="S208" i="1"/>
  <c r="L208" i="1"/>
  <c r="K208" i="1"/>
  <c r="J208" i="1"/>
  <c r="T207" i="1"/>
  <c r="S207" i="1"/>
  <c r="S230" i="1" s="1"/>
  <c r="S231" i="1" s="1"/>
  <c r="K207" i="1"/>
  <c r="L207" i="1" s="1"/>
  <c r="J207" i="1"/>
  <c r="T206" i="1"/>
  <c r="T230" i="1" s="1"/>
  <c r="S206" i="1"/>
  <c r="U206" i="1" s="1"/>
  <c r="K206" i="1"/>
  <c r="K230" i="1" s="1"/>
  <c r="J206" i="1"/>
  <c r="J230" i="1" s="1"/>
  <c r="O198" i="1"/>
  <c r="R197" i="1"/>
  <c r="R244" i="1" s="1"/>
  <c r="Q197" i="1"/>
  <c r="Q244" i="1" s="1"/>
  <c r="P197" i="1"/>
  <c r="P244" i="1" s="1"/>
  <c r="O197" i="1"/>
  <c r="O244" i="1" s="1"/>
  <c r="N197" i="1"/>
  <c r="M198" i="1" s="1"/>
  <c r="M197" i="1"/>
  <c r="M244" i="1" s="1"/>
  <c r="I197" i="1"/>
  <c r="H198" i="1" s="1"/>
  <c r="H197" i="1"/>
  <c r="H244" i="1" s="1"/>
  <c r="G197" i="1"/>
  <c r="G244" i="1" s="1"/>
  <c r="F197" i="1"/>
  <c r="F198" i="1" s="1"/>
  <c r="E197" i="1"/>
  <c r="E244" i="1" s="1"/>
  <c r="D197" i="1"/>
  <c r="D244" i="1" s="1"/>
  <c r="C197" i="1"/>
  <c r="C244" i="1" s="1"/>
  <c r="B197" i="1"/>
  <c r="B244" i="1" s="1"/>
  <c r="U196" i="1"/>
  <c r="T196" i="1"/>
  <c r="S196" i="1"/>
  <c r="K196" i="1"/>
  <c r="J196" i="1"/>
  <c r="L196" i="1" s="1"/>
  <c r="T195" i="1"/>
  <c r="S195" i="1"/>
  <c r="U195" i="1" s="1"/>
  <c r="K195" i="1"/>
  <c r="L195" i="1" s="1"/>
  <c r="J195" i="1"/>
  <c r="T194" i="1"/>
  <c r="S194" i="1"/>
  <c r="U194" i="1" s="1"/>
  <c r="L194" i="1"/>
  <c r="K194" i="1"/>
  <c r="J194" i="1"/>
  <c r="U193" i="1"/>
  <c r="T193" i="1"/>
  <c r="S193" i="1"/>
  <c r="L193" i="1"/>
  <c r="K193" i="1"/>
  <c r="J193" i="1"/>
  <c r="U192" i="1"/>
  <c r="T192" i="1"/>
  <c r="S192" i="1"/>
  <c r="K192" i="1"/>
  <c r="J192" i="1"/>
  <c r="L192" i="1" s="1"/>
  <c r="T191" i="1"/>
  <c r="S191" i="1"/>
  <c r="U191" i="1" s="1"/>
  <c r="K191" i="1"/>
  <c r="L191" i="1" s="1"/>
  <c r="J191" i="1"/>
  <c r="T190" i="1"/>
  <c r="S190" i="1"/>
  <c r="U190" i="1" s="1"/>
  <c r="L190" i="1"/>
  <c r="K190" i="1"/>
  <c r="J190" i="1"/>
  <c r="U189" i="1"/>
  <c r="T189" i="1"/>
  <c r="S189" i="1"/>
  <c r="L189" i="1"/>
  <c r="K189" i="1"/>
  <c r="J189" i="1"/>
  <c r="U188" i="1"/>
  <c r="T188" i="1"/>
  <c r="S188" i="1"/>
  <c r="K188" i="1"/>
  <c r="J188" i="1"/>
  <c r="L188" i="1" s="1"/>
  <c r="T187" i="1"/>
  <c r="S187" i="1"/>
  <c r="U187" i="1" s="1"/>
  <c r="K187" i="1"/>
  <c r="L187" i="1" s="1"/>
  <c r="J187" i="1"/>
  <c r="T186" i="1"/>
  <c r="S186" i="1"/>
  <c r="U186" i="1" s="1"/>
  <c r="L186" i="1"/>
  <c r="K186" i="1"/>
  <c r="J186" i="1"/>
  <c r="U185" i="1"/>
  <c r="T185" i="1"/>
  <c r="S185" i="1"/>
  <c r="L185" i="1"/>
  <c r="K185" i="1"/>
  <c r="J185" i="1"/>
  <c r="U184" i="1"/>
  <c r="T184" i="1"/>
  <c r="S184" i="1"/>
  <c r="K184" i="1"/>
  <c r="J184" i="1"/>
  <c r="L184" i="1" s="1"/>
  <c r="T183" i="1"/>
  <c r="S183" i="1"/>
  <c r="U183" i="1" s="1"/>
  <c r="K183" i="1"/>
  <c r="L183" i="1" s="1"/>
  <c r="J183" i="1"/>
  <c r="T182" i="1"/>
  <c r="S182" i="1"/>
  <c r="U182" i="1" s="1"/>
  <c r="L182" i="1"/>
  <c r="K182" i="1"/>
  <c r="J182" i="1"/>
  <c r="U181" i="1"/>
  <c r="T181" i="1"/>
  <c r="S181" i="1"/>
  <c r="L181" i="1"/>
  <c r="K181" i="1"/>
  <c r="J181" i="1"/>
  <c r="U180" i="1"/>
  <c r="T180" i="1"/>
  <c r="S180" i="1"/>
  <c r="K180" i="1"/>
  <c r="J180" i="1"/>
  <c r="L180" i="1" s="1"/>
  <c r="T179" i="1"/>
  <c r="S179" i="1"/>
  <c r="U179" i="1" s="1"/>
  <c r="K179" i="1"/>
  <c r="L179" i="1" s="1"/>
  <c r="J179" i="1"/>
  <c r="T178" i="1"/>
  <c r="S178" i="1"/>
  <c r="U178" i="1" s="1"/>
  <c r="L178" i="1"/>
  <c r="K178" i="1"/>
  <c r="J178" i="1"/>
  <c r="T177" i="1"/>
  <c r="S177" i="1"/>
  <c r="U177" i="1" s="1"/>
  <c r="L177" i="1"/>
  <c r="K177" i="1"/>
  <c r="J177" i="1"/>
  <c r="U176" i="1"/>
  <c r="T176" i="1"/>
  <c r="S176" i="1"/>
  <c r="K176" i="1"/>
  <c r="L176" i="1" s="1"/>
  <c r="J176" i="1"/>
  <c r="T175" i="1"/>
  <c r="S175" i="1"/>
  <c r="U175" i="1" s="1"/>
  <c r="K175" i="1"/>
  <c r="L175" i="1" s="1"/>
  <c r="J175" i="1"/>
  <c r="T174" i="1"/>
  <c r="T197" i="1" s="1"/>
  <c r="S174" i="1"/>
  <c r="L174" i="1"/>
  <c r="K174" i="1"/>
  <c r="J174" i="1"/>
  <c r="T173" i="1"/>
  <c r="S173" i="1"/>
  <c r="U173" i="1" s="1"/>
  <c r="L173" i="1"/>
  <c r="K173" i="1"/>
  <c r="K197" i="1" s="1"/>
  <c r="J173" i="1"/>
  <c r="J197" i="1" s="1"/>
  <c r="J198" i="1" s="1"/>
  <c r="B168" i="1"/>
  <c r="R167" i="1"/>
  <c r="Q165" i="1"/>
  <c r="D165" i="1"/>
  <c r="R164" i="1"/>
  <c r="Q164" i="1"/>
  <c r="Q243" i="1" s="1"/>
  <c r="P164" i="1"/>
  <c r="P243" i="1" s="1"/>
  <c r="O164" i="1"/>
  <c r="O243" i="1" s="1"/>
  <c r="N164" i="1"/>
  <c r="N243" i="1" s="1"/>
  <c r="M164" i="1"/>
  <c r="M165" i="1" s="1"/>
  <c r="I164" i="1"/>
  <c r="I243" i="1" s="1"/>
  <c r="H164" i="1"/>
  <c r="H243" i="1" s="1"/>
  <c r="G164" i="1"/>
  <c r="F164" i="1"/>
  <c r="F243" i="1" s="1"/>
  <c r="E164" i="1"/>
  <c r="E243" i="1" s="1"/>
  <c r="D164" i="1"/>
  <c r="D243" i="1" s="1"/>
  <c r="C164" i="1"/>
  <c r="C243" i="1" s="1"/>
  <c r="B164" i="1"/>
  <c r="B165" i="1" s="1"/>
  <c r="T163" i="1"/>
  <c r="S163" i="1"/>
  <c r="U163" i="1" s="1"/>
  <c r="K163" i="1"/>
  <c r="L163" i="1" s="1"/>
  <c r="J163" i="1"/>
  <c r="U162" i="1"/>
  <c r="T162" i="1"/>
  <c r="S162" i="1"/>
  <c r="K162" i="1"/>
  <c r="L162" i="1" s="1"/>
  <c r="J162" i="1"/>
  <c r="U161" i="1"/>
  <c r="T161" i="1"/>
  <c r="S161" i="1"/>
  <c r="K161" i="1"/>
  <c r="J161" i="1"/>
  <c r="L161" i="1" s="1"/>
  <c r="U160" i="1"/>
  <c r="T160" i="1"/>
  <c r="S160" i="1"/>
  <c r="L160" i="1"/>
  <c r="K160" i="1"/>
  <c r="J160" i="1"/>
  <c r="T159" i="1"/>
  <c r="S159" i="1"/>
  <c r="U159" i="1" s="1"/>
  <c r="K159" i="1"/>
  <c r="L159" i="1" s="1"/>
  <c r="J159" i="1"/>
  <c r="U158" i="1"/>
  <c r="T158" i="1"/>
  <c r="S158" i="1"/>
  <c r="K158" i="1"/>
  <c r="L158" i="1" s="1"/>
  <c r="J158" i="1"/>
  <c r="U157" i="1"/>
  <c r="T157" i="1"/>
  <c r="S157" i="1"/>
  <c r="K157" i="1"/>
  <c r="J157" i="1"/>
  <c r="L157" i="1" s="1"/>
  <c r="U156" i="1"/>
  <c r="T156" i="1"/>
  <c r="S156" i="1"/>
  <c r="L156" i="1"/>
  <c r="K156" i="1"/>
  <c r="J156" i="1"/>
  <c r="T155" i="1"/>
  <c r="S155" i="1"/>
  <c r="U155" i="1" s="1"/>
  <c r="K155" i="1"/>
  <c r="L155" i="1" s="1"/>
  <c r="J155" i="1"/>
  <c r="U154" i="1"/>
  <c r="T154" i="1"/>
  <c r="S154" i="1"/>
  <c r="K154" i="1"/>
  <c r="L154" i="1" s="1"/>
  <c r="J154" i="1"/>
  <c r="U153" i="1"/>
  <c r="T153" i="1"/>
  <c r="S153" i="1"/>
  <c r="K153" i="1"/>
  <c r="J153" i="1"/>
  <c r="L153" i="1" s="1"/>
  <c r="U152" i="1"/>
  <c r="T152" i="1"/>
  <c r="S152" i="1"/>
  <c r="L152" i="1"/>
  <c r="K152" i="1"/>
  <c r="J152" i="1"/>
  <c r="T151" i="1"/>
  <c r="S151" i="1"/>
  <c r="U151" i="1" s="1"/>
  <c r="K151" i="1"/>
  <c r="L151" i="1" s="1"/>
  <c r="J151" i="1"/>
  <c r="U150" i="1"/>
  <c r="T150" i="1"/>
  <c r="S150" i="1"/>
  <c r="K150" i="1"/>
  <c r="L150" i="1" s="1"/>
  <c r="J150" i="1"/>
  <c r="U149" i="1"/>
  <c r="T149" i="1"/>
  <c r="S149" i="1"/>
  <c r="K149" i="1"/>
  <c r="L149" i="1" s="1"/>
  <c r="J149" i="1"/>
  <c r="U148" i="1"/>
  <c r="T148" i="1"/>
  <c r="S148" i="1"/>
  <c r="L148" i="1"/>
  <c r="K148" i="1"/>
  <c r="J148" i="1"/>
  <c r="T147" i="1"/>
  <c r="S147" i="1"/>
  <c r="U147" i="1" s="1"/>
  <c r="K147" i="1"/>
  <c r="L147" i="1" s="1"/>
  <c r="J147" i="1"/>
  <c r="U146" i="1"/>
  <c r="T146" i="1"/>
  <c r="S146" i="1"/>
  <c r="K146" i="1"/>
  <c r="L146" i="1" s="1"/>
  <c r="J146" i="1"/>
  <c r="U145" i="1"/>
  <c r="T145" i="1"/>
  <c r="S145" i="1"/>
  <c r="K145" i="1"/>
  <c r="L145" i="1" s="1"/>
  <c r="J145" i="1"/>
  <c r="U144" i="1"/>
  <c r="T144" i="1"/>
  <c r="S144" i="1"/>
  <c r="L144" i="1"/>
  <c r="K144" i="1"/>
  <c r="J144" i="1"/>
  <c r="T143" i="1"/>
  <c r="S143" i="1"/>
  <c r="U143" i="1" s="1"/>
  <c r="K143" i="1"/>
  <c r="L143" i="1" s="1"/>
  <c r="J143" i="1"/>
  <c r="U142" i="1"/>
  <c r="T142" i="1"/>
  <c r="S142" i="1"/>
  <c r="K142" i="1"/>
  <c r="L142" i="1" s="1"/>
  <c r="J142" i="1"/>
  <c r="U141" i="1"/>
  <c r="T141" i="1"/>
  <c r="T164" i="1" s="1"/>
  <c r="S141" i="1"/>
  <c r="K141" i="1"/>
  <c r="L141" i="1" s="1"/>
  <c r="J141" i="1"/>
  <c r="U140" i="1"/>
  <c r="U164" i="1" s="1"/>
  <c r="T140" i="1"/>
  <c r="S140" i="1"/>
  <c r="L140" i="1"/>
  <c r="K140" i="1"/>
  <c r="J140" i="1"/>
  <c r="J164" i="1" s="1"/>
  <c r="B135" i="1"/>
  <c r="R134" i="1"/>
  <c r="M132" i="1"/>
  <c r="F132" i="1"/>
  <c r="D132" i="1"/>
  <c r="Z132" i="1" s="1"/>
  <c r="R131" i="1"/>
  <c r="R242" i="1" s="1"/>
  <c r="Q131" i="1"/>
  <c r="Q242" i="1" s="1"/>
  <c r="P131" i="1"/>
  <c r="P242" i="1" s="1"/>
  <c r="O131" i="1"/>
  <c r="O132" i="1" s="1"/>
  <c r="N131" i="1"/>
  <c r="M131" i="1"/>
  <c r="M242" i="1" s="1"/>
  <c r="I131" i="1"/>
  <c r="I242" i="1" s="1"/>
  <c r="H131" i="1"/>
  <c r="H242" i="1" s="1"/>
  <c r="G131" i="1"/>
  <c r="G242" i="1" s="1"/>
  <c r="F131" i="1"/>
  <c r="E131" i="1"/>
  <c r="E242" i="1" s="1"/>
  <c r="D131" i="1"/>
  <c r="D242" i="1" s="1"/>
  <c r="C131" i="1"/>
  <c r="C242" i="1" s="1"/>
  <c r="B131" i="1"/>
  <c r="T130" i="1"/>
  <c r="S130" i="1"/>
  <c r="U130" i="1" s="1"/>
  <c r="K130" i="1"/>
  <c r="J130" i="1"/>
  <c r="L130" i="1" s="1"/>
  <c r="T129" i="1"/>
  <c r="U129" i="1" s="1"/>
  <c r="S129" i="1"/>
  <c r="L129" i="1"/>
  <c r="K129" i="1"/>
  <c r="J129" i="1"/>
  <c r="T128" i="1"/>
  <c r="S128" i="1"/>
  <c r="U128" i="1" s="1"/>
  <c r="L128" i="1"/>
  <c r="K128" i="1"/>
  <c r="J128" i="1"/>
  <c r="U127" i="1"/>
  <c r="T127" i="1"/>
  <c r="S127" i="1"/>
  <c r="K127" i="1"/>
  <c r="L127" i="1" s="1"/>
  <c r="J127" i="1"/>
  <c r="T126" i="1"/>
  <c r="S126" i="1"/>
  <c r="U126" i="1" s="1"/>
  <c r="K126" i="1"/>
  <c r="J126" i="1"/>
  <c r="L126" i="1" s="1"/>
  <c r="T125" i="1"/>
  <c r="U125" i="1" s="1"/>
  <c r="S125" i="1"/>
  <c r="L125" i="1"/>
  <c r="K125" i="1"/>
  <c r="J125" i="1"/>
  <c r="T124" i="1"/>
  <c r="S124" i="1"/>
  <c r="U124" i="1" s="1"/>
  <c r="L124" i="1"/>
  <c r="K124" i="1"/>
  <c r="J124" i="1"/>
  <c r="U123" i="1"/>
  <c r="T123" i="1"/>
  <c r="S123" i="1"/>
  <c r="K123" i="1"/>
  <c r="L123" i="1" s="1"/>
  <c r="J123" i="1"/>
  <c r="T122" i="1"/>
  <c r="S122" i="1"/>
  <c r="U122" i="1" s="1"/>
  <c r="K122" i="1"/>
  <c r="J122" i="1"/>
  <c r="L122" i="1" s="1"/>
  <c r="T121" i="1"/>
  <c r="U121" i="1" s="1"/>
  <c r="S121" i="1"/>
  <c r="L121" i="1"/>
  <c r="K121" i="1"/>
  <c r="J121" i="1"/>
  <c r="T120" i="1"/>
  <c r="S120" i="1"/>
  <c r="U120" i="1" s="1"/>
  <c r="L120" i="1"/>
  <c r="K120" i="1"/>
  <c r="J120" i="1"/>
  <c r="U119" i="1"/>
  <c r="T119" i="1"/>
  <c r="S119" i="1"/>
  <c r="K119" i="1"/>
  <c r="L119" i="1" s="1"/>
  <c r="J119" i="1"/>
  <c r="T118" i="1"/>
  <c r="S118" i="1"/>
  <c r="U118" i="1" s="1"/>
  <c r="K118" i="1"/>
  <c r="J118" i="1"/>
  <c r="L118" i="1" s="1"/>
  <c r="T117" i="1"/>
  <c r="U117" i="1" s="1"/>
  <c r="S117" i="1"/>
  <c r="L117" i="1"/>
  <c r="K117" i="1"/>
  <c r="J117" i="1"/>
  <c r="T116" i="1"/>
  <c r="S116" i="1"/>
  <c r="U116" i="1" s="1"/>
  <c r="L116" i="1"/>
  <c r="K116" i="1"/>
  <c r="J116" i="1"/>
  <c r="U115" i="1"/>
  <c r="T115" i="1"/>
  <c r="S115" i="1"/>
  <c r="K115" i="1"/>
  <c r="L115" i="1" s="1"/>
  <c r="J115" i="1"/>
  <c r="T114" i="1"/>
  <c r="S114" i="1"/>
  <c r="U114" i="1" s="1"/>
  <c r="K114" i="1"/>
  <c r="J114" i="1"/>
  <c r="L114" i="1" s="1"/>
  <c r="T113" i="1"/>
  <c r="U113" i="1" s="1"/>
  <c r="S113" i="1"/>
  <c r="L113" i="1"/>
  <c r="K113" i="1"/>
  <c r="J113" i="1"/>
  <c r="T112" i="1"/>
  <c r="S112" i="1"/>
  <c r="U112" i="1" s="1"/>
  <c r="L112" i="1"/>
  <c r="K112" i="1"/>
  <c r="J112" i="1"/>
  <c r="U111" i="1"/>
  <c r="T111" i="1"/>
  <c r="S111" i="1"/>
  <c r="K111" i="1"/>
  <c r="L111" i="1" s="1"/>
  <c r="J111" i="1"/>
  <c r="T110" i="1"/>
  <c r="S110" i="1"/>
  <c r="U110" i="1" s="1"/>
  <c r="K110" i="1"/>
  <c r="J110" i="1"/>
  <c r="L110" i="1" s="1"/>
  <c r="T109" i="1"/>
  <c r="U109" i="1" s="1"/>
  <c r="S109" i="1"/>
  <c r="L109" i="1"/>
  <c r="K109" i="1"/>
  <c r="J109" i="1"/>
  <c r="T108" i="1"/>
  <c r="S108" i="1"/>
  <c r="U108" i="1" s="1"/>
  <c r="L108" i="1"/>
  <c r="K108" i="1"/>
  <c r="J108" i="1"/>
  <c r="U107" i="1"/>
  <c r="T107" i="1"/>
  <c r="S107" i="1"/>
  <c r="S131" i="1" s="1"/>
  <c r="K107" i="1"/>
  <c r="J107" i="1"/>
  <c r="J131" i="1" s="1"/>
  <c r="B102" i="1"/>
  <c r="R101" i="1"/>
  <c r="Q99" i="1"/>
  <c r="R98" i="1"/>
  <c r="Q98" i="1"/>
  <c r="Q241" i="1" s="1"/>
  <c r="P98" i="1"/>
  <c r="P241" i="1" s="1"/>
  <c r="O98" i="1"/>
  <c r="O241" i="1" s="1"/>
  <c r="N98" i="1"/>
  <c r="N241" i="1" s="1"/>
  <c r="T241" i="1" s="1"/>
  <c r="M98" i="1"/>
  <c r="I98" i="1"/>
  <c r="I241" i="1" s="1"/>
  <c r="H98" i="1"/>
  <c r="H241" i="1" s="1"/>
  <c r="G98" i="1"/>
  <c r="G241" i="1" s="1"/>
  <c r="F98" i="1"/>
  <c r="F241" i="1" s="1"/>
  <c r="E98" i="1"/>
  <c r="D98" i="1"/>
  <c r="D241" i="1" s="1"/>
  <c r="C98" i="1"/>
  <c r="C241" i="1" s="1"/>
  <c r="B98" i="1"/>
  <c r="B99" i="1" s="1"/>
  <c r="T97" i="1"/>
  <c r="S97" i="1"/>
  <c r="U97" i="1" s="1"/>
  <c r="K97" i="1"/>
  <c r="L97" i="1" s="1"/>
  <c r="J97" i="1"/>
  <c r="U96" i="1"/>
  <c r="T96" i="1"/>
  <c r="S96" i="1"/>
  <c r="K96" i="1"/>
  <c r="L96" i="1" s="1"/>
  <c r="J96" i="1"/>
  <c r="U95" i="1"/>
  <c r="T95" i="1"/>
  <c r="S95" i="1"/>
  <c r="L95" i="1"/>
  <c r="K95" i="1"/>
  <c r="J95" i="1"/>
  <c r="T94" i="1"/>
  <c r="S94" i="1"/>
  <c r="U94" i="1" s="1"/>
  <c r="K94" i="1"/>
  <c r="L94" i="1" s="1"/>
  <c r="J94" i="1"/>
  <c r="T93" i="1"/>
  <c r="S93" i="1"/>
  <c r="U93" i="1" s="1"/>
  <c r="K93" i="1"/>
  <c r="L93" i="1" s="1"/>
  <c r="J93" i="1"/>
  <c r="U92" i="1"/>
  <c r="T92" i="1"/>
  <c r="S92" i="1"/>
  <c r="K92" i="1"/>
  <c r="L92" i="1" s="1"/>
  <c r="J92" i="1"/>
  <c r="U91" i="1"/>
  <c r="T91" i="1"/>
  <c r="S91" i="1"/>
  <c r="L91" i="1"/>
  <c r="K91" i="1"/>
  <c r="J91" i="1"/>
  <c r="T90" i="1"/>
  <c r="S90" i="1"/>
  <c r="U90" i="1" s="1"/>
  <c r="K90" i="1"/>
  <c r="L90" i="1" s="1"/>
  <c r="J90" i="1"/>
  <c r="T89" i="1"/>
  <c r="S89" i="1"/>
  <c r="U89" i="1" s="1"/>
  <c r="K89" i="1"/>
  <c r="L89" i="1" s="1"/>
  <c r="J89" i="1"/>
  <c r="U88" i="1"/>
  <c r="T88" i="1"/>
  <c r="S88" i="1"/>
  <c r="K88" i="1"/>
  <c r="L88" i="1" s="1"/>
  <c r="J88" i="1"/>
  <c r="U87" i="1"/>
  <c r="T87" i="1"/>
  <c r="S87" i="1"/>
  <c r="L87" i="1"/>
  <c r="K87" i="1"/>
  <c r="J87" i="1"/>
  <c r="T86" i="1"/>
  <c r="S86" i="1"/>
  <c r="U86" i="1" s="1"/>
  <c r="K86" i="1"/>
  <c r="L86" i="1" s="1"/>
  <c r="J86" i="1"/>
  <c r="T85" i="1"/>
  <c r="S85" i="1"/>
  <c r="U85" i="1" s="1"/>
  <c r="K85" i="1"/>
  <c r="L85" i="1" s="1"/>
  <c r="J85" i="1"/>
  <c r="U84" i="1"/>
  <c r="T84" i="1"/>
  <c r="S84" i="1"/>
  <c r="K84" i="1"/>
  <c r="L84" i="1" s="1"/>
  <c r="J84" i="1"/>
  <c r="U83" i="1"/>
  <c r="T83" i="1"/>
  <c r="S83" i="1"/>
  <c r="L83" i="1"/>
  <c r="K83" i="1"/>
  <c r="J83" i="1"/>
  <c r="T82" i="1"/>
  <c r="S82" i="1"/>
  <c r="U82" i="1" s="1"/>
  <c r="K82" i="1"/>
  <c r="L82" i="1" s="1"/>
  <c r="J82" i="1"/>
  <c r="T81" i="1"/>
  <c r="S81" i="1"/>
  <c r="U81" i="1" s="1"/>
  <c r="K81" i="1"/>
  <c r="L81" i="1" s="1"/>
  <c r="J81" i="1"/>
  <c r="U80" i="1"/>
  <c r="T80" i="1"/>
  <c r="S80" i="1"/>
  <c r="K80" i="1"/>
  <c r="L80" i="1" s="1"/>
  <c r="J80" i="1"/>
  <c r="U79" i="1"/>
  <c r="T79" i="1"/>
  <c r="S79" i="1"/>
  <c r="L79" i="1"/>
  <c r="K79" i="1"/>
  <c r="J79" i="1"/>
  <c r="T78" i="1"/>
  <c r="S78" i="1"/>
  <c r="U78" i="1" s="1"/>
  <c r="K78" i="1"/>
  <c r="L78" i="1" s="1"/>
  <c r="J78" i="1"/>
  <c r="T77" i="1"/>
  <c r="S77" i="1"/>
  <c r="U77" i="1" s="1"/>
  <c r="K77" i="1"/>
  <c r="L77" i="1" s="1"/>
  <c r="J77" i="1"/>
  <c r="U76" i="1"/>
  <c r="T76" i="1"/>
  <c r="S76" i="1"/>
  <c r="K76" i="1"/>
  <c r="L76" i="1" s="1"/>
  <c r="J76" i="1"/>
  <c r="U75" i="1"/>
  <c r="T75" i="1"/>
  <c r="S75" i="1"/>
  <c r="L75" i="1"/>
  <c r="K75" i="1"/>
  <c r="J75" i="1"/>
  <c r="T74" i="1"/>
  <c r="T98" i="1" s="1"/>
  <c r="S74" i="1"/>
  <c r="K74" i="1"/>
  <c r="K98" i="1" s="1"/>
  <c r="J74" i="1"/>
  <c r="J98" i="1" s="1"/>
  <c r="B69" i="1"/>
  <c r="R68" i="1"/>
  <c r="A67" i="1"/>
  <c r="A100" i="1" s="1"/>
  <c r="A133" i="1" s="1"/>
  <c r="A166" i="1" s="1"/>
  <c r="A199" i="1" s="1"/>
  <c r="Q66" i="1"/>
  <c r="F66" i="1"/>
  <c r="B66" i="1"/>
  <c r="R65" i="1"/>
  <c r="R240" i="1" s="1"/>
  <c r="Q65" i="1"/>
  <c r="Q240" i="1" s="1"/>
  <c r="P65" i="1"/>
  <c r="P240" i="1" s="1"/>
  <c r="O65" i="1"/>
  <c r="O66" i="1" s="1"/>
  <c r="N65" i="1"/>
  <c r="N240" i="1" s="1"/>
  <c r="M65" i="1"/>
  <c r="M66" i="1" s="1"/>
  <c r="I65" i="1"/>
  <c r="I240" i="1" s="1"/>
  <c r="H65" i="1"/>
  <c r="G65" i="1"/>
  <c r="G240" i="1" s="1"/>
  <c r="F65" i="1"/>
  <c r="F240" i="1" s="1"/>
  <c r="E65" i="1"/>
  <c r="E240" i="1" s="1"/>
  <c r="D65" i="1"/>
  <c r="D240" i="1" s="1"/>
  <c r="C65" i="1"/>
  <c r="C240" i="1" s="1"/>
  <c r="B65" i="1"/>
  <c r="B240" i="1" s="1"/>
  <c r="T64" i="1"/>
  <c r="U64" i="1" s="1"/>
  <c r="S64" i="1"/>
  <c r="L64" i="1"/>
  <c r="K64" i="1"/>
  <c r="J64" i="1"/>
  <c r="U63" i="1"/>
  <c r="T63" i="1"/>
  <c r="S63" i="1"/>
  <c r="L63" i="1"/>
  <c r="K63" i="1"/>
  <c r="J63" i="1"/>
  <c r="U62" i="1"/>
  <c r="T62" i="1"/>
  <c r="S62" i="1"/>
  <c r="K62" i="1"/>
  <c r="J62" i="1"/>
  <c r="T61" i="1"/>
  <c r="S61" i="1"/>
  <c r="U61" i="1" s="1"/>
  <c r="K61" i="1"/>
  <c r="L61" i="1" s="1"/>
  <c r="J61" i="1"/>
  <c r="T60" i="1"/>
  <c r="U60" i="1" s="1"/>
  <c r="S60" i="1"/>
  <c r="L60" i="1"/>
  <c r="K60" i="1"/>
  <c r="J60" i="1"/>
  <c r="U59" i="1"/>
  <c r="T59" i="1"/>
  <c r="S59" i="1"/>
  <c r="L59" i="1"/>
  <c r="K59" i="1"/>
  <c r="J59" i="1"/>
  <c r="U58" i="1"/>
  <c r="T58" i="1"/>
  <c r="S58" i="1"/>
  <c r="K58" i="1"/>
  <c r="L58" i="1" s="1"/>
  <c r="J58" i="1"/>
  <c r="T57" i="1"/>
  <c r="S57" i="1"/>
  <c r="U57" i="1" s="1"/>
  <c r="K57" i="1"/>
  <c r="L57" i="1" s="1"/>
  <c r="J57" i="1"/>
  <c r="T56" i="1"/>
  <c r="U56" i="1" s="1"/>
  <c r="S56" i="1"/>
  <c r="L56" i="1"/>
  <c r="K56" i="1"/>
  <c r="J56" i="1"/>
  <c r="U55" i="1"/>
  <c r="T55" i="1"/>
  <c r="S55" i="1"/>
  <c r="L55" i="1"/>
  <c r="K55" i="1"/>
  <c r="J55" i="1"/>
  <c r="U54" i="1"/>
  <c r="T54" i="1"/>
  <c r="S54" i="1"/>
  <c r="K54" i="1"/>
  <c r="J54" i="1"/>
  <c r="T53" i="1"/>
  <c r="S53" i="1"/>
  <c r="U53" i="1" s="1"/>
  <c r="K53" i="1"/>
  <c r="L53" i="1" s="1"/>
  <c r="J53" i="1"/>
  <c r="T52" i="1"/>
  <c r="U52" i="1" s="1"/>
  <c r="S52" i="1"/>
  <c r="L52" i="1"/>
  <c r="K52" i="1"/>
  <c r="J52" i="1"/>
  <c r="U51" i="1"/>
  <c r="T51" i="1"/>
  <c r="S51" i="1"/>
  <c r="L51" i="1"/>
  <c r="K51" i="1"/>
  <c r="J51" i="1"/>
  <c r="U50" i="1"/>
  <c r="T50" i="1"/>
  <c r="S50" i="1"/>
  <c r="K50" i="1"/>
  <c r="L50" i="1" s="1"/>
  <c r="J50" i="1"/>
  <c r="T49" i="1"/>
  <c r="S49" i="1"/>
  <c r="U49" i="1" s="1"/>
  <c r="K49" i="1"/>
  <c r="L49" i="1" s="1"/>
  <c r="J49" i="1"/>
  <c r="T48" i="1"/>
  <c r="U48" i="1" s="1"/>
  <c r="S48" i="1"/>
  <c r="L48" i="1"/>
  <c r="K48" i="1"/>
  <c r="J48" i="1"/>
  <c r="U47" i="1"/>
  <c r="T47" i="1"/>
  <c r="S47" i="1"/>
  <c r="L47" i="1"/>
  <c r="K47" i="1"/>
  <c r="J47" i="1"/>
  <c r="U46" i="1"/>
  <c r="T46" i="1"/>
  <c r="S46" i="1"/>
  <c r="K46" i="1"/>
  <c r="J46" i="1"/>
  <c r="L46" i="1" s="1"/>
  <c r="T45" i="1"/>
  <c r="S45" i="1"/>
  <c r="U45" i="1" s="1"/>
  <c r="K45" i="1"/>
  <c r="L45" i="1" s="1"/>
  <c r="J45" i="1"/>
  <c r="T44" i="1"/>
  <c r="U44" i="1" s="1"/>
  <c r="S44" i="1"/>
  <c r="L44" i="1"/>
  <c r="K44" i="1"/>
  <c r="J44" i="1"/>
  <c r="U43" i="1"/>
  <c r="T43" i="1"/>
  <c r="S43" i="1"/>
  <c r="L43" i="1"/>
  <c r="K43" i="1"/>
  <c r="J43" i="1"/>
  <c r="U42" i="1"/>
  <c r="T42" i="1"/>
  <c r="S42" i="1"/>
  <c r="K42" i="1"/>
  <c r="J42" i="1"/>
  <c r="L42" i="1" s="1"/>
  <c r="T41" i="1"/>
  <c r="T65" i="1" s="1"/>
  <c r="S41" i="1"/>
  <c r="S65" i="1" s="1"/>
  <c r="K41" i="1"/>
  <c r="L41" i="1" s="1"/>
  <c r="J41" i="1"/>
  <c r="J65" i="1" s="1"/>
  <c r="B36" i="1"/>
  <c r="R35" i="1"/>
  <c r="B35" i="1"/>
  <c r="E35" i="1" s="1"/>
  <c r="B68" i="1" s="1"/>
  <c r="E68" i="1" s="1"/>
  <c r="B101" i="1" s="1"/>
  <c r="E101" i="1" s="1"/>
  <c r="B134" i="1" s="1"/>
  <c r="E134" i="1" s="1"/>
  <c r="B167" i="1" s="1"/>
  <c r="E167" i="1" s="1"/>
  <c r="B200" i="1" s="1"/>
  <c r="E200" i="1" s="1"/>
  <c r="B233" i="1" s="1"/>
  <c r="E233" i="1" s="1"/>
  <c r="A34" i="1"/>
  <c r="M33" i="1"/>
  <c r="H33" i="1"/>
  <c r="F33" i="1"/>
  <c r="R32" i="1"/>
  <c r="Q32" i="1"/>
  <c r="P32" i="1"/>
  <c r="P239" i="1" s="1"/>
  <c r="P246" i="1" s="1"/>
  <c r="P247" i="1" s="1"/>
  <c r="O32" i="1"/>
  <c r="O239" i="1" s="1"/>
  <c r="N32" i="1"/>
  <c r="N239" i="1" s="1"/>
  <c r="M32" i="1"/>
  <c r="M239" i="1" s="1"/>
  <c r="I32" i="1"/>
  <c r="I239" i="1" s="1"/>
  <c r="H32" i="1"/>
  <c r="H239" i="1" s="1"/>
  <c r="G32" i="1"/>
  <c r="G239" i="1" s="1"/>
  <c r="F32" i="1"/>
  <c r="F239" i="1" s="1"/>
  <c r="F246" i="1" s="1"/>
  <c r="F247" i="1" s="1"/>
  <c r="E32" i="1"/>
  <c r="E239" i="1" s="1"/>
  <c r="D32" i="1"/>
  <c r="D33" i="1" s="1"/>
  <c r="Z33" i="1" s="1"/>
  <c r="C32" i="1"/>
  <c r="B32" i="1"/>
  <c r="U31" i="1"/>
  <c r="T31" i="1"/>
  <c r="S31" i="1"/>
  <c r="L31" i="1"/>
  <c r="K31" i="1"/>
  <c r="J31" i="1"/>
  <c r="U30" i="1"/>
  <c r="T30" i="1"/>
  <c r="S30" i="1"/>
  <c r="L30" i="1"/>
  <c r="K30" i="1"/>
  <c r="J30" i="1"/>
  <c r="X29" i="1"/>
  <c r="T29" i="1"/>
  <c r="U29" i="1" s="1"/>
  <c r="S29" i="1"/>
  <c r="K29" i="1"/>
  <c r="L29" i="1" s="1"/>
  <c r="J29" i="1"/>
  <c r="X28" i="1"/>
  <c r="T28" i="1"/>
  <c r="S28" i="1"/>
  <c r="U28" i="1" s="1"/>
  <c r="K28" i="1"/>
  <c r="J28" i="1"/>
  <c r="T27" i="1"/>
  <c r="S27" i="1"/>
  <c r="U27" i="1" s="1"/>
  <c r="K27" i="1"/>
  <c r="L27" i="1" s="1"/>
  <c r="J27" i="1"/>
  <c r="U26" i="1"/>
  <c r="T26" i="1"/>
  <c r="S26" i="1"/>
  <c r="K26" i="1"/>
  <c r="L26" i="1" s="1"/>
  <c r="J26" i="1"/>
  <c r="U25" i="1"/>
  <c r="T25" i="1"/>
  <c r="S25" i="1"/>
  <c r="L25" i="1"/>
  <c r="K25" i="1"/>
  <c r="J25" i="1"/>
  <c r="T24" i="1"/>
  <c r="S24" i="1"/>
  <c r="U24" i="1" s="1"/>
  <c r="K24" i="1"/>
  <c r="L24" i="1" s="1"/>
  <c r="J24" i="1"/>
  <c r="T23" i="1"/>
  <c r="S23" i="1"/>
  <c r="U23" i="1" s="1"/>
  <c r="K23" i="1"/>
  <c r="L23" i="1" s="1"/>
  <c r="J23" i="1"/>
  <c r="U22" i="1"/>
  <c r="T22" i="1"/>
  <c r="S22" i="1"/>
  <c r="K22" i="1"/>
  <c r="L22" i="1" s="1"/>
  <c r="J22" i="1"/>
  <c r="U21" i="1"/>
  <c r="T21" i="1"/>
  <c r="S21" i="1"/>
  <c r="L21" i="1"/>
  <c r="K21" i="1"/>
  <c r="J21" i="1"/>
  <c r="T20" i="1"/>
  <c r="S20" i="1"/>
  <c r="U20" i="1" s="1"/>
  <c r="K20" i="1"/>
  <c r="L20" i="1" s="1"/>
  <c r="J20" i="1"/>
  <c r="T19" i="1"/>
  <c r="S19" i="1"/>
  <c r="U19" i="1" s="1"/>
  <c r="K19" i="1"/>
  <c r="L19" i="1" s="1"/>
  <c r="J19" i="1"/>
  <c r="U18" i="1"/>
  <c r="T18" i="1"/>
  <c r="S18" i="1"/>
  <c r="K18" i="1"/>
  <c r="L18" i="1" s="1"/>
  <c r="J18" i="1"/>
  <c r="U17" i="1"/>
  <c r="T17" i="1"/>
  <c r="S17" i="1"/>
  <c r="L17" i="1"/>
  <c r="K17" i="1"/>
  <c r="J17" i="1"/>
  <c r="T16" i="1"/>
  <c r="S16" i="1"/>
  <c r="U16" i="1" s="1"/>
  <c r="K16" i="1"/>
  <c r="L16" i="1" s="1"/>
  <c r="J16" i="1"/>
  <c r="T15" i="1"/>
  <c r="S15" i="1"/>
  <c r="U15" i="1" s="1"/>
  <c r="K15" i="1"/>
  <c r="L15" i="1" s="1"/>
  <c r="J15" i="1"/>
  <c r="U14" i="1"/>
  <c r="T14" i="1"/>
  <c r="S14" i="1"/>
  <c r="K14" i="1"/>
  <c r="L14" i="1" s="1"/>
  <c r="J14" i="1"/>
  <c r="T13" i="1"/>
  <c r="S13" i="1"/>
  <c r="U13" i="1" s="1"/>
  <c r="L13" i="1"/>
  <c r="K13" i="1"/>
  <c r="J13" i="1"/>
  <c r="T12" i="1"/>
  <c r="S12" i="1"/>
  <c r="U12" i="1" s="1"/>
  <c r="K12" i="1"/>
  <c r="L12" i="1" s="1"/>
  <c r="J12" i="1"/>
  <c r="T11" i="1"/>
  <c r="S11" i="1"/>
  <c r="U11" i="1" s="1"/>
  <c r="K11" i="1"/>
  <c r="L11" i="1" s="1"/>
  <c r="J11" i="1"/>
  <c r="T10" i="1"/>
  <c r="U10" i="1" s="1"/>
  <c r="S10" i="1"/>
  <c r="K10" i="1"/>
  <c r="L10" i="1" s="1"/>
  <c r="J10" i="1"/>
  <c r="U9" i="1"/>
  <c r="T9" i="1"/>
  <c r="S9" i="1"/>
  <c r="L9" i="1"/>
  <c r="K9" i="1"/>
  <c r="J9" i="1"/>
  <c r="T8" i="1"/>
  <c r="S8" i="1"/>
  <c r="U8" i="1" s="1"/>
  <c r="K8" i="1"/>
  <c r="L8" i="1" s="1"/>
  <c r="J8" i="1"/>
  <c r="E2" i="1"/>
  <c r="J132" i="1" l="1"/>
  <c r="J99" i="1"/>
  <c r="U131" i="1"/>
  <c r="L197" i="1"/>
  <c r="U197" i="1"/>
  <c r="T32" i="1"/>
  <c r="Q33" i="1"/>
  <c r="Q239" i="1"/>
  <c r="H240" i="1"/>
  <c r="J240" i="1" s="1"/>
  <c r="H66" i="1"/>
  <c r="S98" i="1"/>
  <c r="S99" i="1" s="1"/>
  <c r="U74" i="1"/>
  <c r="U98" i="1" s="1"/>
  <c r="M99" i="1"/>
  <c r="M241" i="1"/>
  <c r="S241" i="1" s="1"/>
  <c r="U241" i="1" s="1"/>
  <c r="J243" i="1"/>
  <c r="G243" i="1"/>
  <c r="G246" i="1" s="1"/>
  <c r="G247" i="1" s="1"/>
  <c r="F248" i="1" s="1"/>
  <c r="F165" i="1"/>
  <c r="Z165" i="1" s="1"/>
  <c r="H246" i="1"/>
  <c r="H247" i="1" s="1"/>
  <c r="K241" i="1"/>
  <c r="L241" i="1" s="1"/>
  <c r="J231" i="1"/>
  <c r="S32" i="1"/>
  <c r="J244" i="1"/>
  <c r="S244" i="1"/>
  <c r="U244" i="1" s="1"/>
  <c r="K245" i="1"/>
  <c r="K32" i="1"/>
  <c r="L54" i="1"/>
  <c r="L65" i="1" s="1"/>
  <c r="L62" i="1"/>
  <c r="K240" i="1"/>
  <c r="T240" i="1"/>
  <c r="E241" i="1"/>
  <c r="E246" i="1" s="1"/>
  <c r="E247" i="1" s="1"/>
  <c r="D99" i="1"/>
  <c r="L107" i="1"/>
  <c r="L131" i="1" s="1"/>
  <c r="K164" i="1"/>
  <c r="J165" i="1" s="1"/>
  <c r="K243" i="1"/>
  <c r="L243" i="1" s="1"/>
  <c r="T243" i="1"/>
  <c r="K244" i="1"/>
  <c r="L244" i="1" s="1"/>
  <c r="U230" i="1"/>
  <c r="R246" i="1"/>
  <c r="R247" i="1" s="1"/>
  <c r="T244" i="1"/>
  <c r="S239" i="1"/>
  <c r="U65" i="1"/>
  <c r="S66" i="1"/>
  <c r="S132" i="1"/>
  <c r="B242" i="1"/>
  <c r="J242" i="1" s="1"/>
  <c r="B132" i="1"/>
  <c r="L164" i="1"/>
  <c r="J241" i="1"/>
  <c r="B33" i="1"/>
  <c r="C239" i="1"/>
  <c r="J32" i="1"/>
  <c r="J33" i="1" s="1"/>
  <c r="L28" i="1"/>
  <c r="L32" i="1" s="1"/>
  <c r="T239" i="1"/>
  <c r="N246" i="1"/>
  <c r="N247" i="1" s="1"/>
  <c r="T131" i="1"/>
  <c r="K242" i="1"/>
  <c r="S164" i="1"/>
  <c r="S165" i="1" s="1"/>
  <c r="U41" i="1"/>
  <c r="D66" i="1"/>
  <c r="Z66" i="1" s="1"/>
  <c r="L74" i="1"/>
  <c r="L98" i="1" s="1"/>
  <c r="O99" i="1"/>
  <c r="H132" i="1"/>
  <c r="S197" i="1"/>
  <c r="S198" i="1" s="1"/>
  <c r="M240" i="1"/>
  <c r="I245" i="1"/>
  <c r="Q245" i="1"/>
  <c r="S245" i="1" s="1"/>
  <c r="U245" i="1" s="1"/>
  <c r="O33" i="1"/>
  <c r="K131" i="1"/>
  <c r="U174" i="1"/>
  <c r="Q198" i="1"/>
  <c r="L206" i="1"/>
  <c r="L230" i="1" s="1"/>
  <c r="O231" i="1"/>
  <c r="O240" i="1"/>
  <c r="O246" i="1" s="1"/>
  <c r="O247" i="1" s="1"/>
  <c r="O248" i="1" s="1"/>
  <c r="O242" i="1"/>
  <c r="S242" i="1" s="1"/>
  <c r="U242" i="1" s="1"/>
  <c r="H165" i="1"/>
  <c r="B198" i="1"/>
  <c r="U207" i="1"/>
  <c r="D239" i="1"/>
  <c r="D245" i="1"/>
  <c r="J245" i="1" s="1"/>
  <c r="K65" i="1"/>
  <c r="J66" i="1" s="1"/>
  <c r="F99" i="1"/>
  <c r="Q132" i="1"/>
  <c r="D198" i="1"/>
  <c r="Z198" i="1" s="1"/>
  <c r="M243" i="1"/>
  <c r="S243" i="1" s="1"/>
  <c r="I244" i="1"/>
  <c r="I246" i="1" s="1"/>
  <c r="I247" i="1" s="1"/>
  <c r="H99" i="1"/>
  <c r="O165" i="1"/>
  <c r="C246" i="1" l="1"/>
  <c r="C247" i="1" s="1"/>
  <c r="K239" i="1"/>
  <c r="H248" i="1"/>
  <c r="L240" i="1"/>
  <c r="S240" i="1"/>
  <c r="U240" i="1" s="1"/>
  <c r="L242" i="1"/>
  <c r="M246" i="1"/>
  <c r="M247" i="1" s="1"/>
  <c r="M248" i="1" s="1"/>
  <c r="B246" i="1"/>
  <c r="B247" i="1" s="1"/>
  <c r="B248" i="1" s="1"/>
  <c r="S246" i="1"/>
  <c r="S247" i="1" s="1"/>
  <c r="U239" i="1"/>
  <c r="Q246" i="1"/>
  <c r="Q247" i="1" s="1"/>
  <c r="Q248" i="1" s="1"/>
  <c r="D246" i="1"/>
  <c r="D247" i="1" s="1"/>
  <c r="D248" i="1" s="1"/>
  <c r="J239" i="1"/>
  <c r="J246" i="1" s="1"/>
  <c r="J247" i="1" s="1"/>
  <c r="Z99" i="1"/>
  <c r="S33" i="1"/>
  <c r="U32" i="1"/>
  <c r="L245" i="1"/>
  <c r="U243" i="1"/>
  <c r="T246" i="1"/>
  <c r="T247" i="1" s="1"/>
  <c r="L247" i="1" l="1"/>
  <c r="J248" i="1"/>
  <c r="U246" i="1"/>
  <c r="K246" i="1"/>
  <c r="K247" i="1" s="1"/>
  <c r="L239" i="1"/>
  <c r="L246" i="1" s="1"/>
  <c r="S248" i="1"/>
  <c r="U247" i="1"/>
  <c r="D251" i="1"/>
  <c r="D2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Subhojit</author>
  </authors>
  <commentList>
    <comment ref="AA1" authorId="0" shapeId="0" xr:uid="{55F79102-22B7-4701-8228-AB0F5AB22C0B}">
      <text>
        <r>
          <rPr>
            <b/>
            <sz val="9"/>
            <rFont val="Tahoma"/>
            <family val="2"/>
          </rPr>
          <t>Subhojit:</t>
        </r>
        <r>
          <rPr>
            <sz val="9"/>
            <rFont val="Tahoma"/>
            <family val="2"/>
          </rPr>
          <t xml:space="preserve">
pswd</t>
        </r>
      </text>
    </comment>
    <comment ref="AA34" authorId="0" shapeId="0" xr:uid="{03FBC480-C3EB-41A1-B6E5-5382928CA1FF}">
      <text>
        <r>
          <rPr>
            <b/>
            <sz val="9"/>
            <rFont val="Tahoma"/>
            <family val="2"/>
          </rPr>
          <t>Subhojit:</t>
        </r>
        <r>
          <rPr>
            <sz val="9"/>
            <rFont val="Tahoma"/>
            <family val="2"/>
          </rPr>
          <t xml:space="preserve">
pswd</t>
        </r>
      </text>
    </comment>
  </commentList>
</comments>
</file>

<file path=xl/sharedStrings.xml><?xml version="1.0" encoding="utf-8"?>
<sst xmlns="http://schemas.openxmlformats.org/spreadsheetml/2006/main" count="534" uniqueCount="71">
  <si>
    <t>TRAFFIC CENSUS</t>
  </si>
  <si>
    <t>IRC: 9  1972</t>
  </si>
  <si>
    <t>subha@14789</t>
  </si>
  <si>
    <t>From</t>
  </si>
  <si>
    <t>To</t>
  </si>
  <si>
    <t>DAILY TAFFIC SUMMARY</t>
  </si>
  <si>
    <t>Road Classification ::</t>
  </si>
  <si>
    <t>Other District Road</t>
  </si>
  <si>
    <t>Plate- II</t>
  </si>
  <si>
    <t>Name Of Work :</t>
  </si>
  <si>
    <t>Santoshpur-Duttapukur Road , Strengthening of Santoshpur - Duttapukur Road from 0.00 Kmp to 6.00 Kmp under Barasat Highway Division No. II in the District of North 24 Parganas during the year 2021-2022</t>
  </si>
  <si>
    <t>Count Hours</t>
  </si>
  <si>
    <t>Fast Vehicles</t>
  </si>
  <si>
    <t>Slow Vehicles</t>
  </si>
  <si>
    <t>Remarks</t>
  </si>
  <si>
    <t>Cars, Jeeps, Vans, Three Wheelers etc.</t>
  </si>
  <si>
    <t>Buses</t>
  </si>
  <si>
    <t>Trucks</t>
  </si>
  <si>
    <t>Motor cycles &amp; Scooters</t>
  </si>
  <si>
    <t>Total Fast</t>
  </si>
  <si>
    <t>Animal Drawn Vehicles</t>
  </si>
  <si>
    <t>Cycles</t>
  </si>
  <si>
    <t>Rickshaw         Others (Specify)</t>
  </si>
  <si>
    <t>Total Slow</t>
  </si>
  <si>
    <t>Up</t>
  </si>
  <si>
    <t>Down</t>
  </si>
  <si>
    <t>Total col. 10 &amp; 11</t>
  </si>
  <si>
    <t>Total col. 19 &amp; 20</t>
  </si>
  <si>
    <t>8.30 am - 9.30 am</t>
  </si>
  <si>
    <t>9.30 am - 10.30 am</t>
  </si>
  <si>
    <t>10.30 am - 11.30 am</t>
  </si>
  <si>
    <t>11.30 am - 12.30 pm</t>
  </si>
  <si>
    <t>12.30 pm - 1.30 pm</t>
  </si>
  <si>
    <t>1.30 pm - 2.30 pm</t>
  </si>
  <si>
    <t>2.30 pm - 3.30 pm</t>
  </si>
  <si>
    <t>3.30 pm - 4.30 pm</t>
  </si>
  <si>
    <t>4.30 pm - 5.30 pm</t>
  </si>
  <si>
    <t>5.30 pm - 6.30 pm</t>
  </si>
  <si>
    <t>6.30 pm - 7.30 pm</t>
  </si>
  <si>
    <t>7.30 pm - 8.30 pm</t>
  </si>
  <si>
    <t>8.30 pm - 9.30 pm</t>
  </si>
  <si>
    <t>9.30 pm - 10.30 pm</t>
  </si>
  <si>
    <t>10.30 pm - 11.30 pm</t>
  </si>
  <si>
    <t>11.30 pm - 12.30 am</t>
  </si>
  <si>
    <t>12.30 am - 1.30 am</t>
  </si>
  <si>
    <t>1.30 am -2.30 am</t>
  </si>
  <si>
    <t>2.30 am -3.30 am</t>
  </si>
  <si>
    <t>3.30 am - 4.30 am</t>
  </si>
  <si>
    <t>4.30 am - 5.30 am</t>
  </si>
  <si>
    <t>5.30 am -6.30 am</t>
  </si>
  <si>
    <t>6.30 am - 7.30 am</t>
  </si>
  <si>
    <t>7.30 am - 8.30 am</t>
  </si>
  <si>
    <t>Total</t>
  </si>
  <si>
    <t>Total Up &amp; Down for Vehicle Type</t>
  </si>
  <si>
    <t>IRC: 9   1972</t>
  </si>
  <si>
    <t>IRC: 9    1972</t>
  </si>
  <si>
    <t>WEEKLY TAFFIC SUMMARY</t>
  </si>
  <si>
    <t>Count Dates</t>
  </si>
  <si>
    <t>DAY : 1</t>
  </si>
  <si>
    <t>DAY : 2</t>
  </si>
  <si>
    <t>DAY : 3</t>
  </si>
  <si>
    <t>DAY : 4</t>
  </si>
  <si>
    <t>DAY : 5</t>
  </si>
  <si>
    <t>DAY : 6</t>
  </si>
  <si>
    <t>DAY : 7</t>
  </si>
  <si>
    <t>7 days average</t>
  </si>
  <si>
    <t>Total Numbers of commercial vehicles (P) =</t>
  </si>
  <si>
    <t>[ Total no. of Buses in Both Direction + Total no. of Truck ( includig Agricultural Tractor ) in Both Direction ]</t>
  </si>
  <si>
    <t>=</t>
  </si>
  <si>
    <t>nos./day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</si>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</sst>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DAY:&quot;\ General"/>
    <numFmt numFmtId="165" formatCode="[$-14009]dd\-mm\-yyyy;@"/>
    <numFmt numFmtId="166" formatCode="[$-14009]dd/mm/yy;@"/>
    <numFmt numFmtId="167" formatCode="[$-14009]d/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0"/>
      <name val="Arial"/>
      <family val="2"/>
    </font>
    <font>
      <u/>
      <sz val="11"/>
      <color theme="10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i/>
      <sz val="11"/>
      <color rgb="FFFF000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8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b/>
      <sz val="9"/>
      <name val="Tahoma"/>
      <family val="2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</cellStyleXfs>
  <cellXfs count="115">
    <xf numFmtId="0" fontId="0" fillId="0" borderId="0" xfId="0"/>
    <xf numFmtId="164" fontId="2" fillId="0" borderId="0" xfId="1" applyNumberFormat="1" applyFont="1" applyAlignment="1">
      <alignment horizontal="center" vertical="center"/>
    </xf>
    <xf numFmtId="0" fontId="3" fillId="0" borderId="0" xfId="1" applyFont="1"/>
    <xf numFmtId="0" fontId="2" fillId="0" borderId="0" xfId="1" applyFont="1"/>
    <xf numFmtId="0" fontId="6" fillId="0" borderId="0" xfId="2" applyFont="1" applyFill="1" applyProtection="1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center" vertical="center"/>
    </xf>
    <xf numFmtId="2" fontId="2" fillId="0" borderId="0" xfId="1" applyNumberFormat="1" applyFont="1" applyAlignment="1">
      <alignment horizontal="center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right" vertical="top"/>
    </xf>
    <xf numFmtId="0" fontId="2" fillId="0" borderId="0" xfId="1" applyFont="1" applyAlignment="1">
      <alignment horizontal="center" vertical="top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/>
    </xf>
    <xf numFmtId="0" fontId="7" fillId="0" borderId="2" xfId="1" applyFont="1" applyBorder="1" applyAlignment="1">
      <alignment horizontal="center" wrapText="1"/>
    </xf>
    <xf numFmtId="0" fontId="8" fillId="0" borderId="2" xfId="1" applyFont="1" applyBorder="1" applyAlignment="1">
      <alignment horizontal="center"/>
    </xf>
    <xf numFmtId="0" fontId="8" fillId="0" borderId="0" xfId="1" applyFont="1"/>
    <xf numFmtId="0" fontId="9" fillId="0" borderId="2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0" fillId="0" borderId="2" xfId="1" applyFont="1" applyBorder="1"/>
    <xf numFmtId="0" fontId="10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2" xfId="1" applyFont="1" applyBorder="1"/>
    <xf numFmtId="1" fontId="3" fillId="0" borderId="0" xfId="1" applyNumberFormat="1" applyFont="1"/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right" vertical="top"/>
    </xf>
    <xf numFmtId="0" fontId="14" fillId="0" borderId="2" xfId="1" applyFont="1" applyBorder="1" applyAlignment="1">
      <alignment horizontal="center"/>
    </xf>
    <xf numFmtId="0" fontId="14" fillId="0" borderId="0" xfId="1" applyFont="1"/>
    <xf numFmtId="0" fontId="2" fillId="0" borderId="2" xfId="1" applyFont="1" applyBorder="1" applyAlignment="1">
      <alignment horizontal="center" vertical="top" wrapText="1"/>
    </xf>
    <xf numFmtId="0" fontId="17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 vertical="top" wrapText="1"/>
    </xf>
    <xf numFmtId="0" fontId="18" fillId="0" borderId="2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7" fillId="0" borderId="2" xfId="1" applyFont="1" applyBorder="1" applyAlignment="1">
      <alignment horizontal="center"/>
    </xf>
    <xf numFmtId="0" fontId="19" fillId="0" borderId="0" xfId="1" applyFont="1"/>
    <xf numFmtId="0" fontId="4" fillId="0" borderId="6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167" fontId="18" fillId="0" borderId="2" xfId="1" applyNumberFormat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1" fontId="3" fillId="0" borderId="2" xfId="1" applyNumberFormat="1" applyFont="1" applyBorder="1" applyAlignment="1">
      <alignment horizontal="center" vertical="center"/>
    </xf>
    <xf numFmtId="1" fontId="3" fillId="0" borderId="6" xfId="1" applyNumberFormat="1" applyFont="1" applyBorder="1" applyAlignment="1">
      <alignment horizontal="center" vertical="center"/>
    </xf>
    <xf numFmtId="1" fontId="3" fillId="0" borderId="13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4" xfId="1" applyNumberFormat="1" applyFont="1" applyBorder="1" applyAlignment="1">
      <alignment horizontal="center" vertical="center"/>
    </xf>
    <xf numFmtId="1" fontId="3" fillId="0" borderId="10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0" fontId="2" fillId="0" borderId="0" xfId="1" applyFont="1" applyAlignment="1">
      <alignment horizontal="right"/>
    </xf>
    <xf numFmtId="1" fontId="2" fillId="0" borderId="0" xfId="1" applyNumberFormat="1" applyFont="1" applyAlignment="1">
      <alignment horizontal="left"/>
    </xf>
    <xf numFmtId="0" fontId="21" fillId="0" borderId="0" xfId="1" applyFont="1"/>
    <xf numFmtId="0" fontId="14" fillId="0" borderId="0" xfId="0" applyFont="1"/>
    <xf numFmtId="0" fontId="2" fillId="0" borderId="0" xfId="1" applyFont="1" applyAlignment="1">
      <alignment horizontal="center"/>
    </xf>
    <xf numFmtId="0" fontId="4" fillId="0" borderId="0" xfId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166" fontId="4" fillId="0" borderId="0" xfId="1" applyNumberFormat="1" applyFont="1" applyAlignment="1">
      <alignment horizontal="left" vertical="top" wrapText="1"/>
    </xf>
    <xf numFmtId="0" fontId="2" fillId="0" borderId="1" xfId="1" applyFont="1" applyBorder="1" applyAlignment="1">
      <alignment horizontal="center" vertical="center" textRotation="45" wrapText="1"/>
    </xf>
    <xf numFmtId="0" fontId="2" fillId="0" borderId="3" xfId="1" applyFont="1" applyBorder="1" applyAlignment="1">
      <alignment horizontal="center" vertical="center" textRotation="45" wrapText="1"/>
    </xf>
    <xf numFmtId="0" fontId="2" fillId="0" borderId="4" xfId="1" applyFont="1" applyBorder="1" applyAlignment="1">
      <alignment horizontal="center" vertical="center" textRotation="45" wrapText="1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right" vertical="center"/>
    </xf>
    <xf numFmtId="0" fontId="10" fillId="0" borderId="1" xfId="1" applyFont="1" applyBorder="1" applyAlignment="1">
      <alignment horizontal="center" vertical="center" textRotation="45" wrapText="1"/>
    </xf>
    <xf numFmtId="0" fontId="13" fillId="0" borderId="3" xfId="3" applyFont="1" applyBorder="1" applyAlignment="1">
      <alignment textRotation="45"/>
    </xf>
    <xf numFmtId="0" fontId="13" fillId="0" borderId="4" xfId="3" applyFont="1" applyBorder="1" applyAlignment="1">
      <alignment textRotation="45"/>
    </xf>
    <xf numFmtId="0" fontId="15" fillId="0" borderId="2" xfId="1" applyFont="1" applyBorder="1" applyAlignment="1">
      <alignment horizontal="center" vertical="center"/>
    </xf>
    <xf numFmtId="0" fontId="16" fillId="0" borderId="3" xfId="3" applyFont="1" applyBorder="1" applyAlignment="1">
      <alignment textRotation="45"/>
    </xf>
    <xf numFmtId="0" fontId="16" fillId="0" borderId="4" xfId="3" applyFont="1" applyBorder="1" applyAlignment="1">
      <alignment textRotation="45"/>
    </xf>
    <xf numFmtId="166" fontId="2" fillId="0" borderId="0" xfId="1" applyNumberFormat="1" applyFont="1" applyAlignment="1">
      <alignment horizontal="left" vertical="top" wrapText="1"/>
    </xf>
    <xf numFmtId="0" fontId="4" fillId="0" borderId="1" xfId="1" applyFont="1" applyBorder="1" applyAlignment="1">
      <alignment horizontal="center" vertical="center" textRotation="45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 wrapText="1"/>
    </xf>
    <xf numFmtId="1" fontId="2" fillId="0" borderId="0" xfId="1" applyNumberFormat="1" applyFont="1" applyAlignment="1">
      <alignment horizontal="left"/>
    </xf>
    <xf numFmtId="1" fontId="15" fillId="0" borderId="2" xfId="1" applyNumberFormat="1" applyFont="1" applyBorder="1" applyAlignment="1">
      <alignment horizontal="center" vertical="center"/>
    </xf>
    <xf numFmtId="1" fontId="2" fillId="0" borderId="6" xfId="1" applyNumberFormat="1" applyFont="1" applyBorder="1" applyAlignment="1">
      <alignment horizontal="center" vertical="center"/>
    </xf>
    <xf numFmtId="1" fontId="2" fillId="0" borderId="10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5" xfId="1" applyFont="1" applyBorder="1" applyAlignment="1">
      <alignment horizontal="left"/>
    </xf>
    <xf numFmtId="0" fontId="15" fillId="0" borderId="6" xfId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" fontId="20" fillId="0" borderId="17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15" fillId="0" borderId="10" xfId="1" applyNumberFormat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/>
    </xf>
  </cellXfs>
  <cellStyles count="4">
    <cellStyle name="Hyperlink 2" xfId="2" xr:uid="{4DBE3480-2766-4EB6-BCE5-32B01E45815C}"/>
    <cellStyle name="Normal" xfId="0" builtinId="0"/>
    <cellStyle name="Normal 16" xfId="1" xr:uid="{D11FA2E2-8D33-4BD3-8012-20570643DBC5}"/>
    <cellStyle name="Normal 4" xfId="3" xr:uid="{9EA280DB-70DD-4C0E-9BFF-430E728950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312420</xdr:colOff>
      <xdr:row>251</xdr:row>
      <xdr:rowOff>163830</xdr:rowOff>
    </xdr:from>
    <xdr:to>
      <xdr:col>21</xdr:col>
      <xdr:colOff>745490</xdr:colOff>
      <xdr:row>254</xdr:row>
      <xdr:rowOff>165735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58AADCD-78A6-4D0A-8041-C0A7263BEA14}"/>
            </a:ext>
          </a:extLst>
        </xdr:cNvPr>
        <xdr:cNvSpPr>
          <a:spLocks noChangeArrowheads="1"/>
        </xdr:cNvSpPr>
      </xdr:nvSpPr>
      <xdr:spPr>
        <a:xfrm>
          <a:off x="7863840" y="58944510"/>
          <a:ext cx="1972310" cy="527685"/>
        </a:xfrm>
        <a:prstGeom prst="rect">
          <a:avLst/>
        </a:prstGeom>
        <a:noFill/>
        <a:ln w="9525">
          <a:noFill/>
          <a:miter lim="800000"/>
        </a:ln>
      </xdr:spPr>
      <xdr:txBody>
        <a:bodyPr wrap="square" lIns="27432" tIns="22860" rIns="27432" bIns="2286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en-US" sz="1000" b="1" i="0" strike="noStrike">
            <a:solidFill>
              <a:srgbClr val="000000"/>
            </a:solidFill>
            <a:latin typeface="Arial Narrow" panose="020B0606020202030204" pitchFamily="34" charset="0"/>
            <a:cs typeface="Arial" panose="020B0604020202020204"/>
          </a:endParaRPr>
        </a:p>
      </xdr:txBody>
    </xdr:sp>
    <xdr:clientData/>
  </xdr:twoCellAnchor>
  <xdr:twoCellAnchor>
    <xdr:from>
      <xdr:col>9</xdr:col>
      <xdr:colOff>0</xdr:colOff>
      <xdr:row>251</xdr:row>
      <xdr:rowOff>171450</xdr:rowOff>
    </xdr:from>
    <xdr:to>
      <xdr:col>14</xdr:col>
      <xdr:colOff>36830</xdr:colOff>
      <xdr:row>254</xdr:row>
      <xdr:rowOff>173355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3AB474A-3A23-44CE-BA5A-8D1DE21197B4}"/>
            </a:ext>
          </a:extLst>
        </xdr:cNvPr>
        <xdr:cNvSpPr>
          <a:spLocks noChangeArrowheads="1"/>
        </xdr:cNvSpPr>
      </xdr:nvSpPr>
      <xdr:spPr>
        <a:xfrm>
          <a:off x="4305300" y="58952130"/>
          <a:ext cx="2117090" cy="527685"/>
        </a:xfrm>
        <a:prstGeom prst="rect">
          <a:avLst/>
        </a:prstGeom>
        <a:noFill/>
        <a:ln w="9525">
          <a:noFill/>
          <a:miter lim="800000"/>
        </a:ln>
      </xdr:spPr>
      <xdr:txBody>
        <a:bodyPr wrap="square" lIns="27432" tIns="22860" rIns="27432" bIns="2286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en-US" sz="1000" b="1" i="0" strike="noStrike">
            <a:solidFill>
              <a:srgbClr val="000000"/>
            </a:solidFill>
            <a:latin typeface="Arial Narrow" panose="020B0606020202030204" pitchFamily="34" charset="0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ubha@14789" TargetMode="External"/><Relationship Id="rId1" Type="http://schemas.openxmlformats.org/officeDocument/2006/relationships/hyperlink" Target="mailto:subha@14789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3741-2080-493C-A7AC-3BE73F15DFF9}">
  <dimension ref="A1:AB259"/>
  <sheetViews>
    <sheetView tabSelected="1" workbookViewId="0">
      <selection activeCell="K264" sqref="K264"/>
    </sheetView>
  </sheetViews>
  <sheetFormatPr defaultColWidth="8.88671875" defaultRowHeight="13.8" x14ac:dyDescent="0.25"/>
  <cols>
    <col min="1" max="1" width="17.44140625" style="2" customWidth="1"/>
    <col min="2" max="11" width="5.6640625" style="2" customWidth="1"/>
    <col min="12" max="12" width="7.6640625" style="2" customWidth="1"/>
    <col min="13" max="20" width="5.6640625" style="2" customWidth="1"/>
    <col min="21" max="21" width="7.6640625" style="2" customWidth="1"/>
    <col min="22" max="22" width="8.6640625" style="2" customWidth="1"/>
    <col min="23" max="23" width="5.88671875" style="2" hidden="1" customWidth="1"/>
    <col min="24" max="24" width="4.5546875" style="2" hidden="1" customWidth="1"/>
    <col min="25" max="25" width="8.88671875" style="2" hidden="1" customWidth="1"/>
    <col min="26" max="26" width="8.88671875" style="2"/>
    <col min="27" max="27" width="1.109375" style="2" hidden="1" customWidth="1"/>
    <col min="28" max="16384" width="8.88671875" style="2"/>
  </cols>
  <sheetData>
    <row r="1" spans="1:27" ht="20.100000000000001" customHeight="1" x14ac:dyDescent="0.25">
      <c r="A1" s="1">
        <v>1</v>
      </c>
      <c r="C1" s="3"/>
      <c r="D1" s="3"/>
      <c r="E1" s="3"/>
      <c r="F1" s="3"/>
      <c r="G1" s="3"/>
      <c r="H1" s="3"/>
      <c r="I1" s="67" t="s">
        <v>0</v>
      </c>
      <c r="J1" s="67"/>
      <c r="K1" s="67"/>
      <c r="L1" s="67"/>
      <c r="M1" s="67"/>
      <c r="N1" s="3"/>
      <c r="O1" s="3"/>
      <c r="P1" s="3"/>
      <c r="Q1" s="3"/>
      <c r="R1" s="3"/>
      <c r="S1" s="3"/>
      <c r="T1" s="3"/>
      <c r="U1" s="68" t="s">
        <v>1</v>
      </c>
      <c r="V1" s="68"/>
      <c r="AA1" s="4" t="s">
        <v>2</v>
      </c>
    </row>
    <row r="2" spans="1:27" ht="20.100000000000001" customHeight="1" x14ac:dyDescent="0.25">
      <c r="A2" s="5" t="s">
        <v>3</v>
      </c>
      <c r="B2" s="69">
        <v>44362</v>
      </c>
      <c r="C2" s="69"/>
      <c r="D2" s="6" t="s">
        <v>4</v>
      </c>
      <c r="E2" s="69">
        <f>B2+1</f>
        <v>44363</v>
      </c>
      <c r="F2" s="69"/>
      <c r="G2" s="7"/>
      <c r="H2" s="3"/>
      <c r="I2" s="70" t="s">
        <v>5</v>
      </c>
      <c r="J2" s="70"/>
      <c r="K2" s="70"/>
      <c r="L2" s="70"/>
      <c r="M2" s="70"/>
      <c r="N2" s="71" t="s">
        <v>6</v>
      </c>
      <c r="O2" s="71"/>
      <c r="P2" s="71"/>
      <c r="Q2" s="71"/>
      <c r="R2" s="72" t="s">
        <v>7</v>
      </c>
      <c r="S2" s="72"/>
      <c r="T2" s="72"/>
      <c r="U2" s="72"/>
      <c r="V2" s="8" t="s">
        <v>8</v>
      </c>
    </row>
    <row r="3" spans="1:27" ht="25.2" customHeight="1" x14ac:dyDescent="0.25">
      <c r="A3" s="9" t="s">
        <v>9</v>
      </c>
      <c r="B3" s="73" t="s">
        <v>10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10"/>
    </row>
    <row r="4" spans="1:27" ht="15" customHeight="1" x14ac:dyDescent="0.25">
      <c r="A4" s="74" t="s">
        <v>11</v>
      </c>
      <c r="B4" s="77" t="s">
        <v>12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8" t="s">
        <v>13</v>
      </c>
      <c r="N4" s="78"/>
      <c r="O4" s="78"/>
      <c r="P4" s="78"/>
      <c r="Q4" s="78"/>
      <c r="R4" s="78"/>
      <c r="S4" s="78"/>
      <c r="T4" s="78"/>
      <c r="U4" s="78"/>
      <c r="V4" s="77" t="s">
        <v>14</v>
      </c>
    </row>
    <row r="5" spans="1:27" ht="39.9" customHeight="1" x14ac:dyDescent="0.25">
      <c r="A5" s="75"/>
      <c r="B5" s="79" t="s">
        <v>15</v>
      </c>
      <c r="C5" s="79"/>
      <c r="D5" s="80" t="s">
        <v>16</v>
      </c>
      <c r="E5" s="80"/>
      <c r="F5" s="80" t="s">
        <v>17</v>
      </c>
      <c r="G5" s="80"/>
      <c r="H5" s="79" t="s">
        <v>18</v>
      </c>
      <c r="I5" s="79"/>
      <c r="J5" s="80" t="s">
        <v>19</v>
      </c>
      <c r="K5" s="80"/>
      <c r="L5" s="80"/>
      <c r="M5" s="79" t="s">
        <v>20</v>
      </c>
      <c r="N5" s="79"/>
      <c r="O5" s="79" t="s">
        <v>21</v>
      </c>
      <c r="P5" s="79"/>
      <c r="Q5" s="79" t="s">
        <v>22</v>
      </c>
      <c r="R5" s="79"/>
      <c r="S5" s="80" t="s">
        <v>23</v>
      </c>
      <c r="T5" s="80"/>
      <c r="U5" s="80"/>
      <c r="V5" s="77"/>
    </row>
    <row r="6" spans="1:27" ht="24.6" customHeight="1" x14ac:dyDescent="0.25">
      <c r="A6" s="76"/>
      <c r="B6" s="14" t="s">
        <v>24</v>
      </c>
      <c r="C6" s="14" t="s">
        <v>25</v>
      </c>
      <c r="D6" s="14" t="s">
        <v>24</v>
      </c>
      <c r="E6" s="14" t="s">
        <v>25</v>
      </c>
      <c r="F6" s="14" t="s">
        <v>24</v>
      </c>
      <c r="G6" s="14" t="s">
        <v>25</v>
      </c>
      <c r="H6" s="14" t="s">
        <v>24</v>
      </c>
      <c r="I6" s="14" t="s">
        <v>25</v>
      </c>
      <c r="J6" s="14" t="s">
        <v>24</v>
      </c>
      <c r="K6" s="14" t="s">
        <v>25</v>
      </c>
      <c r="L6" s="15" t="s">
        <v>26</v>
      </c>
      <c r="M6" s="14" t="s">
        <v>24</v>
      </c>
      <c r="N6" s="14" t="s">
        <v>25</v>
      </c>
      <c r="O6" s="14" t="s">
        <v>24</v>
      </c>
      <c r="P6" s="14" t="s">
        <v>25</v>
      </c>
      <c r="Q6" s="14" t="s">
        <v>24</v>
      </c>
      <c r="R6" s="14" t="s">
        <v>25</v>
      </c>
      <c r="S6" s="14" t="s">
        <v>24</v>
      </c>
      <c r="T6" s="14" t="s">
        <v>25</v>
      </c>
      <c r="U6" s="15" t="s">
        <v>27</v>
      </c>
      <c r="V6" s="77"/>
    </row>
    <row r="7" spans="1:27" s="17" customFormat="1" ht="11.25" customHeight="1" x14ac:dyDescent="0.2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  <c r="V7" s="16">
        <v>22</v>
      </c>
    </row>
    <row r="8" spans="1:27" ht="15" customHeight="1" x14ac:dyDescent="0.25">
      <c r="A8" s="18" t="s">
        <v>28</v>
      </c>
      <c r="B8" s="19">
        <v>7</v>
      </c>
      <c r="C8" s="19">
        <v>8</v>
      </c>
      <c r="D8" s="19">
        <v>36</v>
      </c>
      <c r="E8" s="19">
        <v>32</v>
      </c>
      <c r="F8" s="19">
        <v>26</v>
      </c>
      <c r="G8" s="19">
        <v>28</v>
      </c>
      <c r="H8" s="19">
        <v>7</v>
      </c>
      <c r="I8" s="19">
        <v>8</v>
      </c>
      <c r="J8" s="20">
        <f t="shared" ref="J8:K31" si="0">B8+D8+F8+H8</f>
        <v>76</v>
      </c>
      <c r="K8" s="20">
        <f t="shared" si="0"/>
        <v>76</v>
      </c>
      <c r="L8" s="20">
        <f t="shared" ref="L8:L31" si="1">K8+J8</f>
        <v>152</v>
      </c>
      <c r="M8" s="19">
        <v>0</v>
      </c>
      <c r="N8" s="19">
        <v>0</v>
      </c>
      <c r="O8" s="19">
        <v>6</v>
      </c>
      <c r="P8" s="19">
        <v>9</v>
      </c>
      <c r="Q8" s="19">
        <v>3</v>
      </c>
      <c r="R8" s="19">
        <v>2</v>
      </c>
      <c r="S8" s="20">
        <f t="shared" ref="S8:T31" si="2">M8+O8+Q8</f>
        <v>9</v>
      </c>
      <c r="T8" s="20">
        <f t="shared" si="2"/>
        <v>11</v>
      </c>
      <c r="U8" s="20">
        <f t="shared" ref="U8:U32" si="3">S8+T8</f>
        <v>20</v>
      </c>
      <c r="V8" s="21"/>
    </row>
    <row r="9" spans="1:27" ht="15" customHeight="1" x14ac:dyDescent="0.25">
      <c r="A9" s="18" t="s">
        <v>29</v>
      </c>
      <c r="B9" s="19">
        <v>6</v>
      </c>
      <c r="C9" s="19">
        <v>5</v>
      </c>
      <c r="D9" s="19">
        <v>26</v>
      </c>
      <c r="E9" s="19">
        <v>33</v>
      </c>
      <c r="F9" s="19">
        <v>25</v>
      </c>
      <c r="G9" s="19">
        <v>33</v>
      </c>
      <c r="H9" s="19">
        <v>6</v>
      </c>
      <c r="I9" s="19">
        <v>8</v>
      </c>
      <c r="J9" s="20">
        <f t="shared" si="0"/>
        <v>63</v>
      </c>
      <c r="K9" s="20">
        <f t="shared" si="0"/>
        <v>79</v>
      </c>
      <c r="L9" s="20">
        <f t="shared" si="1"/>
        <v>142</v>
      </c>
      <c r="M9" s="19">
        <v>0</v>
      </c>
      <c r="N9" s="19">
        <v>0</v>
      </c>
      <c r="O9" s="19">
        <v>7</v>
      </c>
      <c r="P9" s="19">
        <v>6</v>
      </c>
      <c r="Q9" s="19">
        <v>3</v>
      </c>
      <c r="R9" s="19">
        <v>6</v>
      </c>
      <c r="S9" s="20">
        <f t="shared" si="2"/>
        <v>10</v>
      </c>
      <c r="T9" s="20">
        <f t="shared" si="2"/>
        <v>12</v>
      </c>
      <c r="U9" s="20">
        <f t="shared" si="3"/>
        <v>22</v>
      </c>
      <c r="V9" s="21"/>
    </row>
    <row r="10" spans="1:27" ht="15" customHeight="1" x14ac:dyDescent="0.25">
      <c r="A10" s="18" t="s">
        <v>30</v>
      </c>
      <c r="B10" s="19">
        <v>9</v>
      </c>
      <c r="C10" s="19">
        <v>11</v>
      </c>
      <c r="D10" s="19">
        <v>29</v>
      </c>
      <c r="E10" s="19">
        <v>37</v>
      </c>
      <c r="F10" s="19">
        <v>26</v>
      </c>
      <c r="G10" s="19">
        <v>27</v>
      </c>
      <c r="H10" s="19">
        <v>9</v>
      </c>
      <c r="I10" s="19">
        <v>10</v>
      </c>
      <c r="J10" s="20">
        <f t="shared" si="0"/>
        <v>73</v>
      </c>
      <c r="K10" s="20">
        <f t="shared" si="0"/>
        <v>85</v>
      </c>
      <c r="L10" s="20">
        <f t="shared" si="1"/>
        <v>158</v>
      </c>
      <c r="M10" s="19">
        <v>0</v>
      </c>
      <c r="N10" s="19">
        <v>0</v>
      </c>
      <c r="O10" s="19">
        <v>8</v>
      </c>
      <c r="P10" s="19">
        <v>9</v>
      </c>
      <c r="Q10" s="19">
        <v>3</v>
      </c>
      <c r="R10" s="19">
        <v>12</v>
      </c>
      <c r="S10" s="20">
        <f t="shared" si="2"/>
        <v>11</v>
      </c>
      <c r="T10" s="20">
        <f t="shared" si="2"/>
        <v>21</v>
      </c>
      <c r="U10" s="20">
        <f t="shared" si="3"/>
        <v>32</v>
      </c>
      <c r="V10" s="21"/>
    </row>
    <row r="11" spans="1:27" ht="15" customHeight="1" x14ac:dyDescent="0.25">
      <c r="A11" s="18" t="s">
        <v>31</v>
      </c>
      <c r="B11" s="19">
        <v>8</v>
      </c>
      <c r="C11" s="19">
        <v>6</v>
      </c>
      <c r="D11" s="19">
        <v>10</v>
      </c>
      <c r="E11" s="19">
        <v>5</v>
      </c>
      <c r="F11" s="19">
        <v>36</v>
      </c>
      <c r="G11" s="19">
        <v>27</v>
      </c>
      <c r="H11" s="19">
        <v>0</v>
      </c>
      <c r="I11" s="19">
        <v>11</v>
      </c>
      <c r="J11" s="20">
        <f t="shared" si="0"/>
        <v>54</v>
      </c>
      <c r="K11" s="20">
        <f t="shared" si="0"/>
        <v>49</v>
      </c>
      <c r="L11" s="20">
        <f t="shared" si="1"/>
        <v>103</v>
      </c>
      <c r="M11" s="19">
        <v>0</v>
      </c>
      <c r="N11" s="19">
        <v>0</v>
      </c>
      <c r="O11" s="19">
        <v>4</v>
      </c>
      <c r="P11" s="19">
        <v>3</v>
      </c>
      <c r="Q11" s="19">
        <v>4</v>
      </c>
      <c r="R11" s="19">
        <v>4</v>
      </c>
      <c r="S11" s="20">
        <f t="shared" si="2"/>
        <v>8</v>
      </c>
      <c r="T11" s="20">
        <f t="shared" si="2"/>
        <v>7</v>
      </c>
      <c r="U11" s="20">
        <f t="shared" si="3"/>
        <v>15</v>
      </c>
      <c r="V11" s="21"/>
    </row>
    <row r="12" spans="1:27" ht="15" customHeight="1" x14ac:dyDescent="0.25">
      <c r="A12" s="18" t="s">
        <v>32</v>
      </c>
      <c r="B12" s="19">
        <v>5</v>
      </c>
      <c r="C12" s="19">
        <v>9</v>
      </c>
      <c r="D12" s="19">
        <v>17</v>
      </c>
      <c r="E12" s="19">
        <v>14</v>
      </c>
      <c r="F12" s="19">
        <v>28</v>
      </c>
      <c r="G12" s="19">
        <v>33</v>
      </c>
      <c r="H12" s="19">
        <v>7</v>
      </c>
      <c r="I12" s="19">
        <v>0</v>
      </c>
      <c r="J12" s="20">
        <f t="shared" si="0"/>
        <v>57</v>
      </c>
      <c r="K12" s="20">
        <f t="shared" si="0"/>
        <v>56</v>
      </c>
      <c r="L12" s="20">
        <f t="shared" si="1"/>
        <v>113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4</v>
      </c>
      <c r="S12" s="20">
        <f t="shared" si="2"/>
        <v>0</v>
      </c>
      <c r="T12" s="20">
        <f t="shared" si="2"/>
        <v>4</v>
      </c>
      <c r="U12" s="20">
        <f t="shared" si="3"/>
        <v>4</v>
      </c>
      <c r="V12" s="14"/>
    </row>
    <row r="13" spans="1:27" ht="15" customHeight="1" x14ac:dyDescent="0.25">
      <c r="A13" s="18" t="s">
        <v>33</v>
      </c>
      <c r="B13" s="19">
        <v>6</v>
      </c>
      <c r="C13" s="19">
        <v>5</v>
      </c>
      <c r="D13" s="19">
        <v>41</v>
      </c>
      <c r="E13" s="19">
        <v>38</v>
      </c>
      <c r="F13" s="19">
        <v>30</v>
      </c>
      <c r="G13" s="19">
        <v>35</v>
      </c>
      <c r="H13" s="19">
        <v>6</v>
      </c>
      <c r="I13" s="19">
        <v>7</v>
      </c>
      <c r="J13" s="20">
        <f t="shared" si="0"/>
        <v>83</v>
      </c>
      <c r="K13" s="20">
        <f t="shared" si="0"/>
        <v>85</v>
      </c>
      <c r="L13" s="20">
        <f t="shared" si="1"/>
        <v>168</v>
      </c>
      <c r="M13" s="19">
        <v>0</v>
      </c>
      <c r="N13" s="19">
        <v>0</v>
      </c>
      <c r="O13" s="19">
        <v>9</v>
      </c>
      <c r="P13" s="19">
        <v>9</v>
      </c>
      <c r="Q13" s="19">
        <v>6</v>
      </c>
      <c r="R13" s="19">
        <v>6</v>
      </c>
      <c r="S13" s="20">
        <f t="shared" si="2"/>
        <v>15</v>
      </c>
      <c r="T13" s="20">
        <f t="shared" si="2"/>
        <v>15</v>
      </c>
      <c r="U13" s="20">
        <f t="shared" si="3"/>
        <v>30</v>
      </c>
      <c r="V13" s="14"/>
    </row>
    <row r="14" spans="1:27" ht="15" customHeight="1" x14ac:dyDescent="0.25">
      <c r="A14" s="18" t="s">
        <v>34</v>
      </c>
      <c r="B14" s="19">
        <v>0</v>
      </c>
      <c r="C14" s="19">
        <v>7</v>
      </c>
      <c r="D14" s="19">
        <v>21</v>
      </c>
      <c r="E14" s="19">
        <v>14</v>
      </c>
      <c r="F14" s="19">
        <v>31</v>
      </c>
      <c r="G14" s="19">
        <v>28</v>
      </c>
      <c r="H14" s="19">
        <v>7</v>
      </c>
      <c r="I14" s="19">
        <v>0</v>
      </c>
      <c r="J14" s="20">
        <f t="shared" si="0"/>
        <v>59</v>
      </c>
      <c r="K14" s="20">
        <f t="shared" si="0"/>
        <v>49</v>
      </c>
      <c r="L14" s="20">
        <f t="shared" si="1"/>
        <v>108</v>
      </c>
      <c r="M14" s="19">
        <v>0</v>
      </c>
      <c r="N14" s="19">
        <v>0</v>
      </c>
      <c r="O14" s="19">
        <v>6</v>
      </c>
      <c r="P14" s="19">
        <v>8</v>
      </c>
      <c r="Q14" s="19">
        <v>0</v>
      </c>
      <c r="R14" s="19">
        <v>3</v>
      </c>
      <c r="S14" s="20">
        <f t="shared" si="2"/>
        <v>6</v>
      </c>
      <c r="T14" s="20">
        <f t="shared" si="2"/>
        <v>11</v>
      </c>
      <c r="U14" s="20">
        <f t="shared" si="3"/>
        <v>17</v>
      </c>
      <c r="V14" s="14"/>
    </row>
    <row r="15" spans="1:27" ht="15" customHeight="1" x14ac:dyDescent="0.25">
      <c r="A15" s="18" t="s">
        <v>35</v>
      </c>
      <c r="B15" s="19">
        <v>10</v>
      </c>
      <c r="C15" s="19">
        <v>8</v>
      </c>
      <c r="D15" s="19">
        <v>12</v>
      </c>
      <c r="E15" s="19">
        <v>15</v>
      </c>
      <c r="F15" s="19">
        <v>16</v>
      </c>
      <c r="G15" s="19">
        <v>16</v>
      </c>
      <c r="H15" s="19">
        <v>8</v>
      </c>
      <c r="I15" s="19">
        <v>7</v>
      </c>
      <c r="J15" s="20">
        <f t="shared" si="0"/>
        <v>46</v>
      </c>
      <c r="K15" s="20">
        <f t="shared" si="0"/>
        <v>46</v>
      </c>
      <c r="L15" s="20">
        <f t="shared" si="1"/>
        <v>92</v>
      </c>
      <c r="M15" s="19">
        <v>0</v>
      </c>
      <c r="N15" s="19">
        <v>0</v>
      </c>
      <c r="O15" s="19">
        <v>0</v>
      </c>
      <c r="P15" s="19">
        <v>5</v>
      </c>
      <c r="Q15" s="19">
        <v>0</v>
      </c>
      <c r="R15" s="19">
        <v>2</v>
      </c>
      <c r="S15" s="20">
        <f t="shared" si="2"/>
        <v>0</v>
      </c>
      <c r="T15" s="20">
        <f t="shared" si="2"/>
        <v>7</v>
      </c>
      <c r="U15" s="20">
        <f t="shared" si="3"/>
        <v>7</v>
      </c>
      <c r="V15" s="14"/>
    </row>
    <row r="16" spans="1:27" ht="15" customHeight="1" x14ac:dyDescent="0.25">
      <c r="A16" s="18" t="s">
        <v>36</v>
      </c>
      <c r="B16" s="19">
        <v>7</v>
      </c>
      <c r="C16" s="19">
        <v>0</v>
      </c>
      <c r="D16" s="19">
        <v>18</v>
      </c>
      <c r="E16" s="19">
        <v>12</v>
      </c>
      <c r="F16" s="19">
        <v>19</v>
      </c>
      <c r="G16" s="19">
        <v>13</v>
      </c>
      <c r="H16" s="19">
        <v>0</v>
      </c>
      <c r="I16" s="19">
        <v>10</v>
      </c>
      <c r="J16" s="20">
        <f t="shared" si="0"/>
        <v>44</v>
      </c>
      <c r="K16" s="20">
        <f t="shared" si="0"/>
        <v>35</v>
      </c>
      <c r="L16" s="20">
        <f t="shared" si="1"/>
        <v>79</v>
      </c>
      <c r="M16" s="19">
        <v>0</v>
      </c>
      <c r="N16" s="19">
        <v>0</v>
      </c>
      <c r="O16" s="19">
        <v>9</v>
      </c>
      <c r="P16" s="19">
        <v>7</v>
      </c>
      <c r="Q16" s="19">
        <v>7</v>
      </c>
      <c r="R16" s="19">
        <v>2</v>
      </c>
      <c r="S16" s="20">
        <f t="shared" si="2"/>
        <v>16</v>
      </c>
      <c r="T16" s="20">
        <f t="shared" si="2"/>
        <v>9</v>
      </c>
      <c r="U16" s="20">
        <f t="shared" si="3"/>
        <v>25</v>
      </c>
      <c r="V16" s="21"/>
    </row>
    <row r="17" spans="1:24" ht="15" customHeight="1" x14ac:dyDescent="0.25">
      <c r="A17" s="18" t="s">
        <v>37</v>
      </c>
      <c r="B17" s="19">
        <v>11</v>
      </c>
      <c r="C17" s="19">
        <v>9</v>
      </c>
      <c r="D17" s="19">
        <v>24</v>
      </c>
      <c r="E17" s="19">
        <v>28</v>
      </c>
      <c r="F17" s="19">
        <v>27</v>
      </c>
      <c r="G17" s="19">
        <v>29</v>
      </c>
      <c r="H17" s="19">
        <v>0</v>
      </c>
      <c r="I17" s="19">
        <v>9</v>
      </c>
      <c r="J17" s="20">
        <f t="shared" si="0"/>
        <v>62</v>
      </c>
      <c r="K17" s="20">
        <f t="shared" si="0"/>
        <v>75</v>
      </c>
      <c r="L17" s="20">
        <f t="shared" si="1"/>
        <v>137</v>
      </c>
      <c r="M17" s="19">
        <v>0</v>
      </c>
      <c r="N17" s="19">
        <v>0</v>
      </c>
      <c r="O17" s="19">
        <v>6</v>
      </c>
      <c r="P17" s="19">
        <v>9</v>
      </c>
      <c r="Q17" s="19">
        <v>8</v>
      </c>
      <c r="R17" s="19">
        <v>6</v>
      </c>
      <c r="S17" s="20">
        <f t="shared" si="2"/>
        <v>14</v>
      </c>
      <c r="T17" s="20">
        <f t="shared" si="2"/>
        <v>15</v>
      </c>
      <c r="U17" s="20">
        <f t="shared" si="3"/>
        <v>29</v>
      </c>
      <c r="V17" s="21"/>
    </row>
    <row r="18" spans="1:24" ht="15" customHeight="1" x14ac:dyDescent="0.25">
      <c r="A18" s="18" t="s">
        <v>38</v>
      </c>
      <c r="B18" s="19">
        <v>9</v>
      </c>
      <c r="C18" s="19">
        <v>8</v>
      </c>
      <c r="D18" s="19">
        <v>22</v>
      </c>
      <c r="E18" s="19">
        <v>28</v>
      </c>
      <c r="F18" s="19">
        <v>27</v>
      </c>
      <c r="G18" s="19">
        <v>26</v>
      </c>
      <c r="H18" s="19">
        <v>5</v>
      </c>
      <c r="I18" s="19">
        <v>10</v>
      </c>
      <c r="J18" s="20">
        <f t="shared" si="0"/>
        <v>63</v>
      </c>
      <c r="K18" s="20">
        <f t="shared" si="0"/>
        <v>72</v>
      </c>
      <c r="L18" s="20">
        <f t="shared" si="1"/>
        <v>135</v>
      </c>
      <c r="M18" s="19">
        <v>0</v>
      </c>
      <c r="N18" s="19">
        <v>0</v>
      </c>
      <c r="O18" s="19">
        <v>8</v>
      </c>
      <c r="P18" s="19">
        <v>5</v>
      </c>
      <c r="Q18" s="19">
        <v>9</v>
      </c>
      <c r="R18" s="19">
        <v>6</v>
      </c>
      <c r="S18" s="20">
        <f t="shared" si="2"/>
        <v>17</v>
      </c>
      <c r="T18" s="20">
        <f t="shared" si="2"/>
        <v>11</v>
      </c>
      <c r="U18" s="20">
        <f t="shared" si="3"/>
        <v>28</v>
      </c>
      <c r="V18" s="21"/>
    </row>
    <row r="19" spans="1:24" ht="15" customHeight="1" x14ac:dyDescent="0.25">
      <c r="A19" s="22" t="s">
        <v>39</v>
      </c>
      <c r="B19" s="19">
        <v>6</v>
      </c>
      <c r="C19" s="19">
        <v>0</v>
      </c>
      <c r="D19" s="19">
        <v>17</v>
      </c>
      <c r="E19" s="19">
        <v>13</v>
      </c>
      <c r="F19" s="19">
        <v>22</v>
      </c>
      <c r="G19" s="19">
        <v>26</v>
      </c>
      <c r="H19" s="19">
        <v>7</v>
      </c>
      <c r="I19" s="19">
        <v>11</v>
      </c>
      <c r="J19" s="20">
        <f t="shared" si="0"/>
        <v>52</v>
      </c>
      <c r="K19" s="20">
        <f t="shared" si="0"/>
        <v>50</v>
      </c>
      <c r="L19" s="20">
        <f t="shared" si="1"/>
        <v>102</v>
      </c>
      <c r="M19" s="19">
        <v>0</v>
      </c>
      <c r="N19" s="19">
        <v>0</v>
      </c>
      <c r="O19" s="19">
        <v>5</v>
      </c>
      <c r="P19" s="19">
        <v>8</v>
      </c>
      <c r="Q19" s="19">
        <v>5</v>
      </c>
      <c r="R19" s="19">
        <v>8</v>
      </c>
      <c r="S19" s="20">
        <f t="shared" si="2"/>
        <v>10</v>
      </c>
      <c r="T19" s="20">
        <f t="shared" si="2"/>
        <v>16</v>
      </c>
      <c r="U19" s="20">
        <f t="shared" si="3"/>
        <v>26</v>
      </c>
      <c r="V19" s="21"/>
    </row>
    <row r="20" spans="1:24" ht="15" customHeight="1" x14ac:dyDescent="0.25">
      <c r="A20" s="22" t="s">
        <v>40</v>
      </c>
      <c r="B20" s="19">
        <v>4</v>
      </c>
      <c r="C20" s="19">
        <v>8</v>
      </c>
      <c r="D20" s="19">
        <v>8</v>
      </c>
      <c r="E20" s="19">
        <v>0</v>
      </c>
      <c r="F20" s="19">
        <v>18</v>
      </c>
      <c r="G20" s="19">
        <v>0</v>
      </c>
      <c r="H20" s="19">
        <v>10</v>
      </c>
      <c r="I20" s="19">
        <v>9</v>
      </c>
      <c r="J20" s="20">
        <f t="shared" si="0"/>
        <v>40</v>
      </c>
      <c r="K20" s="20">
        <f t="shared" si="0"/>
        <v>17</v>
      </c>
      <c r="L20" s="20">
        <f t="shared" si="1"/>
        <v>57</v>
      </c>
      <c r="M20" s="19">
        <v>0</v>
      </c>
      <c r="N20" s="19">
        <v>0</v>
      </c>
      <c r="O20" s="19">
        <v>10</v>
      </c>
      <c r="P20" s="19">
        <v>12</v>
      </c>
      <c r="Q20" s="19">
        <v>9</v>
      </c>
      <c r="R20" s="19">
        <v>0</v>
      </c>
      <c r="S20" s="20">
        <f t="shared" si="2"/>
        <v>19</v>
      </c>
      <c r="T20" s="20">
        <f t="shared" si="2"/>
        <v>12</v>
      </c>
      <c r="U20" s="20">
        <f t="shared" si="3"/>
        <v>31</v>
      </c>
      <c r="V20" s="21"/>
    </row>
    <row r="21" spans="1:24" ht="15" customHeight="1" x14ac:dyDescent="0.25">
      <c r="A21" s="22" t="s">
        <v>41</v>
      </c>
      <c r="B21" s="19">
        <v>5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13</v>
      </c>
      <c r="I21" s="19">
        <v>8</v>
      </c>
      <c r="J21" s="20">
        <f t="shared" si="0"/>
        <v>18</v>
      </c>
      <c r="K21" s="20">
        <f t="shared" si="0"/>
        <v>8</v>
      </c>
      <c r="L21" s="20">
        <f t="shared" si="1"/>
        <v>26</v>
      </c>
      <c r="M21" s="19">
        <v>0</v>
      </c>
      <c r="N21" s="19">
        <v>0</v>
      </c>
      <c r="O21" s="19">
        <v>11</v>
      </c>
      <c r="P21" s="19">
        <v>7</v>
      </c>
      <c r="Q21" s="19">
        <v>6</v>
      </c>
      <c r="R21" s="19">
        <v>4</v>
      </c>
      <c r="S21" s="20">
        <f t="shared" si="2"/>
        <v>17</v>
      </c>
      <c r="T21" s="20">
        <f t="shared" si="2"/>
        <v>11</v>
      </c>
      <c r="U21" s="20">
        <f t="shared" si="3"/>
        <v>28</v>
      </c>
      <c r="V21" s="21"/>
    </row>
    <row r="22" spans="1:24" ht="15" customHeight="1" x14ac:dyDescent="0.25">
      <c r="A22" s="22" t="s">
        <v>42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7</v>
      </c>
      <c r="I22" s="19">
        <v>0</v>
      </c>
      <c r="J22" s="20">
        <f t="shared" si="0"/>
        <v>7</v>
      </c>
      <c r="K22" s="20">
        <f t="shared" si="0"/>
        <v>0</v>
      </c>
      <c r="L22" s="20">
        <f t="shared" si="1"/>
        <v>7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20">
        <f t="shared" si="2"/>
        <v>0</v>
      </c>
      <c r="T22" s="20">
        <f t="shared" si="2"/>
        <v>0</v>
      </c>
      <c r="U22" s="20">
        <f t="shared" si="3"/>
        <v>0</v>
      </c>
      <c r="V22" s="21"/>
    </row>
    <row r="23" spans="1:24" ht="15" customHeight="1" x14ac:dyDescent="0.25">
      <c r="A23" s="22" t="s">
        <v>43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20">
        <f t="shared" si="0"/>
        <v>0</v>
      </c>
      <c r="K23" s="20">
        <f t="shared" si="0"/>
        <v>0</v>
      </c>
      <c r="L23" s="20">
        <f t="shared" si="1"/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20">
        <f t="shared" si="2"/>
        <v>0</v>
      </c>
      <c r="T23" s="20">
        <f t="shared" si="2"/>
        <v>0</v>
      </c>
      <c r="U23" s="20">
        <f t="shared" si="3"/>
        <v>0</v>
      </c>
      <c r="V23" s="21"/>
    </row>
    <row r="24" spans="1:24" ht="15" customHeight="1" x14ac:dyDescent="0.25">
      <c r="A24" s="22" t="s">
        <v>44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20">
        <f t="shared" si="0"/>
        <v>0</v>
      </c>
      <c r="K24" s="20">
        <f t="shared" si="0"/>
        <v>0</v>
      </c>
      <c r="L24" s="20">
        <f t="shared" si="1"/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20">
        <f t="shared" si="2"/>
        <v>0</v>
      </c>
      <c r="T24" s="20">
        <f t="shared" si="2"/>
        <v>0</v>
      </c>
      <c r="U24" s="20">
        <f t="shared" si="3"/>
        <v>0</v>
      </c>
      <c r="V24" s="21"/>
    </row>
    <row r="25" spans="1:24" ht="15" customHeight="1" x14ac:dyDescent="0.25">
      <c r="A25" s="22" t="s">
        <v>45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20">
        <f t="shared" si="0"/>
        <v>0</v>
      </c>
      <c r="K25" s="20">
        <f t="shared" si="0"/>
        <v>0</v>
      </c>
      <c r="L25" s="20">
        <f t="shared" si="1"/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20">
        <f t="shared" si="2"/>
        <v>0</v>
      </c>
      <c r="T25" s="20">
        <f t="shared" si="2"/>
        <v>0</v>
      </c>
      <c r="U25" s="20">
        <f t="shared" si="3"/>
        <v>0</v>
      </c>
      <c r="V25" s="21"/>
    </row>
    <row r="26" spans="1:24" ht="15" customHeight="1" x14ac:dyDescent="0.25">
      <c r="A26" s="22" t="s">
        <v>46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7</v>
      </c>
      <c r="J26" s="20">
        <f t="shared" si="0"/>
        <v>0</v>
      </c>
      <c r="K26" s="20">
        <f t="shared" si="0"/>
        <v>7</v>
      </c>
      <c r="L26" s="20">
        <f t="shared" si="1"/>
        <v>7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20">
        <f t="shared" si="2"/>
        <v>0</v>
      </c>
      <c r="T26" s="20">
        <f t="shared" si="2"/>
        <v>0</v>
      </c>
      <c r="U26" s="20">
        <f t="shared" si="3"/>
        <v>0</v>
      </c>
      <c r="V26" s="21"/>
    </row>
    <row r="27" spans="1:24" ht="15" customHeight="1" x14ac:dyDescent="0.25">
      <c r="A27" s="22" t="s">
        <v>47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9</v>
      </c>
      <c r="I27" s="19">
        <v>11</v>
      </c>
      <c r="J27" s="20">
        <f t="shared" si="0"/>
        <v>9</v>
      </c>
      <c r="K27" s="20">
        <f t="shared" si="0"/>
        <v>11</v>
      </c>
      <c r="L27" s="20">
        <f t="shared" si="1"/>
        <v>20</v>
      </c>
      <c r="M27" s="19">
        <v>0</v>
      </c>
      <c r="N27" s="19">
        <v>0</v>
      </c>
      <c r="O27" s="19">
        <v>0</v>
      </c>
      <c r="P27" s="19">
        <v>7</v>
      </c>
      <c r="Q27" s="19">
        <v>6</v>
      </c>
      <c r="R27" s="19">
        <v>3</v>
      </c>
      <c r="S27" s="20">
        <f t="shared" si="2"/>
        <v>6</v>
      </c>
      <c r="T27" s="20">
        <f t="shared" si="2"/>
        <v>10</v>
      </c>
      <c r="U27" s="20">
        <f t="shared" si="3"/>
        <v>16</v>
      </c>
      <c r="V27" s="21"/>
    </row>
    <row r="28" spans="1:24" ht="15" customHeight="1" x14ac:dyDescent="0.25">
      <c r="A28" s="22" t="s">
        <v>48</v>
      </c>
      <c r="B28" s="19">
        <v>7</v>
      </c>
      <c r="C28" s="19">
        <v>8</v>
      </c>
      <c r="D28" s="19">
        <v>0</v>
      </c>
      <c r="E28" s="19">
        <v>10</v>
      </c>
      <c r="F28" s="19">
        <v>0</v>
      </c>
      <c r="G28" s="19">
        <v>16</v>
      </c>
      <c r="H28" s="19">
        <v>12</v>
      </c>
      <c r="I28" s="19">
        <v>10</v>
      </c>
      <c r="J28" s="20">
        <f t="shared" si="0"/>
        <v>19</v>
      </c>
      <c r="K28" s="20">
        <f t="shared" si="0"/>
        <v>44</v>
      </c>
      <c r="L28" s="20">
        <f t="shared" si="1"/>
        <v>63</v>
      </c>
      <c r="M28" s="19">
        <v>0</v>
      </c>
      <c r="N28" s="19">
        <v>0</v>
      </c>
      <c r="O28" s="19">
        <v>8</v>
      </c>
      <c r="P28" s="19">
        <v>10</v>
      </c>
      <c r="Q28" s="19">
        <v>7</v>
      </c>
      <c r="R28" s="19">
        <v>6</v>
      </c>
      <c r="S28" s="20">
        <f t="shared" si="2"/>
        <v>15</v>
      </c>
      <c r="T28" s="20">
        <f t="shared" si="2"/>
        <v>16</v>
      </c>
      <c r="U28" s="20">
        <f t="shared" si="3"/>
        <v>31</v>
      </c>
      <c r="V28" s="21"/>
      <c r="X28" s="2">
        <f>(B30+C30*X31)</f>
        <v>19</v>
      </c>
    </row>
    <row r="29" spans="1:24" ht="15" customHeight="1" x14ac:dyDescent="0.25">
      <c r="A29" s="22" t="s">
        <v>49</v>
      </c>
      <c r="B29" s="19">
        <v>8</v>
      </c>
      <c r="C29" s="19">
        <v>11</v>
      </c>
      <c r="D29" s="19">
        <v>25</v>
      </c>
      <c r="E29" s="19">
        <v>28</v>
      </c>
      <c r="F29" s="19">
        <v>19</v>
      </c>
      <c r="G29" s="19">
        <v>24</v>
      </c>
      <c r="H29" s="19">
        <v>17</v>
      </c>
      <c r="I29" s="19">
        <v>16</v>
      </c>
      <c r="J29" s="20">
        <f t="shared" si="0"/>
        <v>69</v>
      </c>
      <c r="K29" s="20">
        <f t="shared" si="0"/>
        <v>79</v>
      </c>
      <c r="L29" s="20">
        <f t="shared" si="1"/>
        <v>148</v>
      </c>
      <c r="M29" s="19">
        <v>0</v>
      </c>
      <c r="N29" s="19">
        <v>0</v>
      </c>
      <c r="O29" s="19">
        <v>9</v>
      </c>
      <c r="P29" s="19">
        <v>7</v>
      </c>
      <c r="Q29" s="19">
        <v>5</v>
      </c>
      <c r="R29" s="19">
        <v>9</v>
      </c>
      <c r="S29" s="20">
        <f t="shared" si="2"/>
        <v>14</v>
      </c>
      <c r="T29" s="20">
        <f t="shared" si="2"/>
        <v>16</v>
      </c>
      <c r="U29" s="20">
        <f t="shared" si="3"/>
        <v>30</v>
      </c>
      <c r="V29" s="21"/>
      <c r="X29" s="2" t="e">
        <f>((Q30+R30)*#REF!)</f>
        <v>#REF!</v>
      </c>
    </row>
    <row r="30" spans="1:24" ht="15" customHeight="1" x14ac:dyDescent="0.25">
      <c r="A30" s="22" t="s">
        <v>50</v>
      </c>
      <c r="B30" s="19">
        <v>9</v>
      </c>
      <c r="C30" s="19">
        <v>10</v>
      </c>
      <c r="D30" s="19">
        <v>24</v>
      </c>
      <c r="E30" s="19">
        <v>20</v>
      </c>
      <c r="F30" s="19">
        <v>28</v>
      </c>
      <c r="G30" s="19">
        <v>36</v>
      </c>
      <c r="H30" s="19">
        <v>10</v>
      </c>
      <c r="I30" s="19">
        <v>13</v>
      </c>
      <c r="J30" s="20">
        <f t="shared" si="0"/>
        <v>71</v>
      </c>
      <c r="K30" s="20">
        <f t="shared" si="0"/>
        <v>79</v>
      </c>
      <c r="L30" s="20">
        <f t="shared" si="1"/>
        <v>150</v>
      </c>
      <c r="M30" s="19">
        <v>0</v>
      </c>
      <c r="N30" s="19">
        <v>0</v>
      </c>
      <c r="O30" s="19">
        <v>7</v>
      </c>
      <c r="P30" s="19">
        <v>15</v>
      </c>
      <c r="Q30" s="19">
        <v>6</v>
      </c>
      <c r="R30" s="19">
        <v>8</v>
      </c>
      <c r="S30" s="20">
        <f t="shared" si="2"/>
        <v>13</v>
      </c>
      <c r="T30" s="20">
        <f t="shared" si="2"/>
        <v>23</v>
      </c>
      <c r="U30" s="20">
        <f t="shared" si="3"/>
        <v>36</v>
      </c>
      <c r="V30" s="21"/>
    </row>
    <row r="31" spans="1:24" ht="15" customHeight="1" x14ac:dyDescent="0.25">
      <c r="A31" s="22" t="s">
        <v>51</v>
      </c>
      <c r="B31" s="19">
        <v>7</v>
      </c>
      <c r="C31" s="19">
        <v>9</v>
      </c>
      <c r="D31" s="19">
        <v>13</v>
      </c>
      <c r="E31" s="19">
        <v>11</v>
      </c>
      <c r="F31" s="19">
        <v>30</v>
      </c>
      <c r="G31" s="19">
        <v>37</v>
      </c>
      <c r="H31" s="19">
        <v>14</v>
      </c>
      <c r="I31" s="19">
        <v>10</v>
      </c>
      <c r="J31" s="20">
        <f t="shared" si="0"/>
        <v>64</v>
      </c>
      <c r="K31" s="20">
        <f t="shared" si="0"/>
        <v>67</v>
      </c>
      <c r="L31" s="20">
        <f t="shared" si="1"/>
        <v>131</v>
      </c>
      <c r="M31" s="19">
        <v>0</v>
      </c>
      <c r="N31" s="19">
        <v>0</v>
      </c>
      <c r="O31" s="19">
        <v>10</v>
      </c>
      <c r="P31" s="19">
        <v>6</v>
      </c>
      <c r="Q31" s="19">
        <v>5</v>
      </c>
      <c r="R31" s="19">
        <v>9</v>
      </c>
      <c r="S31" s="20">
        <f t="shared" si="2"/>
        <v>15</v>
      </c>
      <c r="T31" s="20">
        <f t="shared" si="2"/>
        <v>15</v>
      </c>
      <c r="U31" s="20">
        <f t="shared" si="3"/>
        <v>30</v>
      </c>
      <c r="V31" s="21"/>
      <c r="X31" s="2">
        <v>1</v>
      </c>
    </row>
    <row r="32" spans="1:24" ht="15" customHeight="1" x14ac:dyDescent="0.25">
      <c r="A32" s="19" t="s">
        <v>52</v>
      </c>
      <c r="B32" s="19">
        <f t="shared" ref="B32:T32" si="4">SUM(B8:B31)</f>
        <v>124</v>
      </c>
      <c r="C32" s="19">
        <f t="shared" si="4"/>
        <v>122</v>
      </c>
      <c r="D32" s="19">
        <f t="shared" si="4"/>
        <v>343</v>
      </c>
      <c r="E32" s="19">
        <f t="shared" si="4"/>
        <v>338</v>
      </c>
      <c r="F32" s="19">
        <f t="shared" si="4"/>
        <v>408</v>
      </c>
      <c r="G32" s="19">
        <f t="shared" si="4"/>
        <v>434</v>
      </c>
      <c r="H32" s="19">
        <f t="shared" si="4"/>
        <v>154</v>
      </c>
      <c r="I32" s="19">
        <f t="shared" si="4"/>
        <v>175</v>
      </c>
      <c r="J32" s="20">
        <f t="shared" si="4"/>
        <v>1029</v>
      </c>
      <c r="K32" s="20">
        <f t="shared" si="4"/>
        <v>1069</v>
      </c>
      <c r="L32" s="20">
        <f t="shared" si="4"/>
        <v>2098</v>
      </c>
      <c r="M32" s="19">
        <f t="shared" si="4"/>
        <v>0</v>
      </c>
      <c r="N32" s="19">
        <f t="shared" si="4"/>
        <v>0</v>
      </c>
      <c r="O32" s="19">
        <f t="shared" si="4"/>
        <v>123</v>
      </c>
      <c r="P32" s="19">
        <f t="shared" si="4"/>
        <v>142</v>
      </c>
      <c r="Q32" s="19">
        <f t="shared" si="4"/>
        <v>92</v>
      </c>
      <c r="R32" s="19">
        <f t="shared" si="4"/>
        <v>100</v>
      </c>
      <c r="S32" s="20">
        <f t="shared" si="4"/>
        <v>215</v>
      </c>
      <c r="T32" s="20">
        <f t="shared" si="4"/>
        <v>242</v>
      </c>
      <c r="U32" s="20">
        <f t="shared" si="3"/>
        <v>457</v>
      </c>
      <c r="V32" s="21"/>
      <c r="X32" s="2">
        <v>3</v>
      </c>
    </row>
    <row r="33" spans="1:27" ht="30" customHeight="1" x14ac:dyDescent="0.25">
      <c r="A33" s="23" t="s">
        <v>53</v>
      </c>
      <c r="B33" s="81">
        <f t="shared" ref="B33:F33" si="5">B32+C32</f>
        <v>246</v>
      </c>
      <c r="C33" s="81"/>
      <c r="D33" s="82">
        <f t="shared" si="5"/>
        <v>681</v>
      </c>
      <c r="E33" s="82"/>
      <c r="F33" s="82">
        <f t="shared" si="5"/>
        <v>842</v>
      </c>
      <c r="G33" s="82"/>
      <c r="H33" s="81">
        <f t="shared" ref="H33:M33" si="6">H32+I32</f>
        <v>329</v>
      </c>
      <c r="I33" s="81"/>
      <c r="J33" s="83">
        <f t="shared" si="6"/>
        <v>2098</v>
      </c>
      <c r="K33" s="83"/>
      <c r="L33" s="24"/>
      <c r="M33" s="81">
        <f t="shared" si="6"/>
        <v>0</v>
      </c>
      <c r="N33" s="81"/>
      <c r="O33" s="81">
        <f t="shared" ref="O33:S33" si="7">O32+P32</f>
        <v>265</v>
      </c>
      <c r="P33" s="81"/>
      <c r="Q33" s="81">
        <f t="shared" si="7"/>
        <v>192</v>
      </c>
      <c r="R33" s="81"/>
      <c r="S33" s="83">
        <f t="shared" si="7"/>
        <v>457</v>
      </c>
      <c r="T33" s="83"/>
      <c r="U33" s="24"/>
      <c r="V33" s="26"/>
      <c r="X33" s="2">
        <v>3</v>
      </c>
      <c r="Z33" s="27">
        <f>D33+F33</f>
        <v>1523</v>
      </c>
    </row>
    <row r="34" spans="1:27" ht="20.100000000000001" customHeight="1" x14ac:dyDescent="0.25">
      <c r="A34" s="1">
        <f>A1+1</f>
        <v>2</v>
      </c>
      <c r="C34" s="3"/>
      <c r="D34" s="3"/>
      <c r="E34" s="3"/>
      <c r="F34" s="3"/>
      <c r="G34" s="3"/>
      <c r="H34" s="3"/>
      <c r="I34" s="67" t="s">
        <v>0</v>
      </c>
      <c r="J34" s="67"/>
      <c r="K34" s="67"/>
      <c r="L34" s="67"/>
      <c r="M34" s="67"/>
      <c r="N34" s="3"/>
      <c r="O34" s="3"/>
      <c r="P34" s="3"/>
      <c r="Q34" s="3"/>
      <c r="R34" s="3"/>
      <c r="S34" s="3"/>
      <c r="T34" s="3"/>
      <c r="U34" s="84" t="s">
        <v>54</v>
      </c>
      <c r="V34" s="84"/>
      <c r="AA34" s="4" t="s">
        <v>2</v>
      </c>
    </row>
    <row r="35" spans="1:27" ht="20.100000000000001" customHeight="1" x14ac:dyDescent="0.25">
      <c r="A35" s="28" t="s">
        <v>3</v>
      </c>
      <c r="B35" s="69">
        <f>E2</f>
        <v>44363</v>
      </c>
      <c r="C35" s="69"/>
      <c r="D35" s="6" t="s">
        <v>4</v>
      </c>
      <c r="E35" s="69">
        <f>B35+1</f>
        <v>44364</v>
      </c>
      <c r="F35" s="69"/>
      <c r="G35" s="7"/>
      <c r="H35" s="3"/>
      <c r="I35" s="70" t="s">
        <v>5</v>
      </c>
      <c r="J35" s="70"/>
      <c r="K35" s="70"/>
      <c r="L35" s="70"/>
      <c r="M35" s="70"/>
      <c r="N35" s="71" t="s">
        <v>6</v>
      </c>
      <c r="O35" s="71"/>
      <c r="P35" s="71"/>
      <c r="Q35" s="71"/>
      <c r="R35" s="72" t="str">
        <f>$R$2</f>
        <v>Other District Road</v>
      </c>
      <c r="S35" s="72"/>
      <c r="T35" s="72"/>
      <c r="U35" s="72"/>
      <c r="V35" s="8" t="s">
        <v>8</v>
      </c>
    </row>
    <row r="36" spans="1:27" ht="26.4" customHeight="1" x14ac:dyDescent="0.25">
      <c r="A36" s="29" t="s">
        <v>9</v>
      </c>
      <c r="B36" s="73" t="str">
        <f>$B$3</f>
        <v>Santoshpur-Duttapukur Road , Strengthening of Santoshpur - Duttapukur Road from 0.00 Kmp to 6.00 Kmp under Barasat Highway Division No. II in the District of North 24 Parganas during the year 2021-2022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0"/>
    </row>
    <row r="37" spans="1:27" ht="15" customHeight="1" x14ac:dyDescent="0.25">
      <c r="A37" s="85" t="s">
        <v>11</v>
      </c>
      <c r="B37" s="80" t="s">
        <v>12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79" t="s">
        <v>13</v>
      </c>
      <c r="N37" s="79"/>
      <c r="O37" s="79"/>
      <c r="P37" s="79"/>
      <c r="Q37" s="79"/>
      <c r="R37" s="79"/>
      <c r="S37" s="79"/>
      <c r="T37" s="79"/>
      <c r="U37" s="79"/>
      <c r="V37" s="80" t="s">
        <v>14</v>
      </c>
    </row>
    <row r="38" spans="1:27" ht="39" customHeight="1" x14ac:dyDescent="0.25">
      <c r="A38" s="86"/>
      <c r="B38" s="79" t="s">
        <v>15</v>
      </c>
      <c r="C38" s="79"/>
      <c r="D38" s="80" t="s">
        <v>16</v>
      </c>
      <c r="E38" s="80"/>
      <c r="F38" s="80" t="s">
        <v>17</v>
      </c>
      <c r="G38" s="80"/>
      <c r="H38" s="79" t="s">
        <v>18</v>
      </c>
      <c r="I38" s="79"/>
      <c r="J38" s="80" t="s">
        <v>19</v>
      </c>
      <c r="K38" s="80"/>
      <c r="L38" s="80"/>
      <c r="M38" s="79" t="s">
        <v>20</v>
      </c>
      <c r="N38" s="79"/>
      <c r="O38" s="79" t="s">
        <v>21</v>
      </c>
      <c r="P38" s="79"/>
      <c r="Q38" s="79" t="s">
        <v>22</v>
      </c>
      <c r="R38" s="79"/>
      <c r="S38" s="80" t="s">
        <v>23</v>
      </c>
      <c r="T38" s="80"/>
      <c r="U38" s="80"/>
      <c r="V38" s="80"/>
    </row>
    <row r="39" spans="1:27" ht="23.4" x14ac:dyDescent="0.25">
      <c r="A39" s="87"/>
      <c r="B39" s="14" t="s">
        <v>24</v>
      </c>
      <c r="C39" s="14" t="s">
        <v>25</v>
      </c>
      <c r="D39" s="14" t="s">
        <v>24</v>
      </c>
      <c r="E39" s="14" t="s">
        <v>25</v>
      </c>
      <c r="F39" s="14" t="s">
        <v>24</v>
      </c>
      <c r="G39" s="14" t="s">
        <v>25</v>
      </c>
      <c r="H39" s="14" t="s">
        <v>24</v>
      </c>
      <c r="I39" s="14" t="s">
        <v>25</v>
      </c>
      <c r="J39" s="14" t="s">
        <v>24</v>
      </c>
      <c r="K39" s="14" t="s">
        <v>25</v>
      </c>
      <c r="L39" s="15" t="s">
        <v>26</v>
      </c>
      <c r="M39" s="14" t="s">
        <v>24</v>
      </c>
      <c r="N39" s="14" t="s">
        <v>25</v>
      </c>
      <c r="O39" s="14" t="s">
        <v>24</v>
      </c>
      <c r="P39" s="14" t="s">
        <v>25</v>
      </c>
      <c r="Q39" s="14" t="s">
        <v>24</v>
      </c>
      <c r="R39" s="14" t="s">
        <v>25</v>
      </c>
      <c r="S39" s="14" t="s">
        <v>24</v>
      </c>
      <c r="T39" s="14" t="s">
        <v>25</v>
      </c>
      <c r="U39" s="15" t="s">
        <v>27</v>
      </c>
      <c r="V39" s="80"/>
    </row>
    <row r="40" spans="1:27" s="31" customFormat="1" ht="10.199999999999999" x14ac:dyDescent="0.2">
      <c r="A40" s="30">
        <v>1</v>
      </c>
      <c r="B40" s="16">
        <v>2</v>
      </c>
      <c r="C40" s="16">
        <v>3</v>
      </c>
      <c r="D40" s="16">
        <v>4</v>
      </c>
      <c r="E40" s="16">
        <v>5</v>
      </c>
      <c r="F40" s="16">
        <v>6</v>
      </c>
      <c r="G40" s="16">
        <v>7</v>
      </c>
      <c r="H40" s="16">
        <v>8</v>
      </c>
      <c r="I40" s="16">
        <v>9</v>
      </c>
      <c r="J40" s="16">
        <v>10</v>
      </c>
      <c r="K40" s="16">
        <v>11</v>
      </c>
      <c r="L40" s="16">
        <v>12</v>
      </c>
      <c r="M40" s="16">
        <v>13</v>
      </c>
      <c r="N40" s="16">
        <v>14</v>
      </c>
      <c r="O40" s="16">
        <v>15</v>
      </c>
      <c r="P40" s="16">
        <v>16</v>
      </c>
      <c r="Q40" s="16">
        <v>17</v>
      </c>
      <c r="R40" s="16">
        <v>18</v>
      </c>
      <c r="S40" s="16">
        <v>19</v>
      </c>
      <c r="T40" s="16">
        <v>20</v>
      </c>
      <c r="U40" s="16">
        <v>21</v>
      </c>
      <c r="V40" s="16">
        <v>22</v>
      </c>
    </row>
    <row r="41" spans="1:27" ht="15" customHeight="1" x14ac:dyDescent="0.25">
      <c r="A41" s="18" t="s">
        <v>28</v>
      </c>
      <c r="B41" s="19">
        <v>8</v>
      </c>
      <c r="C41" s="19">
        <v>7</v>
      </c>
      <c r="D41" s="19">
        <v>22</v>
      </c>
      <c r="E41" s="19">
        <v>12</v>
      </c>
      <c r="F41" s="19">
        <v>14</v>
      </c>
      <c r="G41" s="19">
        <v>21</v>
      </c>
      <c r="H41" s="19">
        <v>8</v>
      </c>
      <c r="I41" s="19">
        <v>10</v>
      </c>
      <c r="J41" s="20">
        <f t="shared" ref="J41:K64" si="8">B41+D41+F41+H41</f>
        <v>52</v>
      </c>
      <c r="K41" s="20">
        <f t="shared" si="8"/>
        <v>50</v>
      </c>
      <c r="L41" s="20">
        <f t="shared" ref="L41:L64" si="9">K41+J41</f>
        <v>102</v>
      </c>
      <c r="M41" s="19">
        <v>0</v>
      </c>
      <c r="N41" s="19">
        <v>0</v>
      </c>
      <c r="O41" s="19">
        <v>11</v>
      </c>
      <c r="P41" s="19">
        <v>12</v>
      </c>
      <c r="Q41" s="19">
        <v>4</v>
      </c>
      <c r="R41" s="19">
        <v>8</v>
      </c>
      <c r="S41" s="20">
        <f t="shared" ref="S41:T64" si="10">M41+O41+Q41</f>
        <v>15</v>
      </c>
      <c r="T41" s="20">
        <f t="shared" si="10"/>
        <v>20</v>
      </c>
      <c r="U41" s="20">
        <f t="shared" ref="U41:U65" si="11">S41+T41</f>
        <v>35</v>
      </c>
      <c r="V41" s="21"/>
    </row>
    <row r="42" spans="1:27" ht="15" customHeight="1" x14ac:dyDescent="0.25">
      <c r="A42" s="18" t="s">
        <v>29</v>
      </c>
      <c r="B42" s="19">
        <v>7</v>
      </c>
      <c r="C42" s="19">
        <v>6</v>
      </c>
      <c r="D42" s="19">
        <v>26</v>
      </c>
      <c r="E42" s="19">
        <v>11</v>
      </c>
      <c r="F42" s="19">
        <v>15</v>
      </c>
      <c r="G42" s="19">
        <v>14</v>
      </c>
      <c r="H42" s="19">
        <v>7</v>
      </c>
      <c r="I42" s="19">
        <v>8</v>
      </c>
      <c r="J42" s="20">
        <f t="shared" si="8"/>
        <v>55</v>
      </c>
      <c r="K42" s="20">
        <f t="shared" si="8"/>
        <v>39</v>
      </c>
      <c r="L42" s="20">
        <f t="shared" si="9"/>
        <v>94</v>
      </c>
      <c r="M42" s="19">
        <v>0</v>
      </c>
      <c r="N42" s="19">
        <v>0</v>
      </c>
      <c r="O42" s="19">
        <v>8</v>
      </c>
      <c r="P42" s="19">
        <v>7</v>
      </c>
      <c r="Q42" s="19">
        <v>5</v>
      </c>
      <c r="R42" s="19">
        <v>4</v>
      </c>
      <c r="S42" s="20">
        <f t="shared" si="10"/>
        <v>13</v>
      </c>
      <c r="T42" s="20">
        <f t="shared" si="10"/>
        <v>11</v>
      </c>
      <c r="U42" s="20">
        <f t="shared" si="11"/>
        <v>24</v>
      </c>
      <c r="V42" s="21"/>
    </row>
    <row r="43" spans="1:27" ht="15" customHeight="1" x14ac:dyDescent="0.25">
      <c r="A43" s="18" t="s">
        <v>30</v>
      </c>
      <c r="B43" s="19">
        <v>11</v>
      </c>
      <c r="C43" s="19">
        <v>11</v>
      </c>
      <c r="D43" s="19">
        <v>33</v>
      </c>
      <c r="E43" s="19">
        <v>11</v>
      </c>
      <c r="F43" s="19">
        <v>13</v>
      </c>
      <c r="G43" s="19">
        <v>13</v>
      </c>
      <c r="H43" s="19">
        <v>10</v>
      </c>
      <c r="I43" s="19">
        <v>6</v>
      </c>
      <c r="J43" s="20">
        <f t="shared" si="8"/>
        <v>67</v>
      </c>
      <c r="K43" s="20">
        <f t="shared" si="8"/>
        <v>41</v>
      </c>
      <c r="L43" s="20">
        <f t="shared" si="9"/>
        <v>108</v>
      </c>
      <c r="M43" s="19">
        <v>0</v>
      </c>
      <c r="N43" s="19">
        <v>0</v>
      </c>
      <c r="O43" s="19">
        <v>6</v>
      </c>
      <c r="P43" s="19">
        <v>6</v>
      </c>
      <c r="Q43" s="19">
        <v>8</v>
      </c>
      <c r="R43" s="19">
        <v>11</v>
      </c>
      <c r="S43" s="20">
        <f t="shared" si="10"/>
        <v>14</v>
      </c>
      <c r="T43" s="20">
        <f t="shared" si="10"/>
        <v>17</v>
      </c>
      <c r="U43" s="20">
        <f t="shared" si="11"/>
        <v>31</v>
      </c>
      <c r="V43" s="21"/>
    </row>
    <row r="44" spans="1:27" ht="15" customHeight="1" x14ac:dyDescent="0.25">
      <c r="A44" s="18" t="s">
        <v>31</v>
      </c>
      <c r="B44" s="19">
        <v>9</v>
      </c>
      <c r="C44" s="19">
        <v>9</v>
      </c>
      <c r="D44" s="19">
        <v>31</v>
      </c>
      <c r="E44" s="19">
        <v>9</v>
      </c>
      <c r="F44" s="19">
        <v>15</v>
      </c>
      <c r="G44" s="19">
        <v>11</v>
      </c>
      <c r="H44" s="19">
        <v>0</v>
      </c>
      <c r="I44" s="19">
        <v>15</v>
      </c>
      <c r="J44" s="20">
        <f t="shared" si="8"/>
        <v>55</v>
      </c>
      <c r="K44" s="20">
        <f t="shared" si="8"/>
        <v>44</v>
      </c>
      <c r="L44" s="20">
        <f t="shared" si="9"/>
        <v>99</v>
      </c>
      <c r="M44" s="19">
        <v>0</v>
      </c>
      <c r="N44" s="19">
        <v>0</v>
      </c>
      <c r="O44" s="19">
        <v>11</v>
      </c>
      <c r="P44" s="19">
        <v>10</v>
      </c>
      <c r="Q44" s="19">
        <v>7</v>
      </c>
      <c r="R44" s="19">
        <v>7</v>
      </c>
      <c r="S44" s="20">
        <f t="shared" si="10"/>
        <v>18</v>
      </c>
      <c r="T44" s="20">
        <f t="shared" si="10"/>
        <v>17</v>
      </c>
      <c r="U44" s="20">
        <f t="shared" si="11"/>
        <v>35</v>
      </c>
      <c r="V44" s="21"/>
    </row>
    <row r="45" spans="1:27" ht="15" customHeight="1" x14ac:dyDescent="0.25">
      <c r="A45" s="18" t="s">
        <v>32</v>
      </c>
      <c r="B45" s="19">
        <v>10</v>
      </c>
      <c r="C45" s="19">
        <v>9</v>
      </c>
      <c r="D45" s="19">
        <v>28</v>
      </c>
      <c r="E45" s="19">
        <v>14</v>
      </c>
      <c r="F45" s="19">
        <v>31</v>
      </c>
      <c r="G45" s="19">
        <v>9</v>
      </c>
      <c r="H45" s="19">
        <v>3</v>
      </c>
      <c r="I45" s="19">
        <v>0</v>
      </c>
      <c r="J45" s="20">
        <f t="shared" si="8"/>
        <v>72</v>
      </c>
      <c r="K45" s="20">
        <f t="shared" si="8"/>
        <v>32</v>
      </c>
      <c r="L45" s="20">
        <f t="shared" si="9"/>
        <v>104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10</v>
      </c>
      <c r="S45" s="20">
        <f t="shared" si="10"/>
        <v>0</v>
      </c>
      <c r="T45" s="20">
        <f t="shared" si="10"/>
        <v>10</v>
      </c>
      <c r="U45" s="20">
        <f t="shared" si="11"/>
        <v>10</v>
      </c>
      <c r="V45" s="21"/>
    </row>
    <row r="46" spans="1:27" ht="15" customHeight="1" x14ac:dyDescent="0.25">
      <c r="A46" s="18" t="s">
        <v>33</v>
      </c>
      <c r="B46" s="19">
        <v>8</v>
      </c>
      <c r="C46" s="19">
        <v>6</v>
      </c>
      <c r="D46" s="19">
        <v>16</v>
      </c>
      <c r="E46" s="19">
        <v>21</v>
      </c>
      <c r="F46" s="19">
        <v>28</v>
      </c>
      <c r="G46" s="19">
        <v>14</v>
      </c>
      <c r="H46" s="19">
        <v>5</v>
      </c>
      <c r="I46" s="19">
        <v>8</v>
      </c>
      <c r="J46" s="20">
        <f t="shared" si="8"/>
        <v>57</v>
      </c>
      <c r="K46" s="20">
        <f t="shared" si="8"/>
        <v>49</v>
      </c>
      <c r="L46" s="20">
        <f t="shared" si="9"/>
        <v>106</v>
      </c>
      <c r="M46" s="19">
        <v>0</v>
      </c>
      <c r="N46" s="19">
        <v>0</v>
      </c>
      <c r="O46" s="19">
        <v>8</v>
      </c>
      <c r="P46" s="19">
        <v>7</v>
      </c>
      <c r="Q46" s="19">
        <v>9</v>
      </c>
      <c r="R46" s="19">
        <v>0</v>
      </c>
      <c r="S46" s="20">
        <f t="shared" si="10"/>
        <v>17</v>
      </c>
      <c r="T46" s="20">
        <f t="shared" si="10"/>
        <v>7</v>
      </c>
      <c r="U46" s="20">
        <f t="shared" si="11"/>
        <v>24</v>
      </c>
      <c r="V46" s="21"/>
    </row>
    <row r="47" spans="1:27" ht="15" customHeight="1" x14ac:dyDescent="0.25">
      <c r="A47" s="18" t="s">
        <v>34</v>
      </c>
      <c r="B47" s="19">
        <v>0</v>
      </c>
      <c r="C47" s="19">
        <v>4</v>
      </c>
      <c r="D47" s="19">
        <v>35</v>
      </c>
      <c r="E47" s="19">
        <v>29</v>
      </c>
      <c r="F47" s="19">
        <v>16</v>
      </c>
      <c r="G47" s="19">
        <v>21</v>
      </c>
      <c r="H47" s="19">
        <v>7</v>
      </c>
      <c r="I47" s="19">
        <v>0</v>
      </c>
      <c r="J47" s="20">
        <f t="shared" si="8"/>
        <v>58</v>
      </c>
      <c r="K47" s="20">
        <f t="shared" si="8"/>
        <v>54</v>
      </c>
      <c r="L47" s="20">
        <f t="shared" si="9"/>
        <v>112</v>
      </c>
      <c r="M47" s="19">
        <v>0</v>
      </c>
      <c r="N47" s="19">
        <v>0</v>
      </c>
      <c r="O47" s="19">
        <v>11</v>
      </c>
      <c r="P47" s="19">
        <v>9</v>
      </c>
      <c r="Q47" s="19">
        <v>0</v>
      </c>
      <c r="R47" s="19">
        <v>0</v>
      </c>
      <c r="S47" s="20">
        <f t="shared" si="10"/>
        <v>11</v>
      </c>
      <c r="T47" s="20">
        <f t="shared" si="10"/>
        <v>9</v>
      </c>
      <c r="U47" s="20">
        <f t="shared" si="11"/>
        <v>20</v>
      </c>
      <c r="V47" s="21"/>
    </row>
    <row r="48" spans="1:27" ht="15" customHeight="1" x14ac:dyDescent="0.25">
      <c r="A48" s="18" t="s">
        <v>35</v>
      </c>
      <c r="B48" s="19">
        <v>0</v>
      </c>
      <c r="C48" s="19">
        <v>7</v>
      </c>
      <c r="D48" s="19">
        <v>38</v>
      </c>
      <c r="E48" s="19">
        <v>31</v>
      </c>
      <c r="F48" s="19">
        <v>35</v>
      </c>
      <c r="G48" s="19">
        <v>29</v>
      </c>
      <c r="H48" s="19">
        <v>9</v>
      </c>
      <c r="I48" s="19">
        <v>9</v>
      </c>
      <c r="J48" s="20">
        <f t="shared" si="8"/>
        <v>82</v>
      </c>
      <c r="K48" s="20">
        <f t="shared" si="8"/>
        <v>76</v>
      </c>
      <c r="L48" s="20">
        <f t="shared" si="9"/>
        <v>158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20">
        <f t="shared" si="10"/>
        <v>0</v>
      </c>
      <c r="T48" s="20">
        <f t="shared" si="10"/>
        <v>0</v>
      </c>
      <c r="U48" s="20">
        <f t="shared" si="11"/>
        <v>0</v>
      </c>
      <c r="V48" s="21"/>
    </row>
    <row r="49" spans="1:24" ht="15" customHeight="1" x14ac:dyDescent="0.25">
      <c r="A49" s="18" t="s">
        <v>36</v>
      </c>
      <c r="B49" s="19">
        <v>8</v>
      </c>
      <c r="C49" s="19">
        <v>0</v>
      </c>
      <c r="D49" s="19">
        <v>10</v>
      </c>
      <c r="E49" s="19">
        <v>36</v>
      </c>
      <c r="F49" s="19">
        <v>38</v>
      </c>
      <c r="G49" s="19">
        <v>31</v>
      </c>
      <c r="H49" s="19">
        <v>0</v>
      </c>
      <c r="I49" s="19">
        <v>12</v>
      </c>
      <c r="J49" s="20">
        <f t="shared" si="8"/>
        <v>56</v>
      </c>
      <c r="K49" s="20">
        <f t="shared" si="8"/>
        <v>79</v>
      </c>
      <c r="L49" s="20">
        <f t="shared" si="9"/>
        <v>135</v>
      </c>
      <c r="M49" s="19">
        <v>0</v>
      </c>
      <c r="N49" s="19">
        <v>0</v>
      </c>
      <c r="O49" s="19">
        <v>10</v>
      </c>
      <c r="P49" s="19">
        <v>7</v>
      </c>
      <c r="Q49" s="19">
        <v>11</v>
      </c>
      <c r="R49" s="19">
        <v>9</v>
      </c>
      <c r="S49" s="20">
        <f t="shared" si="10"/>
        <v>21</v>
      </c>
      <c r="T49" s="20">
        <f t="shared" si="10"/>
        <v>16</v>
      </c>
      <c r="U49" s="20">
        <f t="shared" si="11"/>
        <v>37</v>
      </c>
      <c r="V49" s="21"/>
    </row>
    <row r="50" spans="1:24" ht="15" customHeight="1" x14ac:dyDescent="0.25">
      <c r="A50" s="18" t="s">
        <v>37</v>
      </c>
      <c r="B50" s="19">
        <v>11</v>
      </c>
      <c r="C50" s="19">
        <v>11</v>
      </c>
      <c r="D50" s="19">
        <v>34</v>
      </c>
      <c r="E50" s="19">
        <v>34</v>
      </c>
      <c r="F50" s="19">
        <v>16</v>
      </c>
      <c r="G50" s="19">
        <v>14</v>
      </c>
      <c r="H50" s="19">
        <v>0</v>
      </c>
      <c r="I50" s="19">
        <v>11</v>
      </c>
      <c r="J50" s="20">
        <f t="shared" si="8"/>
        <v>61</v>
      </c>
      <c r="K50" s="20">
        <f t="shared" si="8"/>
        <v>70</v>
      </c>
      <c r="L50" s="20">
        <f t="shared" si="9"/>
        <v>131</v>
      </c>
      <c r="M50" s="19">
        <v>0</v>
      </c>
      <c r="N50" s="19">
        <v>0</v>
      </c>
      <c r="O50" s="19">
        <v>9</v>
      </c>
      <c r="P50" s="19">
        <v>9</v>
      </c>
      <c r="Q50" s="19">
        <v>13</v>
      </c>
      <c r="R50" s="19">
        <v>10</v>
      </c>
      <c r="S50" s="20">
        <f t="shared" si="10"/>
        <v>22</v>
      </c>
      <c r="T50" s="20">
        <f t="shared" si="10"/>
        <v>19</v>
      </c>
      <c r="U50" s="20">
        <f t="shared" si="11"/>
        <v>41</v>
      </c>
      <c r="V50" s="21"/>
    </row>
    <row r="51" spans="1:24" ht="15" customHeight="1" x14ac:dyDescent="0.25">
      <c r="A51" s="18" t="s">
        <v>38</v>
      </c>
      <c r="B51" s="19">
        <v>5</v>
      </c>
      <c r="C51" s="19">
        <v>6</v>
      </c>
      <c r="D51" s="19">
        <v>28</v>
      </c>
      <c r="E51" s="19">
        <v>28</v>
      </c>
      <c r="F51" s="19">
        <v>15</v>
      </c>
      <c r="G51" s="19">
        <v>15</v>
      </c>
      <c r="H51" s="19">
        <v>7</v>
      </c>
      <c r="I51" s="19">
        <v>8</v>
      </c>
      <c r="J51" s="20">
        <f t="shared" si="8"/>
        <v>55</v>
      </c>
      <c r="K51" s="20">
        <f t="shared" si="8"/>
        <v>57</v>
      </c>
      <c r="L51" s="20">
        <f t="shared" si="9"/>
        <v>112</v>
      </c>
      <c r="M51" s="19">
        <v>0</v>
      </c>
      <c r="N51" s="19">
        <v>0</v>
      </c>
      <c r="O51" s="19">
        <v>12</v>
      </c>
      <c r="P51" s="19">
        <v>10</v>
      </c>
      <c r="Q51" s="19">
        <v>12</v>
      </c>
      <c r="R51" s="19">
        <v>11</v>
      </c>
      <c r="S51" s="20">
        <f t="shared" si="10"/>
        <v>24</v>
      </c>
      <c r="T51" s="20">
        <f t="shared" si="10"/>
        <v>21</v>
      </c>
      <c r="U51" s="20">
        <f t="shared" si="11"/>
        <v>45</v>
      </c>
      <c r="V51" s="21"/>
    </row>
    <row r="52" spans="1:24" ht="15" customHeight="1" x14ac:dyDescent="0.25">
      <c r="A52" s="22" t="s">
        <v>39</v>
      </c>
      <c r="B52" s="19">
        <v>10</v>
      </c>
      <c r="C52" s="19">
        <v>0</v>
      </c>
      <c r="D52" s="19">
        <v>37</v>
      </c>
      <c r="E52" s="19">
        <v>28</v>
      </c>
      <c r="F52" s="19">
        <v>13</v>
      </c>
      <c r="G52" s="19">
        <v>17</v>
      </c>
      <c r="H52" s="19">
        <v>7</v>
      </c>
      <c r="I52" s="19">
        <v>12</v>
      </c>
      <c r="J52" s="20">
        <f t="shared" si="8"/>
        <v>67</v>
      </c>
      <c r="K52" s="20">
        <f t="shared" si="8"/>
        <v>57</v>
      </c>
      <c r="L52" s="20">
        <f t="shared" si="9"/>
        <v>124</v>
      </c>
      <c r="M52" s="19">
        <v>0</v>
      </c>
      <c r="N52" s="19">
        <v>0</v>
      </c>
      <c r="O52" s="19">
        <v>17</v>
      </c>
      <c r="P52" s="19">
        <v>11</v>
      </c>
      <c r="Q52" s="19">
        <v>8</v>
      </c>
      <c r="R52" s="19">
        <v>9</v>
      </c>
      <c r="S52" s="20">
        <f t="shared" si="10"/>
        <v>25</v>
      </c>
      <c r="T52" s="20">
        <f t="shared" si="10"/>
        <v>20</v>
      </c>
      <c r="U52" s="20">
        <f t="shared" si="11"/>
        <v>45</v>
      </c>
      <c r="V52" s="21"/>
    </row>
    <row r="53" spans="1:24" ht="15" customHeight="1" x14ac:dyDescent="0.25">
      <c r="A53" s="22" t="s">
        <v>40</v>
      </c>
      <c r="B53" s="19">
        <v>0</v>
      </c>
      <c r="C53" s="19">
        <v>10</v>
      </c>
      <c r="D53" s="19">
        <v>33</v>
      </c>
      <c r="E53" s="19">
        <v>0</v>
      </c>
      <c r="F53" s="19">
        <v>11</v>
      </c>
      <c r="G53" s="19">
        <v>0</v>
      </c>
      <c r="H53" s="19">
        <v>9</v>
      </c>
      <c r="I53" s="19">
        <v>6</v>
      </c>
      <c r="J53" s="20">
        <f t="shared" si="8"/>
        <v>53</v>
      </c>
      <c r="K53" s="20">
        <f t="shared" si="8"/>
        <v>16</v>
      </c>
      <c r="L53" s="20">
        <f t="shared" si="9"/>
        <v>69</v>
      </c>
      <c r="M53" s="19">
        <v>0</v>
      </c>
      <c r="N53" s="19">
        <v>0</v>
      </c>
      <c r="O53" s="19">
        <v>10</v>
      </c>
      <c r="P53" s="19">
        <v>12</v>
      </c>
      <c r="Q53" s="19">
        <v>9</v>
      </c>
      <c r="R53" s="19">
        <v>11</v>
      </c>
      <c r="S53" s="20">
        <f t="shared" si="10"/>
        <v>19</v>
      </c>
      <c r="T53" s="20">
        <f t="shared" si="10"/>
        <v>23</v>
      </c>
      <c r="U53" s="20">
        <f t="shared" si="11"/>
        <v>42</v>
      </c>
      <c r="V53" s="21"/>
    </row>
    <row r="54" spans="1:24" ht="15" customHeight="1" x14ac:dyDescent="0.25">
      <c r="A54" s="22" t="s">
        <v>41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9</v>
      </c>
      <c r="I54" s="19">
        <v>8</v>
      </c>
      <c r="J54" s="20">
        <f t="shared" si="8"/>
        <v>9</v>
      </c>
      <c r="K54" s="20">
        <f t="shared" si="8"/>
        <v>8</v>
      </c>
      <c r="L54" s="20">
        <f t="shared" si="9"/>
        <v>17</v>
      </c>
      <c r="M54" s="19">
        <v>0</v>
      </c>
      <c r="N54" s="19">
        <v>0</v>
      </c>
      <c r="O54" s="19">
        <v>9</v>
      </c>
      <c r="P54" s="19">
        <v>9</v>
      </c>
      <c r="Q54" s="19">
        <v>7</v>
      </c>
      <c r="R54" s="19">
        <v>8</v>
      </c>
      <c r="S54" s="20">
        <f t="shared" si="10"/>
        <v>16</v>
      </c>
      <c r="T54" s="20">
        <f t="shared" si="10"/>
        <v>17</v>
      </c>
      <c r="U54" s="20">
        <f t="shared" si="11"/>
        <v>33</v>
      </c>
      <c r="V54" s="21"/>
    </row>
    <row r="55" spans="1:24" ht="15" customHeight="1" x14ac:dyDescent="0.25">
      <c r="A55" s="22" t="s">
        <v>42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20">
        <f t="shared" si="8"/>
        <v>0</v>
      </c>
      <c r="K55" s="20">
        <f t="shared" si="8"/>
        <v>0</v>
      </c>
      <c r="L55" s="20">
        <f t="shared" si="9"/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20">
        <f t="shared" si="10"/>
        <v>0</v>
      </c>
      <c r="T55" s="20">
        <f t="shared" si="10"/>
        <v>0</v>
      </c>
      <c r="U55" s="20">
        <f t="shared" si="11"/>
        <v>0</v>
      </c>
      <c r="V55" s="21"/>
    </row>
    <row r="56" spans="1:24" ht="15" customHeight="1" x14ac:dyDescent="0.25">
      <c r="A56" s="22" t="s">
        <v>43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20">
        <f t="shared" si="8"/>
        <v>0</v>
      </c>
      <c r="K56" s="20">
        <f t="shared" si="8"/>
        <v>0</v>
      </c>
      <c r="L56" s="20">
        <f t="shared" si="9"/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20">
        <f t="shared" si="10"/>
        <v>0</v>
      </c>
      <c r="T56" s="20">
        <f t="shared" si="10"/>
        <v>0</v>
      </c>
      <c r="U56" s="20">
        <f t="shared" si="11"/>
        <v>0</v>
      </c>
      <c r="V56" s="21"/>
    </row>
    <row r="57" spans="1:24" ht="15" customHeight="1" x14ac:dyDescent="0.25">
      <c r="A57" s="22" t="s">
        <v>44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20">
        <f t="shared" si="8"/>
        <v>0</v>
      </c>
      <c r="K57" s="20">
        <f t="shared" si="8"/>
        <v>0</v>
      </c>
      <c r="L57" s="20">
        <f t="shared" si="9"/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20">
        <f t="shared" si="10"/>
        <v>0</v>
      </c>
      <c r="T57" s="20">
        <f t="shared" si="10"/>
        <v>0</v>
      </c>
      <c r="U57" s="20">
        <f t="shared" si="11"/>
        <v>0</v>
      </c>
      <c r="V57" s="21"/>
    </row>
    <row r="58" spans="1:24" ht="15" customHeight="1" x14ac:dyDescent="0.25">
      <c r="A58" s="22" t="s">
        <v>45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20">
        <f t="shared" si="8"/>
        <v>0</v>
      </c>
      <c r="K58" s="20">
        <f t="shared" si="8"/>
        <v>0</v>
      </c>
      <c r="L58" s="20">
        <f t="shared" si="9"/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20">
        <f t="shared" si="10"/>
        <v>0</v>
      </c>
      <c r="T58" s="20">
        <f t="shared" si="10"/>
        <v>0</v>
      </c>
      <c r="U58" s="20">
        <f t="shared" si="11"/>
        <v>0</v>
      </c>
      <c r="V58" s="21"/>
    </row>
    <row r="59" spans="1:24" ht="15" customHeight="1" x14ac:dyDescent="0.25">
      <c r="A59" s="22" t="s">
        <v>46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8</v>
      </c>
      <c r="J59" s="20">
        <f t="shared" si="8"/>
        <v>0</v>
      </c>
      <c r="K59" s="20">
        <f t="shared" si="8"/>
        <v>8</v>
      </c>
      <c r="L59" s="20">
        <f t="shared" si="9"/>
        <v>8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20">
        <f t="shared" si="10"/>
        <v>0</v>
      </c>
      <c r="T59" s="20">
        <f t="shared" si="10"/>
        <v>0</v>
      </c>
      <c r="U59" s="20">
        <f t="shared" si="11"/>
        <v>0</v>
      </c>
      <c r="V59" s="21"/>
    </row>
    <row r="60" spans="1:24" ht="15" customHeight="1" x14ac:dyDescent="0.25">
      <c r="A60" s="22" t="s">
        <v>47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9</v>
      </c>
      <c r="I60" s="19">
        <v>13</v>
      </c>
      <c r="J60" s="20">
        <f t="shared" si="8"/>
        <v>9</v>
      </c>
      <c r="K60" s="20">
        <f t="shared" si="8"/>
        <v>13</v>
      </c>
      <c r="L60" s="20">
        <f t="shared" si="9"/>
        <v>22</v>
      </c>
      <c r="M60" s="19">
        <v>0</v>
      </c>
      <c r="N60" s="19">
        <v>0</v>
      </c>
      <c r="O60" s="19">
        <v>0</v>
      </c>
      <c r="P60" s="19">
        <v>9</v>
      </c>
      <c r="Q60" s="19">
        <v>0</v>
      </c>
      <c r="R60" s="19">
        <v>0</v>
      </c>
      <c r="S60" s="20">
        <f t="shared" si="10"/>
        <v>0</v>
      </c>
      <c r="T60" s="20">
        <f t="shared" si="10"/>
        <v>9</v>
      </c>
      <c r="U60" s="20">
        <f t="shared" si="11"/>
        <v>9</v>
      </c>
      <c r="V60" s="21"/>
    </row>
    <row r="61" spans="1:24" ht="15" customHeight="1" x14ac:dyDescent="0.25">
      <c r="A61" s="22" t="s">
        <v>48</v>
      </c>
      <c r="B61" s="19">
        <v>8</v>
      </c>
      <c r="C61" s="19">
        <v>7</v>
      </c>
      <c r="D61" s="19">
        <v>0</v>
      </c>
      <c r="E61" s="19">
        <v>0</v>
      </c>
      <c r="F61" s="19">
        <v>0</v>
      </c>
      <c r="G61" s="19">
        <v>16</v>
      </c>
      <c r="H61" s="19">
        <v>9</v>
      </c>
      <c r="I61" s="19">
        <v>9</v>
      </c>
      <c r="J61" s="20">
        <f t="shared" si="8"/>
        <v>17</v>
      </c>
      <c r="K61" s="20">
        <f t="shared" si="8"/>
        <v>32</v>
      </c>
      <c r="L61" s="20">
        <f t="shared" si="9"/>
        <v>49</v>
      </c>
      <c r="M61" s="19">
        <v>0</v>
      </c>
      <c r="N61" s="19">
        <v>0</v>
      </c>
      <c r="O61" s="19">
        <v>9</v>
      </c>
      <c r="P61" s="19">
        <v>11</v>
      </c>
      <c r="Q61" s="19">
        <v>10</v>
      </c>
      <c r="R61" s="19">
        <v>9</v>
      </c>
      <c r="S61" s="20">
        <f t="shared" si="10"/>
        <v>19</v>
      </c>
      <c r="T61" s="20">
        <f t="shared" si="10"/>
        <v>20</v>
      </c>
      <c r="U61" s="20">
        <f t="shared" si="11"/>
        <v>39</v>
      </c>
      <c r="V61" s="21"/>
    </row>
    <row r="62" spans="1:24" ht="15" customHeight="1" x14ac:dyDescent="0.25">
      <c r="A62" s="22" t="s">
        <v>49</v>
      </c>
      <c r="B62" s="19">
        <v>9</v>
      </c>
      <c r="C62" s="19">
        <v>11</v>
      </c>
      <c r="D62" s="19">
        <v>32</v>
      </c>
      <c r="E62" s="19">
        <v>35</v>
      </c>
      <c r="F62" s="19">
        <v>19</v>
      </c>
      <c r="G62" s="19">
        <v>24</v>
      </c>
      <c r="H62" s="19">
        <v>11</v>
      </c>
      <c r="I62" s="19">
        <v>13</v>
      </c>
      <c r="J62" s="20">
        <f t="shared" si="8"/>
        <v>71</v>
      </c>
      <c r="K62" s="20">
        <f t="shared" si="8"/>
        <v>83</v>
      </c>
      <c r="L62" s="20">
        <f t="shared" si="9"/>
        <v>154</v>
      </c>
      <c r="M62" s="19">
        <v>0</v>
      </c>
      <c r="N62" s="19">
        <v>0</v>
      </c>
      <c r="O62" s="19">
        <v>12</v>
      </c>
      <c r="P62" s="19">
        <v>7</v>
      </c>
      <c r="Q62" s="19">
        <v>7</v>
      </c>
      <c r="R62" s="19">
        <v>7</v>
      </c>
      <c r="S62" s="20">
        <f t="shared" si="10"/>
        <v>19</v>
      </c>
      <c r="T62" s="20">
        <f t="shared" si="10"/>
        <v>14</v>
      </c>
      <c r="U62" s="20">
        <f t="shared" si="11"/>
        <v>33</v>
      </c>
      <c r="V62" s="21"/>
    </row>
    <row r="63" spans="1:24" ht="15" customHeight="1" x14ac:dyDescent="0.25">
      <c r="A63" s="22" t="s">
        <v>50</v>
      </c>
      <c r="B63" s="19">
        <v>7</v>
      </c>
      <c r="C63" s="19">
        <v>11</v>
      </c>
      <c r="D63" s="19">
        <v>46</v>
      </c>
      <c r="E63" s="19">
        <v>41</v>
      </c>
      <c r="F63" s="19">
        <v>46</v>
      </c>
      <c r="G63" s="19">
        <v>18</v>
      </c>
      <c r="H63" s="19">
        <v>17</v>
      </c>
      <c r="I63" s="19">
        <v>13</v>
      </c>
      <c r="J63" s="20">
        <f t="shared" si="8"/>
        <v>116</v>
      </c>
      <c r="K63" s="20">
        <f t="shared" si="8"/>
        <v>83</v>
      </c>
      <c r="L63" s="20">
        <f t="shared" si="9"/>
        <v>199</v>
      </c>
      <c r="M63" s="19">
        <v>0</v>
      </c>
      <c r="N63" s="19">
        <v>0</v>
      </c>
      <c r="O63" s="19">
        <v>7</v>
      </c>
      <c r="P63" s="19">
        <v>17</v>
      </c>
      <c r="Q63" s="19">
        <v>14</v>
      </c>
      <c r="R63" s="19">
        <v>9</v>
      </c>
      <c r="S63" s="20">
        <f t="shared" si="10"/>
        <v>21</v>
      </c>
      <c r="T63" s="20">
        <f t="shared" si="10"/>
        <v>26</v>
      </c>
      <c r="U63" s="20">
        <f t="shared" si="11"/>
        <v>47</v>
      </c>
      <c r="V63" s="21"/>
    </row>
    <row r="64" spans="1:24" ht="15" customHeight="1" x14ac:dyDescent="0.25">
      <c r="A64" s="22" t="s">
        <v>51</v>
      </c>
      <c r="B64" s="19">
        <v>10</v>
      </c>
      <c r="C64" s="19">
        <v>6</v>
      </c>
      <c r="D64" s="19">
        <v>41</v>
      </c>
      <c r="E64" s="19">
        <v>38</v>
      </c>
      <c r="F64" s="19">
        <v>34</v>
      </c>
      <c r="G64" s="19">
        <v>20</v>
      </c>
      <c r="H64" s="19">
        <v>19</v>
      </c>
      <c r="I64" s="19">
        <v>16</v>
      </c>
      <c r="J64" s="20">
        <f t="shared" si="8"/>
        <v>104</v>
      </c>
      <c r="K64" s="20">
        <f t="shared" si="8"/>
        <v>80</v>
      </c>
      <c r="L64" s="20">
        <f t="shared" si="9"/>
        <v>184</v>
      </c>
      <c r="M64" s="19">
        <v>0</v>
      </c>
      <c r="N64" s="19">
        <v>0</v>
      </c>
      <c r="O64" s="19">
        <v>17</v>
      </c>
      <c r="P64" s="19">
        <v>13</v>
      </c>
      <c r="Q64" s="19">
        <v>14</v>
      </c>
      <c r="R64" s="19">
        <v>11</v>
      </c>
      <c r="S64" s="20">
        <f t="shared" si="10"/>
        <v>31</v>
      </c>
      <c r="T64" s="20">
        <f t="shared" si="10"/>
        <v>24</v>
      </c>
      <c r="U64" s="20">
        <f t="shared" si="11"/>
        <v>55</v>
      </c>
      <c r="V64" s="21"/>
      <c r="X64" s="2">
        <v>1</v>
      </c>
    </row>
    <row r="65" spans="1:26" ht="15" customHeight="1" x14ac:dyDescent="0.25">
      <c r="A65" s="20" t="s">
        <v>52</v>
      </c>
      <c r="B65" s="19">
        <f t="shared" ref="B65:T65" si="12">SUM(B41:B64)</f>
        <v>121</v>
      </c>
      <c r="C65" s="19">
        <f t="shared" si="12"/>
        <v>121</v>
      </c>
      <c r="D65" s="19">
        <f t="shared" si="12"/>
        <v>490</v>
      </c>
      <c r="E65" s="19">
        <f t="shared" si="12"/>
        <v>378</v>
      </c>
      <c r="F65" s="19">
        <f t="shared" si="12"/>
        <v>359</v>
      </c>
      <c r="G65" s="19">
        <f t="shared" si="12"/>
        <v>287</v>
      </c>
      <c r="H65" s="19">
        <f t="shared" si="12"/>
        <v>146</v>
      </c>
      <c r="I65" s="19">
        <f t="shared" si="12"/>
        <v>185</v>
      </c>
      <c r="J65" s="20">
        <f t="shared" si="12"/>
        <v>1116</v>
      </c>
      <c r="K65" s="20">
        <f t="shared" si="12"/>
        <v>971</v>
      </c>
      <c r="L65" s="20">
        <f t="shared" si="12"/>
        <v>2087</v>
      </c>
      <c r="M65" s="19">
        <f t="shared" si="12"/>
        <v>0</v>
      </c>
      <c r="N65" s="19">
        <f t="shared" si="12"/>
        <v>0</v>
      </c>
      <c r="O65" s="19">
        <f t="shared" si="12"/>
        <v>167</v>
      </c>
      <c r="P65" s="19">
        <f t="shared" si="12"/>
        <v>166</v>
      </c>
      <c r="Q65" s="19">
        <f t="shared" si="12"/>
        <v>138</v>
      </c>
      <c r="R65" s="19">
        <f t="shared" si="12"/>
        <v>134</v>
      </c>
      <c r="S65" s="20">
        <f t="shared" si="12"/>
        <v>305</v>
      </c>
      <c r="T65" s="20">
        <f t="shared" si="12"/>
        <v>300</v>
      </c>
      <c r="U65" s="20">
        <f t="shared" si="11"/>
        <v>605</v>
      </c>
      <c r="V65" s="21"/>
      <c r="X65" s="2">
        <v>3</v>
      </c>
    </row>
    <row r="66" spans="1:26" ht="30" customHeight="1" x14ac:dyDescent="0.25">
      <c r="A66" s="32" t="s">
        <v>53</v>
      </c>
      <c r="B66" s="81">
        <f t="shared" ref="B66:F66" si="13">B65+C65</f>
        <v>242</v>
      </c>
      <c r="C66" s="81"/>
      <c r="D66" s="88">
        <f t="shared" si="13"/>
        <v>868</v>
      </c>
      <c r="E66" s="88"/>
      <c r="F66" s="88">
        <f t="shared" si="13"/>
        <v>646</v>
      </c>
      <c r="G66" s="88"/>
      <c r="H66" s="81">
        <f t="shared" ref="H66:M66" si="14">H65+I65</f>
        <v>331</v>
      </c>
      <c r="I66" s="81"/>
      <c r="J66" s="83">
        <f t="shared" si="14"/>
        <v>2087</v>
      </c>
      <c r="K66" s="83"/>
      <c r="L66" s="24"/>
      <c r="M66" s="81">
        <f t="shared" si="14"/>
        <v>0</v>
      </c>
      <c r="N66" s="81"/>
      <c r="O66" s="81">
        <f t="shared" ref="O66:S66" si="15">O65+P65</f>
        <v>333</v>
      </c>
      <c r="P66" s="81"/>
      <c r="Q66" s="81">
        <f t="shared" si="15"/>
        <v>272</v>
      </c>
      <c r="R66" s="81"/>
      <c r="S66" s="83">
        <f t="shared" si="15"/>
        <v>605</v>
      </c>
      <c r="T66" s="83"/>
      <c r="U66" s="24"/>
      <c r="V66" s="26"/>
      <c r="X66" s="2">
        <v>3</v>
      </c>
      <c r="Z66" s="27">
        <f>D66+F66</f>
        <v>1514</v>
      </c>
    </row>
    <row r="67" spans="1:26" ht="19.95" customHeight="1" x14ac:dyDescent="0.25">
      <c r="A67" s="1">
        <f>A34+1</f>
        <v>3</v>
      </c>
      <c r="C67" s="3"/>
      <c r="D67" s="3"/>
      <c r="E67" s="3"/>
      <c r="F67" s="3"/>
      <c r="G67" s="3"/>
      <c r="H67" s="3"/>
      <c r="I67" s="67" t="s">
        <v>0</v>
      </c>
      <c r="J67" s="67"/>
      <c r="K67" s="67"/>
      <c r="L67" s="67"/>
      <c r="M67" s="67"/>
      <c r="N67" s="3"/>
      <c r="O67" s="3"/>
      <c r="P67" s="3"/>
      <c r="Q67" s="3"/>
      <c r="R67" s="3"/>
      <c r="S67" s="3"/>
      <c r="T67" s="3"/>
      <c r="U67" s="84" t="s">
        <v>55</v>
      </c>
      <c r="V67" s="84"/>
      <c r="X67" s="2">
        <v>0.5</v>
      </c>
    </row>
    <row r="68" spans="1:26" ht="19.95" customHeight="1" x14ac:dyDescent="0.25">
      <c r="A68" s="28" t="s">
        <v>3</v>
      </c>
      <c r="B68" s="69">
        <f>E35</f>
        <v>44364</v>
      </c>
      <c r="C68" s="69"/>
      <c r="D68" s="6" t="s">
        <v>4</v>
      </c>
      <c r="E68" s="69">
        <f>B68+1</f>
        <v>44365</v>
      </c>
      <c r="F68" s="69"/>
      <c r="G68" s="7"/>
      <c r="H68" s="3"/>
      <c r="I68" s="70" t="s">
        <v>5</v>
      </c>
      <c r="J68" s="70"/>
      <c r="K68" s="70"/>
      <c r="L68" s="70"/>
      <c r="M68" s="70"/>
      <c r="N68" s="71" t="s">
        <v>6</v>
      </c>
      <c r="O68" s="71"/>
      <c r="P68" s="71"/>
      <c r="Q68" s="71"/>
      <c r="R68" s="72" t="str">
        <f>$R$2</f>
        <v>Other District Road</v>
      </c>
      <c r="S68" s="72"/>
      <c r="T68" s="72"/>
      <c r="U68" s="72"/>
      <c r="V68" s="8" t="s">
        <v>8</v>
      </c>
      <c r="X68" s="2">
        <v>2</v>
      </c>
    </row>
    <row r="69" spans="1:26" ht="25.95" customHeight="1" x14ac:dyDescent="0.25">
      <c r="A69" s="9" t="s">
        <v>9</v>
      </c>
      <c r="B69" s="73" t="str">
        <f>$B$3</f>
        <v>Santoshpur-Duttapukur Road , Strengthening of Santoshpur - Duttapukur Road from 0.00 Kmp to 6.00 Kmp under Barasat Highway Division No. II in the District of North 24 Parganas during the year 2021-2022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10"/>
    </row>
    <row r="70" spans="1:26" ht="15" customHeight="1" x14ac:dyDescent="0.25">
      <c r="A70" s="74" t="s">
        <v>11</v>
      </c>
      <c r="B70" s="77" t="s">
        <v>12</v>
      </c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8" t="s">
        <v>13</v>
      </c>
      <c r="N70" s="78"/>
      <c r="O70" s="78"/>
      <c r="P70" s="78"/>
      <c r="Q70" s="78"/>
      <c r="R70" s="78"/>
      <c r="S70" s="78"/>
      <c r="T70" s="78"/>
      <c r="U70" s="78"/>
      <c r="V70" s="80" t="s">
        <v>14</v>
      </c>
    </row>
    <row r="71" spans="1:26" ht="40.5" customHeight="1" x14ac:dyDescent="0.25">
      <c r="A71" s="89"/>
      <c r="B71" s="79" t="s">
        <v>15</v>
      </c>
      <c r="C71" s="79"/>
      <c r="D71" s="80" t="s">
        <v>16</v>
      </c>
      <c r="E71" s="80"/>
      <c r="F71" s="80" t="s">
        <v>17</v>
      </c>
      <c r="G71" s="80"/>
      <c r="H71" s="79" t="s">
        <v>18</v>
      </c>
      <c r="I71" s="79"/>
      <c r="J71" s="80" t="s">
        <v>19</v>
      </c>
      <c r="K71" s="80"/>
      <c r="L71" s="80"/>
      <c r="M71" s="79" t="s">
        <v>20</v>
      </c>
      <c r="N71" s="79"/>
      <c r="O71" s="79" t="s">
        <v>21</v>
      </c>
      <c r="P71" s="79"/>
      <c r="Q71" s="79" t="s">
        <v>22</v>
      </c>
      <c r="R71" s="79"/>
      <c r="S71" s="80" t="s">
        <v>23</v>
      </c>
      <c r="T71" s="80"/>
      <c r="U71" s="80"/>
      <c r="V71" s="80"/>
    </row>
    <row r="72" spans="1:26" ht="23.4" x14ac:dyDescent="0.25">
      <c r="A72" s="90"/>
      <c r="B72" s="14" t="s">
        <v>24</v>
      </c>
      <c r="C72" s="14" t="s">
        <v>25</v>
      </c>
      <c r="D72" s="14" t="s">
        <v>24</v>
      </c>
      <c r="E72" s="14" t="s">
        <v>25</v>
      </c>
      <c r="F72" s="14" t="s">
        <v>24</v>
      </c>
      <c r="G72" s="14" t="s">
        <v>25</v>
      </c>
      <c r="H72" s="14" t="s">
        <v>24</v>
      </c>
      <c r="I72" s="14" t="s">
        <v>25</v>
      </c>
      <c r="J72" s="14" t="s">
        <v>24</v>
      </c>
      <c r="K72" s="14" t="s">
        <v>25</v>
      </c>
      <c r="L72" s="15" t="s">
        <v>26</v>
      </c>
      <c r="M72" s="14" t="s">
        <v>24</v>
      </c>
      <c r="N72" s="14" t="s">
        <v>25</v>
      </c>
      <c r="O72" s="14" t="s">
        <v>24</v>
      </c>
      <c r="P72" s="14" t="s">
        <v>25</v>
      </c>
      <c r="Q72" s="14" t="s">
        <v>24</v>
      </c>
      <c r="R72" s="14" t="s">
        <v>25</v>
      </c>
      <c r="S72" s="14" t="s">
        <v>24</v>
      </c>
      <c r="T72" s="14" t="s">
        <v>25</v>
      </c>
      <c r="U72" s="15" t="s">
        <v>27</v>
      </c>
      <c r="V72" s="80"/>
    </row>
    <row r="73" spans="1:26" s="31" customFormat="1" ht="10.199999999999999" x14ac:dyDescent="0.2">
      <c r="A73" s="16">
        <v>1</v>
      </c>
      <c r="B73" s="16">
        <v>2</v>
      </c>
      <c r="C73" s="16">
        <v>3</v>
      </c>
      <c r="D73" s="16">
        <v>4</v>
      </c>
      <c r="E73" s="16">
        <v>5</v>
      </c>
      <c r="F73" s="16">
        <v>3</v>
      </c>
      <c r="G73" s="16">
        <v>7</v>
      </c>
      <c r="H73" s="16">
        <v>8</v>
      </c>
      <c r="I73" s="16">
        <v>9</v>
      </c>
      <c r="J73" s="16">
        <v>10</v>
      </c>
      <c r="K73" s="16">
        <v>11</v>
      </c>
      <c r="L73" s="16">
        <v>12</v>
      </c>
      <c r="M73" s="16">
        <v>13</v>
      </c>
      <c r="N73" s="16">
        <v>14</v>
      </c>
      <c r="O73" s="16">
        <v>15</v>
      </c>
      <c r="P73" s="16">
        <v>16</v>
      </c>
      <c r="Q73" s="16">
        <v>17</v>
      </c>
      <c r="R73" s="16">
        <v>18</v>
      </c>
      <c r="S73" s="16">
        <v>19</v>
      </c>
      <c r="T73" s="16">
        <v>20</v>
      </c>
      <c r="U73" s="16">
        <v>21</v>
      </c>
      <c r="V73" s="16">
        <v>22</v>
      </c>
    </row>
    <row r="74" spans="1:26" ht="15" customHeight="1" x14ac:dyDescent="0.25">
      <c r="A74" s="33" t="s">
        <v>28</v>
      </c>
      <c r="B74" s="19">
        <v>10</v>
      </c>
      <c r="C74" s="19">
        <v>10</v>
      </c>
      <c r="D74" s="19">
        <v>42</v>
      </c>
      <c r="E74" s="19">
        <v>18</v>
      </c>
      <c r="F74" s="19">
        <v>36</v>
      </c>
      <c r="G74" s="19">
        <v>34</v>
      </c>
      <c r="H74" s="19">
        <v>10</v>
      </c>
      <c r="I74" s="19">
        <v>8</v>
      </c>
      <c r="J74" s="20">
        <f t="shared" ref="J74:K97" si="16">B74+D74+F74+H74</f>
        <v>98</v>
      </c>
      <c r="K74" s="20">
        <f t="shared" si="16"/>
        <v>70</v>
      </c>
      <c r="L74" s="20">
        <f t="shared" ref="L74:L97" si="17">K74+J74</f>
        <v>168</v>
      </c>
      <c r="M74" s="19">
        <v>0</v>
      </c>
      <c r="N74" s="19">
        <v>0</v>
      </c>
      <c r="O74" s="19">
        <v>10</v>
      </c>
      <c r="P74" s="19">
        <v>11</v>
      </c>
      <c r="Q74" s="19">
        <v>3</v>
      </c>
      <c r="R74" s="19">
        <v>6</v>
      </c>
      <c r="S74" s="20">
        <f t="shared" ref="S74:T97" si="18">M74+O74+Q74</f>
        <v>13</v>
      </c>
      <c r="T74" s="20">
        <f t="shared" si="18"/>
        <v>17</v>
      </c>
      <c r="U74" s="20">
        <f t="shared" ref="U74:U97" si="19">S74+T74</f>
        <v>30</v>
      </c>
      <c r="V74" s="21"/>
    </row>
    <row r="75" spans="1:26" ht="15" customHeight="1" x14ac:dyDescent="0.25">
      <c r="A75" s="33" t="s">
        <v>29</v>
      </c>
      <c r="B75" s="19">
        <v>7</v>
      </c>
      <c r="C75" s="19">
        <v>6</v>
      </c>
      <c r="D75" s="19">
        <v>34</v>
      </c>
      <c r="E75" s="19">
        <v>10</v>
      </c>
      <c r="F75" s="19">
        <v>41</v>
      </c>
      <c r="G75" s="19">
        <v>34</v>
      </c>
      <c r="H75" s="19">
        <v>5</v>
      </c>
      <c r="I75" s="19">
        <v>10</v>
      </c>
      <c r="J75" s="20">
        <f t="shared" si="16"/>
        <v>87</v>
      </c>
      <c r="K75" s="20">
        <f t="shared" si="16"/>
        <v>60</v>
      </c>
      <c r="L75" s="20">
        <f t="shared" si="17"/>
        <v>147</v>
      </c>
      <c r="M75" s="19">
        <v>0</v>
      </c>
      <c r="N75" s="19">
        <v>0</v>
      </c>
      <c r="O75" s="19">
        <v>8</v>
      </c>
      <c r="P75" s="19">
        <v>6</v>
      </c>
      <c r="Q75" s="19">
        <v>2</v>
      </c>
      <c r="R75" s="19">
        <v>3</v>
      </c>
      <c r="S75" s="20">
        <f t="shared" si="18"/>
        <v>10</v>
      </c>
      <c r="T75" s="20">
        <f t="shared" si="18"/>
        <v>9</v>
      </c>
      <c r="U75" s="20">
        <f t="shared" si="19"/>
        <v>19</v>
      </c>
      <c r="V75" s="21"/>
    </row>
    <row r="76" spans="1:26" ht="15" customHeight="1" x14ac:dyDescent="0.25">
      <c r="A76" s="33" t="s">
        <v>30</v>
      </c>
      <c r="B76" s="19">
        <v>7</v>
      </c>
      <c r="C76" s="19">
        <v>10</v>
      </c>
      <c r="D76" s="19">
        <v>35</v>
      </c>
      <c r="E76" s="19">
        <v>29</v>
      </c>
      <c r="F76" s="19">
        <v>16</v>
      </c>
      <c r="G76" s="19">
        <v>21</v>
      </c>
      <c r="H76" s="19">
        <v>11</v>
      </c>
      <c r="I76" s="19">
        <v>8</v>
      </c>
      <c r="J76" s="20">
        <f t="shared" si="16"/>
        <v>69</v>
      </c>
      <c r="K76" s="20">
        <f t="shared" si="16"/>
        <v>68</v>
      </c>
      <c r="L76" s="20">
        <f t="shared" si="17"/>
        <v>137</v>
      </c>
      <c r="M76" s="19">
        <v>0</v>
      </c>
      <c r="N76" s="19">
        <v>0</v>
      </c>
      <c r="O76" s="19">
        <v>0</v>
      </c>
      <c r="P76" s="19">
        <v>8</v>
      </c>
      <c r="Q76" s="19">
        <v>8</v>
      </c>
      <c r="R76" s="19">
        <v>8</v>
      </c>
      <c r="S76" s="20">
        <f t="shared" si="18"/>
        <v>8</v>
      </c>
      <c r="T76" s="20">
        <f t="shared" si="18"/>
        <v>16</v>
      </c>
      <c r="U76" s="20">
        <f t="shared" si="19"/>
        <v>24</v>
      </c>
      <c r="V76" s="21"/>
    </row>
    <row r="77" spans="1:26" ht="15" customHeight="1" x14ac:dyDescent="0.25">
      <c r="A77" s="33" t="s">
        <v>31</v>
      </c>
      <c r="B77" s="19">
        <v>9</v>
      </c>
      <c r="C77" s="19">
        <v>9</v>
      </c>
      <c r="D77" s="19">
        <v>38</v>
      </c>
      <c r="E77" s="19">
        <v>31</v>
      </c>
      <c r="F77" s="19">
        <v>35</v>
      </c>
      <c r="G77" s="19">
        <v>29</v>
      </c>
      <c r="H77" s="19">
        <v>0</v>
      </c>
      <c r="I77" s="19">
        <v>7</v>
      </c>
      <c r="J77" s="20">
        <f t="shared" si="16"/>
        <v>82</v>
      </c>
      <c r="K77" s="20">
        <f t="shared" si="16"/>
        <v>76</v>
      </c>
      <c r="L77" s="20">
        <f t="shared" si="17"/>
        <v>158</v>
      </c>
      <c r="M77" s="19">
        <v>0</v>
      </c>
      <c r="N77" s="19">
        <v>0</v>
      </c>
      <c r="O77" s="19">
        <v>8</v>
      </c>
      <c r="P77" s="19">
        <v>6</v>
      </c>
      <c r="Q77" s="19">
        <v>2</v>
      </c>
      <c r="R77" s="19">
        <v>3</v>
      </c>
      <c r="S77" s="20">
        <f t="shared" si="18"/>
        <v>10</v>
      </c>
      <c r="T77" s="20">
        <f t="shared" si="18"/>
        <v>9</v>
      </c>
      <c r="U77" s="20">
        <f t="shared" si="19"/>
        <v>19</v>
      </c>
      <c r="V77" s="21"/>
    </row>
    <row r="78" spans="1:26" ht="15" customHeight="1" x14ac:dyDescent="0.25">
      <c r="A78" s="33" t="s">
        <v>32</v>
      </c>
      <c r="B78" s="19">
        <v>10</v>
      </c>
      <c r="C78" s="19">
        <v>10</v>
      </c>
      <c r="D78" s="19">
        <v>10</v>
      </c>
      <c r="E78" s="19">
        <v>36</v>
      </c>
      <c r="F78" s="19">
        <v>38</v>
      </c>
      <c r="G78" s="19">
        <v>31</v>
      </c>
      <c r="H78" s="19">
        <v>7</v>
      </c>
      <c r="I78" s="19">
        <v>0</v>
      </c>
      <c r="J78" s="20">
        <f t="shared" si="16"/>
        <v>65</v>
      </c>
      <c r="K78" s="20">
        <f t="shared" si="16"/>
        <v>77</v>
      </c>
      <c r="L78" s="20">
        <f t="shared" si="17"/>
        <v>142</v>
      </c>
      <c r="M78" s="19">
        <v>0</v>
      </c>
      <c r="N78" s="19">
        <v>0</v>
      </c>
      <c r="O78" s="19">
        <v>9</v>
      </c>
      <c r="P78" s="19">
        <v>5</v>
      </c>
      <c r="Q78" s="19">
        <v>1</v>
      </c>
      <c r="R78" s="19">
        <v>3</v>
      </c>
      <c r="S78" s="20">
        <f t="shared" si="18"/>
        <v>10</v>
      </c>
      <c r="T78" s="20">
        <f t="shared" si="18"/>
        <v>8</v>
      </c>
      <c r="U78" s="20">
        <f t="shared" si="19"/>
        <v>18</v>
      </c>
      <c r="V78" s="21"/>
    </row>
    <row r="79" spans="1:26" ht="15" customHeight="1" x14ac:dyDescent="0.25">
      <c r="A79" s="33" t="s">
        <v>33</v>
      </c>
      <c r="B79" s="19">
        <v>7</v>
      </c>
      <c r="C79" s="19">
        <v>6</v>
      </c>
      <c r="D79" s="19">
        <v>0</v>
      </c>
      <c r="E79" s="19">
        <v>32</v>
      </c>
      <c r="F79" s="19">
        <v>36</v>
      </c>
      <c r="G79" s="19">
        <v>0</v>
      </c>
      <c r="H79" s="19">
        <v>6</v>
      </c>
      <c r="I79" s="19">
        <v>10</v>
      </c>
      <c r="J79" s="20">
        <f t="shared" si="16"/>
        <v>49</v>
      </c>
      <c r="K79" s="20">
        <f t="shared" si="16"/>
        <v>48</v>
      </c>
      <c r="L79" s="20">
        <f t="shared" si="17"/>
        <v>97</v>
      </c>
      <c r="M79" s="19">
        <v>0</v>
      </c>
      <c r="N79" s="19">
        <v>0</v>
      </c>
      <c r="O79" s="19">
        <v>6</v>
      </c>
      <c r="P79" s="19">
        <v>3</v>
      </c>
      <c r="Q79" s="19">
        <v>3</v>
      </c>
      <c r="R79" s="19">
        <v>5</v>
      </c>
      <c r="S79" s="20">
        <f t="shared" si="18"/>
        <v>9</v>
      </c>
      <c r="T79" s="20">
        <f t="shared" si="18"/>
        <v>8</v>
      </c>
      <c r="U79" s="20">
        <f t="shared" si="19"/>
        <v>17</v>
      </c>
      <c r="V79" s="21"/>
    </row>
    <row r="80" spans="1:26" ht="15" customHeight="1" x14ac:dyDescent="0.25">
      <c r="A80" s="33" t="s">
        <v>34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11</v>
      </c>
      <c r="I80" s="19">
        <v>0</v>
      </c>
      <c r="J80" s="20">
        <f t="shared" si="16"/>
        <v>11</v>
      </c>
      <c r="K80" s="20">
        <f t="shared" si="16"/>
        <v>0</v>
      </c>
      <c r="L80" s="20">
        <f t="shared" si="17"/>
        <v>11</v>
      </c>
      <c r="M80" s="19">
        <v>0</v>
      </c>
      <c r="N80" s="19">
        <v>0</v>
      </c>
      <c r="O80" s="19">
        <v>5</v>
      </c>
      <c r="P80" s="19">
        <v>4</v>
      </c>
      <c r="Q80" s="19">
        <v>2</v>
      </c>
      <c r="R80" s="19">
        <v>5</v>
      </c>
      <c r="S80" s="20">
        <f t="shared" si="18"/>
        <v>7</v>
      </c>
      <c r="T80" s="20">
        <f t="shared" si="18"/>
        <v>9</v>
      </c>
      <c r="U80" s="20">
        <f t="shared" si="19"/>
        <v>16</v>
      </c>
      <c r="V80" s="21"/>
    </row>
    <row r="81" spans="1:22" ht="15" customHeight="1" x14ac:dyDescent="0.25">
      <c r="A81" s="33" t="s">
        <v>35</v>
      </c>
      <c r="B81" s="19">
        <v>0</v>
      </c>
      <c r="C81" s="19">
        <v>7</v>
      </c>
      <c r="D81" s="19">
        <v>11</v>
      </c>
      <c r="E81" s="19">
        <v>18</v>
      </c>
      <c r="F81" s="19">
        <v>41</v>
      </c>
      <c r="G81" s="19">
        <v>52</v>
      </c>
      <c r="H81" s="19">
        <v>10</v>
      </c>
      <c r="I81" s="19">
        <v>7</v>
      </c>
      <c r="J81" s="20">
        <f t="shared" si="16"/>
        <v>62</v>
      </c>
      <c r="K81" s="20">
        <f t="shared" si="16"/>
        <v>84</v>
      </c>
      <c r="L81" s="20">
        <f t="shared" si="17"/>
        <v>146</v>
      </c>
      <c r="M81" s="19">
        <v>0</v>
      </c>
      <c r="N81" s="19">
        <v>0</v>
      </c>
      <c r="O81" s="19">
        <v>8</v>
      </c>
      <c r="P81" s="19">
        <v>8</v>
      </c>
      <c r="Q81" s="19">
        <v>0</v>
      </c>
      <c r="R81" s="19">
        <v>3</v>
      </c>
      <c r="S81" s="20">
        <f t="shared" si="18"/>
        <v>8</v>
      </c>
      <c r="T81" s="20">
        <f t="shared" si="18"/>
        <v>11</v>
      </c>
      <c r="U81" s="20">
        <f t="shared" si="19"/>
        <v>19</v>
      </c>
      <c r="V81" s="21"/>
    </row>
    <row r="82" spans="1:22" ht="15" customHeight="1" x14ac:dyDescent="0.25">
      <c r="A82" s="33" t="s">
        <v>36</v>
      </c>
      <c r="B82" s="19">
        <v>8</v>
      </c>
      <c r="C82" s="19">
        <v>0</v>
      </c>
      <c r="D82" s="19">
        <v>17</v>
      </c>
      <c r="E82" s="19">
        <v>11</v>
      </c>
      <c r="F82" s="19">
        <v>23</v>
      </c>
      <c r="G82" s="19">
        <v>13</v>
      </c>
      <c r="H82" s="19">
        <v>0</v>
      </c>
      <c r="I82" s="19">
        <v>10</v>
      </c>
      <c r="J82" s="20">
        <f t="shared" si="16"/>
        <v>48</v>
      </c>
      <c r="K82" s="20">
        <f t="shared" si="16"/>
        <v>34</v>
      </c>
      <c r="L82" s="20">
        <f t="shared" si="17"/>
        <v>82</v>
      </c>
      <c r="M82" s="19">
        <v>0</v>
      </c>
      <c r="N82" s="19">
        <v>0</v>
      </c>
      <c r="O82" s="19">
        <v>8</v>
      </c>
      <c r="P82" s="19">
        <v>7</v>
      </c>
      <c r="Q82" s="19">
        <v>8</v>
      </c>
      <c r="R82" s="19">
        <v>2</v>
      </c>
      <c r="S82" s="20">
        <f t="shared" si="18"/>
        <v>16</v>
      </c>
      <c r="T82" s="20">
        <f t="shared" si="18"/>
        <v>9</v>
      </c>
      <c r="U82" s="20">
        <f t="shared" si="19"/>
        <v>25</v>
      </c>
      <c r="V82" s="21"/>
    </row>
    <row r="83" spans="1:22" ht="15" customHeight="1" x14ac:dyDescent="0.25">
      <c r="A83" s="33" t="s">
        <v>37</v>
      </c>
      <c r="B83" s="19">
        <v>11</v>
      </c>
      <c r="C83" s="19">
        <v>11</v>
      </c>
      <c r="D83" s="19">
        <v>10</v>
      </c>
      <c r="E83" s="19">
        <v>12</v>
      </c>
      <c r="F83" s="19">
        <v>26</v>
      </c>
      <c r="G83" s="19">
        <v>29</v>
      </c>
      <c r="H83" s="19">
        <v>0</v>
      </c>
      <c r="I83" s="19">
        <v>7</v>
      </c>
      <c r="J83" s="20">
        <f t="shared" si="16"/>
        <v>47</v>
      </c>
      <c r="K83" s="20">
        <f t="shared" si="16"/>
        <v>59</v>
      </c>
      <c r="L83" s="20">
        <f t="shared" si="17"/>
        <v>106</v>
      </c>
      <c r="M83" s="19">
        <v>0</v>
      </c>
      <c r="N83" s="19">
        <v>0</v>
      </c>
      <c r="O83" s="19">
        <v>11</v>
      </c>
      <c r="P83" s="19">
        <v>5</v>
      </c>
      <c r="Q83" s="19">
        <v>4</v>
      </c>
      <c r="R83" s="19">
        <v>5</v>
      </c>
      <c r="S83" s="20">
        <f t="shared" si="18"/>
        <v>15</v>
      </c>
      <c r="T83" s="20">
        <f t="shared" si="18"/>
        <v>10</v>
      </c>
      <c r="U83" s="20">
        <f t="shared" si="19"/>
        <v>25</v>
      </c>
      <c r="V83" s="21"/>
    </row>
    <row r="84" spans="1:22" ht="15" customHeight="1" x14ac:dyDescent="0.25">
      <c r="A84" s="33" t="s">
        <v>38</v>
      </c>
      <c r="B84" s="19">
        <v>5</v>
      </c>
      <c r="C84" s="19">
        <v>6</v>
      </c>
      <c r="D84" s="19">
        <v>28</v>
      </c>
      <c r="E84" s="19">
        <v>24</v>
      </c>
      <c r="F84" s="19">
        <v>17</v>
      </c>
      <c r="G84" s="19">
        <v>15</v>
      </c>
      <c r="H84" s="19">
        <v>8</v>
      </c>
      <c r="I84" s="19">
        <v>10</v>
      </c>
      <c r="J84" s="20">
        <f t="shared" si="16"/>
        <v>58</v>
      </c>
      <c r="K84" s="20">
        <f t="shared" si="16"/>
        <v>55</v>
      </c>
      <c r="L84" s="20">
        <f t="shared" si="17"/>
        <v>113</v>
      </c>
      <c r="M84" s="19">
        <v>0</v>
      </c>
      <c r="N84" s="19">
        <v>0</v>
      </c>
      <c r="O84" s="19">
        <v>8</v>
      </c>
      <c r="P84" s="19">
        <v>1</v>
      </c>
      <c r="Q84" s="19">
        <v>8</v>
      </c>
      <c r="R84" s="19">
        <v>5</v>
      </c>
      <c r="S84" s="20">
        <f t="shared" si="18"/>
        <v>16</v>
      </c>
      <c r="T84" s="20">
        <f t="shared" si="18"/>
        <v>6</v>
      </c>
      <c r="U84" s="20">
        <f t="shared" si="19"/>
        <v>22</v>
      </c>
      <c r="V84" s="21"/>
    </row>
    <row r="85" spans="1:22" ht="15" customHeight="1" x14ac:dyDescent="0.25">
      <c r="A85" s="14" t="s">
        <v>39</v>
      </c>
      <c r="B85" s="19">
        <v>10</v>
      </c>
      <c r="C85" s="19">
        <v>0</v>
      </c>
      <c r="D85" s="19">
        <v>11</v>
      </c>
      <c r="E85" s="19">
        <v>19</v>
      </c>
      <c r="F85" s="19">
        <v>10</v>
      </c>
      <c r="G85" s="19">
        <v>17</v>
      </c>
      <c r="H85" s="19">
        <v>11</v>
      </c>
      <c r="I85" s="19">
        <v>11</v>
      </c>
      <c r="J85" s="20">
        <f t="shared" si="16"/>
        <v>42</v>
      </c>
      <c r="K85" s="20">
        <f t="shared" si="16"/>
        <v>47</v>
      </c>
      <c r="L85" s="20">
        <f t="shared" si="17"/>
        <v>89</v>
      </c>
      <c r="M85" s="19">
        <v>0</v>
      </c>
      <c r="N85" s="19">
        <v>0</v>
      </c>
      <c r="O85" s="19">
        <v>5</v>
      </c>
      <c r="P85" s="19">
        <v>5</v>
      </c>
      <c r="Q85" s="19">
        <v>10</v>
      </c>
      <c r="R85" s="19">
        <v>4</v>
      </c>
      <c r="S85" s="20">
        <f t="shared" si="18"/>
        <v>15</v>
      </c>
      <c r="T85" s="20">
        <f t="shared" si="18"/>
        <v>9</v>
      </c>
      <c r="U85" s="20">
        <f t="shared" si="19"/>
        <v>24</v>
      </c>
      <c r="V85" s="21"/>
    </row>
    <row r="86" spans="1:22" ht="15" customHeight="1" x14ac:dyDescent="0.25">
      <c r="A86" s="14" t="s">
        <v>40</v>
      </c>
      <c r="B86" s="19">
        <v>0</v>
      </c>
      <c r="C86" s="19">
        <v>10</v>
      </c>
      <c r="D86" s="19">
        <v>12</v>
      </c>
      <c r="E86" s="19">
        <v>0</v>
      </c>
      <c r="F86" s="19">
        <v>7</v>
      </c>
      <c r="G86" s="19">
        <v>0</v>
      </c>
      <c r="H86" s="19">
        <v>7</v>
      </c>
      <c r="I86" s="19">
        <v>8</v>
      </c>
      <c r="J86" s="20">
        <f t="shared" si="16"/>
        <v>26</v>
      </c>
      <c r="K86" s="20">
        <f t="shared" si="16"/>
        <v>18</v>
      </c>
      <c r="L86" s="20">
        <f t="shared" si="17"/>
        <v>44</v>
      </c>
      <c r="M86" s="19">
        <v>0</v>
      </c>
      <c r="N86" s="19">
        <v>0</v>
      </c>
      <c r="O86" s="19">
        <v>5</v>
      </c>
      <c r="P86" s="19">
        <v>6</v>
      </c>
      <c r="Q86" s="19">
        <v>5</v>
      </c>
      <c r="R86" s="19">
        <v>8</v>
      </c>
      <c r="S86" s="20">
        <f t="shared" si="18"/>
        <v>10</v>
      </c>
      <c r="T86" s="20">
        <f t="shared" si="18"/>
        <v>14</v>
      </c>
      <c r="U86" s="20">
        <f t="shared" si="19"/>
        <v>24</v>
      </c>
      <c r="V86" s="21"/>
    </row>
    <row r="87" spans="1:22" ht="15" customHeight="1" x14ac:dyDescent="0.25">
      <c r="A87" s="14" t="s">
        <v>41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6</v>
      </c>
      <c r="I87" s="19">
        <v>9</v>
      </c>
      <c r="J87" s="20">
        <f t="shared" si="16"/>
        <v>6</v>
      </c>
      <c r="K87" s="20">
        <f t="shared" si="16"/>
        <v>9</v>
      </c>
      <c r="L87" s="20">
        <f t="shared" si="17"/>
        <v>15</v>
      </c>
      <c r="M87" s="19">
        <v>0</v>
      </c>
      <c r="N87" s="19">
        <v>0</v>
      </c>
      <c r="O87" s="19">
        <v>8</v>
      </c>
      <c r="P87" s="19">
        <v>3</v>
      </c>
      <c r="Q87" s="19">
        <v>6</v>
      </c>
      <c r="R87" s="19">
        <v>9</v>
      </c>
      <c r="S87" s="20">
        <f t="shared" si="18"/>
        <v>14</v>
      </c>
      <c r="T87" s="20">
        <f t="shared" si="18"/>
        <v>12</v>
      </c>
      <c r="U87" s="20">
        <f t="shared" si="19"/>
        <v>26</v>
      </c>
      <c r="V87" s="21"/>
    </row>
    <row r="88" spans="1:22" ht="15" customHeight="1" x14ac:dyDescent="0.25">
      <c r="A88" s="14" t="s">
        <v>42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20">
        <f t="shared" si="16"/>
        <v>0</v>
      </c>
      <c r="K88" s="20">
        <f t="shared" si="16"/>
        <v>0</v>
      </c>
      <c r="L88" s="20">
        <f t="shared" si="17"/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20">
        <f t="shared" si="18"/>
        <v>0</v>
      </c>
      <c r="T88" s="20">
        <f t="shared" si="18"/>
        <v>0</v>
      </c>
      <c r="U88" s="20">
        <f t="shared" si="19"/>
        <v>0</v>
      </c>
      <c r="V88" s="21"/>
    </row>
    <row r="89" spans="1:22" ht="15" customHeight="1" x14ac:dyDescent="0.25">
      <c r="A89" s="14" t="s">
        <v>43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20">
        <f t="shared" si="16"/>
        <v>0</v>
      </c>
      <c r="K89" s="20">
        <f t="shared" si="16"/>
        <v>0</v>
      </c>
      <c r="L89" s="20">
        <f t="shared" si="17"/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20">
        <f t="shared" si="18"/>
        <v>0</v>
      </c>
      <c r="T89" s="20">
        <f t="shared" si="18"/>
        <v>0</v>
      </c>
      <c r="U89" s="20">
        <f t="shared" si="19"/>
        <v>0</v>
      </c>
      <c r="V89" s="21"/>
    </row>
    <row r="90" spans="1:22" ht="15" customHeight="1" x14ac:dyDescent="0.25">
      <c r="A90" s="14" t="s">
        <v>44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20">
        <f t="shared" si="16"/>
        <v>0</v>
      </c>
      <c r="K90" s="20">
        <f t="shared" si="16"/>
        <v>0</v>
      </c>
      <c r="L90" s="20">
        <f t="shared" si="17"/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20">
        <f t="shared" si="18"/>
        <v>0</v>
      </c>
      <c r="T90" s="20">
        <f t="shared" si="18"/>
        <v>0</v>
      </c>
      <c r="U90" s="20">
        <f t="shared" si="19"/>
        <v>0</v>
      </c>
      <c r="V90" s="21"/>
    </row>
    <row r="91" spans="1:22" ht="15" customHeight="1" x14ac:dyDescent="0.25">
      <c r="A91" s="14" t="s">
        <v>45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20">
        <f t="shared" si="16"/>
        <v>0</v>
      </c>
      <c r="K91" s="20">
        <f t="shared" si="16"/>
        <v>0</v>
      </c>
      <c r="L91" s="20">
        <f t="shared" si="17"/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20">
        <f t="shared" si="18"/>
        <v>0</v>
      </c>
      <c r="T91" s="20">
        <f t="shared" si="18"/>
        <v>0</v>
      </c>
      <c r="U91" s="20">
        <f t="shared" si="19"/>
        <v>0</v>
      </c>
      <c r="V91" s="21"/>
    </row>
    <row r="92" spans="1:22" ht="15" customHeight="1" x14ac:dyDescent="0.25">
      <c r="A92" s="14" t="s">
        <v>46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20">
        <f t="shared" si="16"/>
        <v>0</v>
      </c>
      <c r="K92" s="20">
        <f t="shared" si="16"/>
        <v>0</v>
      </c>
      <c r="L92" s="20">
        <f t="shared" si="17"/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20">
        <f t="shared" si="18"/>
        <v>0</v>
      </c>
      <c r="T92" s="20">
        <f t="shared" si="18"/>
        <v>0</v>
      </c>
      <c r="U92" s="20">
        <f t="shared" si="19"/>
        <v>0</v>
      </c>
      <c r="V92" s="21"/>
    </row>
    <row r="93" spans="1:22" ht="15" customHeight="1" x14ac:dyDescent="0.25">
      <c r="A93" s="14" t="s">
        <v>47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13</v>
      </c>
      <c r="I93" s="19">
        <v>11</v>
      </c>
      <c r="J93" s="20">
        <f t="shared" si="16"/>
        <v>13</v>
      </c>
      <c r="K93" s="20">
        <f t="shared" si="16"/>
        <v>11</v>
      </c>
      <c r="L93" s="20">
        <f t="shared" si="17"/>
        <v>24</v>
      </c>
      <c r="M93" s="19">
        <v>0</v>
      </c>
      <c r="N93" s="19">
        <v>0</v>
      </c>
      <c r="O93" s="19">
        <v>0</v>
      </c>
      <c r="P93" s="19">
        <v>6</v>
      </c>
      <c r="Q93" s="19">
        <v>2</v>
      </c>
      <c r="R93" s="19">
        <v>5</v>
      </c>
      <c r="S93" s="20">
        <f t="shared" si="18"/>
        <v>2</v>
      </c>
      <c r="T93" s="20">
        <f t="shared" si="18"/>
        <v>11</v>
      </c>
      <c r="U93" s="20">
        <f t="shared" si="19"/>
        <v>13</v>
      </c>
      <c r="V93" s="21"/>
    </row>
    <row r="94" spans="1:22" ht="15" customHeight="1" x14ac:dyDescent="0.25">
      <c r="A94" s="14" t="s">
        <v>48</v>
      </c>
      <c r="B94" s="19">
        <v>11</v>
      </c>
      <c r="C94" s="19">
        <v>9</v>
      </c>
      <c r="D94" s="19">
        <v>0</v>
      </c>
      <c r="E94" s="19">
        <v>0</v>
      </c>
      <c r="F94" s="19">
        <v>0</v>
      </c>
      <c r="G94" s="19">
        <v>35</v>
      </c>
      <c r="H94" s="19">
        <v>16</v>
      </c>
      <c r="I94" s="19">
        <v>13</v>
      </c>
      <c r="J94" s="20">
        <f t="shared" si="16"/>
        <v>27</v>
      </c>
      <c r="K94" s="20">
        <f t="shared" si="16"/>
        <v>57</v>
      </c>
      <c r="L94" s="20">
        <f t="shared" si="17"/>
        <v>84</v>
      </c>
      <c r="M94" s="19">
        <v>0</v>
      </c>
      <c r="N94" s="19">
        <v>0</v>
      </c>
      <c r="O94" s="19">
        <v>5</v>
      </c>
      <c r="P94" s="19">
        <v>0</v>
      </c>
      <c r="Q94" s="19">
        <v>9</v>
      </c>
      <c r="R94" s="19">
        <v>0</v>
      </c>
      <c r="S94" s="20">
        <f t="shared" si="18"/>
        <v>14</v>
      </c>
      <c r="T94" s="20">
        <f t="shared" si="18"/>
        <v>0</v>
      </c>
      <c r="U94" s="20">
        <f t="shared" si="19"/>
        <v>14</v>
      </c>
      <c r="V94" s="21"/>
    </row>
    <row r="95" spans="1:22" ht="15" customHeight="1" x14ac:dyDescent="0.25">
      <c r="A95" s="14" t="s">
        <v>49</v>
      </c>
      <c r="B95" s="19">
        <v>7</v>
      </c>
      <c r="C95" s="19">
        <v>13</v>
      </c>
      <c r="D95" s="19">
        <v>43</v>
      </c>
      <c r="E95" s="19">
        <v>25</v>
      </c>
      <c r="F95" s="19">
        <v>45</v>
      </c>
      <c r="G95" s="19">
        <v>47</v>
      </c>
      <c r="H95" s="19">
        <v>16</v>
      </c>
      <c r="I95" s="19">
        <v>12</v>
      </c>
      <c r="J95" s="20">
        <f t="shared" si="16"/>
        <v>111</v>
      </c>
      <c r="K95" s="20">
        <f t="shared" si="16"/>
        <v>97</v>
      </c>
      <c r="L95" s="20">
        <f t="shared" si="17"/>
        <v>208</v>
      </c>
      <c r="M95" s="19">
        <v>0</v>
      </c>
      <c r="N95" s="19">
        <v>0</v>
      </c>
      <c r="O95" s="19">
        <v>8</v>
      </c>
      <c r="P95" s="19">
        <v>0</v>
      </c>
      <c r="Q95" s="19">
        <v>5</v>
      </c>
      <c r="R95" s="19">
        <v>11</v>
      </c>
      <c r="S95" s="20">
        <f t="shared" si="18"/>
        <v>13</v>
      </c>
      <c r="T95" s="20">
        <f t="shared" si="18"/>
        <v>11</v>
      </c>
      <c r="U95" s="20">
        <f t="shared" si="19"/>
        <v>24</v>
      </c>
      <c r="V95" s="21"/>
    </row>
    <row r="96" spans="1:22" ht="15" customHeight="1" x14ac:dyDescent="0.25">
      <c r="A96" s="14" t="s">
        <v>50</v>
      </c>
      <c r="B96" s="19">
        <v>12</v>
      </c>
      <c r="C96" s="19">
        <v>8</v>
      </c>
      <c r="D96" s="19">
        <v>36</v>
      </c>
      <c r="E96" s="19">
        <v>32</v>
      </c>
      <c r="F96" s="19">
        <v>18</v>
      </c>
      <c r="G96" s="19">
        <v>39</v>
      </c>
      <c r="H96" s="19">
        <v>20</v>
      </c>
      <c r="I96" s="19">
        <v>13</v>
      </c>
      <c r="J96" s="20">
        <f t="shared" si="16"/>
        <v>86</v>
      </c>
      <c r="K96" s="20">
        <f t="shared" si="16"/>
        <v>92</v>
      </c>
      <c r="L96" s="20">
        <f t="shared" si="17"/>
        <v>178</v>
      </c>
      <c r="M96" s="19">
        <v>0</v>
      </c>
      <c r="N96" s="19">
        <v>0</v>
      </c>
      <c r="O96" s="19">
        <v>6</v>
      </c>
      <c r="P96" s="19">
        <v>9</v>
      </c>
      <c r="Q96" s="19">
        <v>8</v>
      </c>
      <c r="R96" s="19">
        <v>8</v>
      </c>
      <c r="S96" s="20">
        <f t="shared" si="18"/>
        <v>14</v>
      </c>
      <c r="T96" s="20">
        <f t="shared" si="18"/>
        <v>17</v>
      </c>
      <c r="U96" s="20">
        <f t="shared" si="19"/>
        <v>31</v>
      </c>
      <c r="V96" s="21"/>
    </row>
    <row r="97" spans="1:26" ht="15" customHeight="1" x14ac:dyDescent="0.25">
      <c r="A97" s="14" t="s">
        <v>51</v>
      </c>
      <c r="B97" s="19">
        <v>10</v>
      </c>
      <c r="C97" s="19">
        <v>10</v>
      </c>
      <c r="D97" s="19">
        <v>11</v>
      </c>
      <c r="E97" s="19">
        <v>12</v>
      </c>
      <c r="F97" s="19">
        <v>46</v>
      </c>
      <c r="G97" s="19">
        <v>42</v>
      </c>
      <c r="H97" s="19">
        <v>7</v>
      </c>
      <c r="I97" s="19">
        <v>9</v>
      </c>
      <c r="J97" s="20">
        <f t="shared" si="16"/>
        <v>74</v>
      </c>
      <c r="K97" s="20">
        <f t="shared" si="16"/>
        <v>73</v>
      </c>
      <c r="L97" s="20">
        <f t="shared" si="17"/>
        <v>147</v>
      </c>
      <c r="M97" s="19">
        <v>0</v>
      </c>
      <c r="N97" s="19">
        <v>0</v>
      </c>
      <c r="O97" s="19">
        <v>14</v>
      </c>
      <c r="P97" s="19">
        <v>8</v>
      </c>
      <c r="Q97" s="19">
        <v>10</v>
      </c>
      <c r="R97" s="19">
        <v>13</v>
      </c>
      <c r="S97" s="20">
        <f t="shared" si="18"/>
        <v>24</v>
      </c>
      <c r="T97" s="20">
        <f t="shared" si="18"/>
        <v>21</v>
      </c>
      <c r="U97" s="20">
        <f t="shared" si="19"/>
        <v>45</v>
      </c>
      <c r="V97" s="21"/>
      <c r="X97" s="2">
        <v>1</v>
      </c>
    </row>
    <row r="98" spans="1:26" ht="15" customHeight="1" x14ac:dyDescent="0.25">
      <c r="A98" s="20" t="s">
        <v>52</v>
      </c>
      <c r="B98" s="19">
        <f t="shared" ref="B98:H98" si="20">SUM(B74:B97)</f>
        <v>124</v>
      </c>
      <c r="C98" s="19">
        <f t="shared" si="20"/>
        <v>125</v>
      </c>
      <c r="D98" s="19">
        <f t="shared" si="20"/>
        <v>338</v>
      </c>
      <c r="E98" s="19">
        <f t="shared" si="20"/>
        <v>309</v>
      </c>
      <c r="F98" s="19">
        <f t="shared" si="20"/>
        <v>435</v>
      </c>
      <c r="G98" s="19">
        <f t="shared" si="20"/>
        <v>438</v>
      </c>
      <c r="H98" s="19">
        <f t="shared" si="20"/>
        <v>164</v>
      </c>
      <c r="I98" s="19">
        <f>SUM(I73:I97)</f>
        <v>172</v>
      </c>
      <c r="J98" s="19">
        <f t="shared" ref="J98:U98" si="21">SUM(J74:J97)</f>
        <v>1061</v>
      </c>
      <c r="K98" s="19">
        <f t="shared" si="21"/>
        <v>1035</v>
      </c>
      <c r="L98" s="20">
        <f t="shared" si="21"/>
        <v>2096</v>
      </c>
      <c r="M98" s="19">
        <f t="shared" si="21"/>
        <v>0</v>
      </c>
      <c r="N98" s="19">
        <f t="shared" si="21"/>
        <v>0</v>
      </c>
      <c r="O98" s="19">
        <f t="shared" si="21"/>
        <v>132</v>
      </c>
      <c r="P98" s="19">
        <f t="shared" si="21"/>
        <v>101</v>
      </c>
      <c r="Q98" s="19">
        <f t="shared" si="21"/>
        <v>96</v>
      </c>
      <c r="R98" s="19">
        <f t="shared" si="21"/>
        <v>106</v>
      </c>
      <c r="S98" s="19">
        <f t="shared" si="21"/>
        <v>228</v>
      </c>
      <c r="T98" s="19">
        <f t="shared" si="21"/>
        <v>207</v>
      </c>
      <c r="U98" s="20">
        <f t="shared" si="21"/>
        <v>435</v>
      </c>
      <c r="V98" s="21"/>
      <c r="X98" s="2">
        <v>3</v>
      </c>
    </row>
    <row r="99" spans="1:26" ht="27.75" customHeight="1" x14ac:dyDescent="0.25">
      <c r="A99" s="34" t="s">
        <v>53</v>
      </c>
      <c r="B99" s="81">
        <f t="shared" ref="B99:F99" si="22">B98+C98</f>
        <v>249</v>
      </c>
      <c r="C99" s="81"/>
      <c r="D99" s="88">
        <f t="shared" si="22"/>
        <v>647</v>
      </c>
      <c r="E99" s="88"/>
      <c r="F99" s="88">
        <f t="shared" si="22"/>
        <v>873</v>
      </c>
      <c r="G99" s="88"/>
      <c r="H99" s="81">
        <f t="shared" ref="H99:M99" si="23">H98+I98</f>
        <v>336</v>
      </c>
      <c r="I99" s="81"/>
      <c r="J99" s="83">
        <f t="shared" si="23"/>
        <v>2096</v>
      </c>
      <c r="K99" s="83"/>
      <c r="L99" s="24"/>
      <c r="M99" s="81">
        <f t="shared" si="23"/>
        <v>0</v>
      </c>
      <c r="N99" s="81"/>
      <c r="O99" s="81">
        <f t="shared" ref="O99:S99" si="24">O98+P98</f>
        <v>233</v>
      </c>
      <c r="P99" s="81"/>
      <c r="Q99" s="81">
        <f t="shared" si="24"/>
        <v>202</v>
      </c>
      <c r="R99" s="81"/>
      <c r="S99" s="83">
        <f t="shared" si="24"/>
        <v>435</v>
      </c>
      <c r="T99" s="83"/>
      <c r="U99" s="24"/>
      <c r="V99" s="26"/>
      <c r="X99" s="2">
        <v>3</v>
      </c>
      <c r="Z99" s="2">
        <f>D99+F99</f>
        <v>1520</v>
      </c>
    </row>
    <row r="100" spans="1:26" ht="19.95" customHeight="1" x14ac:dyDescent="0.25">
      <c r="A100" s="1">
        <f>A67+1</f>
        <v>4</v>
      </c>
      <c r="C100" s="3"/>
      <c r="D100" s="3"/>
      <c r="E100" s="3"/>
      <c r="F100" s="3"/>
      <c r="G100" s="3"/>
      <c r="H100" s="3"/>
      <c r="I100" s="67" t="s">
        <v>0</v>
      </c>
      <c r="J100" s="67"/>
      <c r="K100" s="67"/>
      <c r="L100" s="67"/>
      <c r="M100" s="67"/>
      <c r="N100" s="3"/>
      <c r="O100" s="3"/>
      <c r="P100" s="3"/>
      <c r="Q100" s="3"/>
      <c r="R100" s="3"/>
      <c r="S100" s="3"/>
      <c r="T100" s="3"/>
      <c r="U100" s="84" t="s">
        <v>55</v>
      </c>
      <c r="V100" s="84"/>
      <c r="X100" s="2">
        <v>0.5</v>
      </c>
    </row>
    <row r="101" spans="1:26" ht="19.95" customHeight="1" x14ac:dyDescent="0.25">
      <c r="A101" s="28" t="s">
        <v>3</v>
      </c>
      <c r="B101" s="69">
        <f>E68</f>
        <v>44365</v>
      </c>
      <c r="C101" s="69"/>
      <c r="D101" s="6" t="s">
        <v>4</v>
      </c>
      <c r="E101" s="69">
        <f>B101+1</f>
        <v>44366</v>
      </c>
      <c r="F101" s="69"/>
      <c r="G101" s="7"/>
      <c r="H101" s="3"/>
      <c r="I101" s="70" t="s">
        <v>5</v>
      </c>
      <c r="J101" s="70"/>
      <c r="K101" s="70"/>
      <c r="L101" s="70"/>
      <c r="M101" s="70"/>
      <c r="N101" s="71" t="s">
        <v>6</v>
      </c>
      <c r="O101" s="71"/>
      <c r="P101" s="71"/>
      <c r="Q101" s="71"/>
      <c r="R101" s="72" t="str">
        <f>$R$2</f>
        <v>Other District Road</v>
      </c>
      <c r="S101" s="72"/>
      <c r="T101" s="72"/>
      <c r="U101" s="72"/>
      <c r="V101" s="8" t="s">
        <v>8</v>
      </c>
      <c r="X101" s="2">
        <v>2</v>
      </c>
    </row>
    <row r="102" spans="1:26" ht="28.5" customHeight="1" x14ac:dyDescent="0.25">
      <c r="A102" s="9" t="s">
        <v>9</v>
      </c>
      <c r="B102" s="91" t="str">
        <f>$B$3</f>
        <v>Santoshpur-Duttapukur Road , Strengthening of Santoshpur - Duttapukur Road from 0.00 Kmp to 6.00 Kmp under Barasat Highway Division No. II in the District of North 24 Parganas during the year 2021-2022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10"/>
    </row>
    <row r="103" spans="1:26" ht="19.95" customHeight="1" x14ac:dyDescent="0.25">
      <c r="A103" s="74" t="s">
        <v>11</v>
      </c>
      <c r="B103" s="77" t="s">
        <v>12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8" t="s">
        <v>13</v>
      </c>
      <c r="N103" s="78"/>
      <c r="O103" s="78"/>
      <c r="P103" s="78"/>
      <c r="Q103" s="78"/>
      <c r="R103" s="78"/>
      <c r="S103" s="78"/>
      <c r="T103" s="78"/>
      <c r="U103" s="78"/>
      <c r="V103" s="77" t="s">
        <v>14</v>
      </c>
    </row>
    <row r="104" spans="1:26" ht="40.5" customHeight="1" x14ac:dyDescent="0.25">
      <c r="A104" s="89"/>
      <c r="B104" s="78" t="s">
        <v>15</v>
      </c>
      <c r="C104" s="78"/>
      <c r="D104" s="77" t="s">
        <v>16</v>
      </c>
      <c r="E104" s="77"/>
      <c r="F104" s="77" t="s">
        <v>17</v>
      </c>
      <c r="G104" s="77"/>
      <c r="H104" s="78" t="s">
        <v>18</v>
      </c>
      <c r="I104" s="78"/>
      <c r="J104" s="77" t="s">
        <v>19</v>
      </c>
      <c r="K104" s="77"/>
      <c r="L104" s="77"/>
      <c r="M104" s="78" t="s">
        <v>20</v>
      </c>
      <c r="N104" s="78"/>
      <c r="O104" s="78" t="s">
        <v>21</v>
      </c>
      <c r="P104" s="78"/>
      <c r="Q104" s="78" t="s">
        <v>22</v>
      </c>
      <c r="R104" s="78"/>
      <c r="S104" s="77" t="s">
        <v>23</v>
      </c>
      <c r="T104" s="77"/>
      <c r="U104" s="77"/>
      <c r="V104" s="77"/>
    </row>
    <row r="105" spans="1:26" ht="39" customHeight="1" x14ac:dyDescent="0.25">
      <c r="A105" s="90"/>
      <c r="B105" s="11" t="s">
        <v>24</v>
      </c>
      <c r="C105" s="11" t="s">
        <v>25</v>
      </c>
      <c r="D105" s="11" t="s">
        <v>24</v>
      </c>
      <c r="E105" s="11" t="s">
        <v>25</v>
      </c>
      <c r="F105" s="11" t="s">
        <v>24</v>
      </c>
      <c r="G105" s="11" t="s">
        <v>25</v>
      </c>
      <c r="H105" s="11" t="s">
        <v>24</v>
      </c>
      <c r="I105" s="11" t="s">
        <v>25</v>
      </c>
      <c r="J105" s="11" t="s">
        <v>24</v>
      </c>
      <c r="K105" s="11" t="s">
        <v>25</v>
      </c>
      <c r="L105" s="13" t="s">
        <v>26</v>
      </c>
      <c r="M105" s="11" t="s">
        <v>24</v>
      </c>
      <c r="N105" s="11" t="s">
        <v>25</v>
      </c>
      <c r="O105" s="11" t="s">
        <v>24</v>
      </c>
      <c r="P105" s="11" t="s">
        <v>25</v>
      </c>
      <c r="Q105" s="11" t="s">
        <v>24</v>
      </c>
      <c r="R105" s="11" t="s">
        <v>25</v>
      </c>
      <c r="S105" s="11" t="s">
        <v>24</v>
      </c>
      <c r="T105" s="11" t="s">
        <v>25</v>
      </c>
      <c r="U105" s="12" t="s">
        <v>27</v>
      </c>
      <c r="V105" s="77"/>
    </row>
    <row r="106" spans="1:26" s="31" customFormat="1" ht="10.199999999999999" x14ac:dyDescent="0.2">
      <c r="A106" s="16">
        <v>1</v>
      </c>
      <c r="B106" s="16">
        <v>2</v>
      </c>
      <c r="C106" s="16">
        <v>3</v>
      </c>
      <c r="D106" s="16">
        <v>4</v>
      </c>
      <c r="E106" s="16">
        <v>5</v>
      </c>
      <c r="F106" s="16">
        <v>6</v>
      </c>
      <c r="G106" s="16">
        <v>7</v>
      </c>
      <c r="H106" s="16">
        <v>8</v>
      </c>
      <c r="I106" s="16">
        <v>9</v>
      </c>
      <c r="J106" s="16">
        <v>10</v>
      </c>
      <c r="K106" s="16">
        <v>11</v>
      </c>
      <c r="L106" s="16">
        <v>12</v>
      </c>
      <c r="M106" s="16">
        <v>13</v>
      </c>
      <c r="N106" s="16">
        <v>14</v>
      </c>
      <c r="O106" s="16">
        <v>15</v>
      </c>
      <c r="P106" s="16">
        <v>16</v>
      </c>
      <c r="Q106" s="16">
        <v>17</v>
      </c>
      <c r="R106" s="16">
        <v>18</v>
      </c>
      <c r="S106" s="16">
        <v>19</v>
      </c>
      <c r="T106" s="16">
        <v>20</v>
      </c>
      <c r="U106" s="16">
        <v>21</v>
      </c>
      <c r="V106" s="16">
        <v>22</v>
      </c>
    </row>
    <row r="107" spans="1:26" ht="15.9" customHeight="1" x14ac:dyDescent="0.25">
      <c r="A107" s="35" t="s">
        <v>28</v>
      </c>
      <c r="B107" s="24">
        <v>8</v>
      </c>
      <c r="C107" s="24">
        <v>5</v>
      </c>
      <c r="D107" s="24">
        <v>31</v>
      </c>
      <c r="E107" s="24">
        <v>35</v>
      </c>
      <c r="F107" s="24">
        <v>29</v>
      </c>
      <c r="G107" s="24">
        <v>21</v>
      </c>
      <c r="H107" s="24">
        <v>7</v>
      </c>
      <c r="I107" s="24">
        <v>7</v>
      </c>
      <c r="J107" s="25">
        <f t="shared" ref="J107:K130" si="25">B107+D107+F107+H107</f>
        <v>75</v>
      </c>
      <c r="K107" s="25">
        <f t="shared" si="25"/>
        <v>68</v>
      </c>
      <c r="L107" s="25">
        <f t="shared" ref="L107:L130" si="26">K107+J107</f>
        <v>143</v>
      </c>
      <c r="M107" s="24">
        <v>0</v>
      </c>
      <c r="N107" s="24">
        <v>0</v>
      </c>
      <c r="O107" s="24">
        <v>5</v>
      </c>
      <c r="P107" s="24">
        <v>6</v>
      </c>
      <c r="Q107" s="24">
        <v>3</v>
      </c>
      <c r="R107" s="24">
        <v>6</v>
      </c>
      <c r="S107" s="25">
        <f t="shared" ref="S107:T130" si="27">M107+O107+Q107</f>
        <v>8</v>
      </c>
      <c r="T107" s="25">
        <f t="shared" si="27"/>
        <v>12</v>
      </c>
      <c r="U107" s="25">
        <f t="shared" ref="U107:U130" si="28">S107+T107</f>
        <v>20</v>
      </c>
      <c r="V107" s="26"/>
    </row>
    <row r="108" spans="1:26" ht="15.9" customHeight="1" x14ac:dyDescent="0.25">
      <c r="A108" s="35" t="s">
        <v>29</v>
      </c>
      <c r="B108" s="24">
        <v>9</v>
      </c>
      <c r="C108" s="24">
        <v>8</v>
      </c>
      <c r="D108" s="24">
        <v>36</v>
      </c>
      <c r="E108" s="24">
        <v>38</v>
      </c>
      <c r="F108" s="24">
        <v>31</v>
      </c>
      <c r="G108" s="24">
        <v>14</v>
      </c>
      <c r="H108" s="24">
        <v>4</v>
      </c>
      <c r="I108" s="24">
        <v>6</v>
      </c>
      <c r="J108" s="25">
        <f t="shared" si="25"/>
        <v>80</v>
      </c>
      <c r="K108" s="25">
        <f t="shared" si="25"/>
        <v>66</v>
      </c>
      <c r="L108" s="25">
        <f t="shared" si="26"/>
        <v>146</v>
      </c>
      <c r="M108" s="24">
        <v>0</v>
      </c>
      <c r="N108" s="24">
        <v>0</v>
      </c>
      <c r="O108" s="24">
        <v>10</v>
      </c>
      <c r="P108" s="24">
        <v>1</v>
      </c>
      <c r="Q108" s="24">
        <v>3</v>
      </c>
      <c r="R108" s="24">
        <v>8</v>
      </c>
      <c r="S108" s="25">
        <f t="shared" si="27"/>
        <v>13</v>
      </c>
      <c r="T108" s="25">
        <f t="shared" si="27"/>
        <v>9</v>
      </c>
      <c r="U108" s="25">
        <f t="shared" si="28"/>
        <v>22</v>
      </c>
      <c r="V108" s="26"/>
    </row>
    <row r="109" spans="1:26" ht="15.9" customHeight="1" x14ac:dyDescent="0.25">
      <c r="A109" s="35" t="s">
        <v>30</v>
      </c>
      <c r="B109" s="24">
        <v>8</v>
      </c>
      <c r="C109" s="24">
        <v>9</v>
      </c>
      <c r="D109" s="24">
        <v>32</v>
      </c>
      <c r="E109" s="24">
        <v>36</v>
      </c>
      <c r="F109" s="24">
        <v>0</v>
      </c>
      <c r="G109" s="24">
        <v>23</v>
      </c>
      <c r="H109" s="24">
        <v>10</v>
      </c>
      <c r="I109" s="24">
        <v>7</v>
      </c>
      <c r="J109" s="25">
        <f t="shared" si="25"/>
        <v>50</v>
      </c>
      <c r="K109" s="25">
        <f t="shared" si="25"/>
        <v>75</v>
      </c>
      <c r="L109" s="25">
        <f t="shared" si="26"/>
        <v>125</v>
      </c>
      <c r="M109" s="24">
        <v>0</v>
      </c>
      <c r="N109" s="24">
        <v>0</v>
      </c>
      <c r="O109" s="24">
        <v>9</v>
      </c>
      <c r="P109" s="24">
        <v>9</v>
      </c>
      <c r="Q109" s="24">
        <v>5</v>
      </c>
      <c r="R109" s="24">
        <v>7</v>
      </c>
      <c r="S109" s="25">
        <f t="shared" si="27"/>
        <v>14</v>
      </c>
      <c r="T109" s="25">
        <f t="shared" si="27"/>
        <v>16</v>
      </c>
      <c r="U109" s="25">
        <f t="shared" si="28"/>
        <v>30</v>
      </c>
      <c r="V109" s="26"/>
    </row>
    <row r="110" spans="1:26" ht="15.9" customHeight="1" x14ac:dyDescent="0.25">
      <c r="A110" s="35" t="s">
        <v>31</v>
      </c>
      <c r="B110" s="24">
        <v>10</v>
      </c>
      <c r="C110" s="24">
        <v>10</v>
      </c>
      <c r="D110" s="24">
        <v>22</v>
      </c>
      <c r="E110" s="24">
        <v>22</v>
      </c>
      <c r="F110" s="24">
        <v>16</v>
      </c>
      <c r="G110" s="24">
        <v>11</v>
      </c>
      <c r="H110" s="24">
        <v>0</v>
      </c>
      <c r="I110" s="24">
        <v>8</v>
      </c>
      <c r="J110" s="25">
        <f t="shared" si="25"/>
        <v>48</v>
      </c>
      <c r="K110" s="25">
        <f t="shared" si="25"/>
        <v>51</v>
      </c>
      <c r="L110" s="25">
        <f t="shared" si="26"/>
        <v>99</v>
      </c>
      <c r="M110" s="24">
        <v>0</v>
      </c>
      <c r="N110" s="24">
        <v>0</v>
      </c>
      <c r="O110" s="24">
        <v>5</v>
      </c>
      <c r="P110" s="24">
        <v>8</v>
      </c>
      <c r="Q110" s="24">
        <v>8</v>
      </c>
      <c r="R110" s="24">
        <v>5</v>
      </c>
      <c r="S110" s="25">
        <f t="shared" si="27"/>
        <v>13</v>
      </c>
      <c r="T110" s="25">
        <f t="shared" si="27"/>
        <v>13</v>
      </c>
      <c r="U110" s="25">
        <f t="shared" si="28"/>
        <v>26</v>
      </c>
      <c r="V110" s="26"/>
    </row>
    <row r="111" spans="1:26" ht="15.9" customHeight="1" x14ac:dyDescent="0.25">
      <c r="A111" s="35" t="s">
        <v>32</v>
      </c>
      <c r="B111" s="24">
        <v>12</v>
      </c>
      <c r="C111" s="24">
        <v>8</v>
      </c>
      <c r="D111" s="24">
        <v>38</v>
      </c>
      <c r="E111" s="24">
        <v>31</v>
      </c>
      <c r="F111" s="24">
        <v>35</v>
      </c>
      <c r="G111" s="24">
        <v>29</v>
      </c>
      <c r="H111" s="24">
        <v>6</v>
      </c>
      <c r="I111" s="24">
        <v>0</v>
      </c>
      <c r="J111" s="25">
        <f t="shared" si="25"/>
        <v>91</v>
      </c>
      <c r="K111" s="25">
        <f t="shared" si="25"/>
        <v>68</v>
      </c>
      <c r="L111" s="25">
        <f t="shared" si="26"/>
        <v>159</v>
      </c>
      <c r="M111" s="24">
        <v>0</v>
      </c>
      <c r="N111" s="24">
        <v>0</v>
      </c>
      <c r="O111" s="24">
        <v>8</v>
      </c>
      <c r="P111" s="24">
        <v>6</v>
      </c>
      <c r="Q111" s="24">
        <v>1</v>
      </c>
      <c r="R111" s="24">
        <v>8</v>
      </c>
      <c r="S111" s="25">
        <f t="shared" si="27"/>
        <v>9</v>
      </c>
      <c r="T111" s="25">
        <f t="shared" si="27"/>
        <v>14</v>
      </c>
      <c r="U111" s="25">
        <f t="shared" si="28"/>
        <v>23</v>
      </c>
      <c r="V111" s="26"/>
    </row>
    <row r="112" spans="1:26" ht="15.9" customHeight="1" x14ac:dyDescent="0.25">
      <c r="A112" s="35" t="s">
        <v>33</v>
      </c>
      <c r="B112" s="24">
        <v>9</v>
      </c>
      <c r="C112" s="24">
        <v>6</v>
      </c>
      <c r="D112" s="24">
        <v>26</v>
      </c>
      <c r="E112" s="24">
        <v>36</v>
      </c>
      <c r="F112" s="24">
        <v>38</v>
      </c>
      <c r="G112" s="24">
        <v>31</v>
      </c>
      <c r="H112" s="24">
        <v>8</v>
      </c>
      <c r="I112" s="24">
        <v>10</v>
      </c>
      <c r="J112" s="25">
        <f t="shared" si="25"/>
        <v>81</v>
      </c>
      <c r="K112" s="25">
        <f t="shared" si="25"/>
        <v>83</v>
      </c>
      <c r="L112" s="25">
        <f t="shared" si="26"/>
        <v>164</v>
      </c>
      <c r="M112" s="24">
        <v>0</v>
      </c>
      <c r="N112" s="24">
        <v>0</v>
      </c>
      <c r="O112" s="24">
        <v>5</v>
      </c>
      <c r="P112" s="24">
        <v>5</v>
      </c>
      <c r="Q112" s="24">
        <v>2</v>
      </c>
      <c r="R112" s="24">
        <v>0</v>
      </c>
      <c r="S112" s="25">
        <f t="shared" si="27"/>
        <v>7</v>
      </c>
      <c r="T112" s="25">
        <f t="shared" si="27"/>
        <v>5</v>
      </c>
      <c r="U112" s="25">
        <f t="shared" si="28"/>
        <v>12</v>
      </c>
      <c r="V112" s="26"/>
    </row>
    <row r="113" spans="1:22" ht="15.9" customHeight="1" x14ac:dyDescent="0.25">
      <c r="A113" s="35" t="s">
        <v>34</v>
      </c>
      <c r="B113" s="24">
        <v>0</v>
      </c>
      <c r="C113" s="24">
        <v>0</v>
      </c>
      <c r="D113" s="24">
        <v>34</v>
      </c>
      <c r="E113" s="24">
        <v>34</v>
      </c>
      <c r="F113" s="24">
        <v>16</v>
      </c>
      <c r="G113" s="24">
        <v>14</v>
      </c>
      <c r="H113" s="24">
        <v>8</v>
      </c>
      <c r="I113" s="24">
        <v>0</v>
      </c>
      <c r="J113" s="25">
        <f t="shared" si="25"/>
        <v>58</v>
      </c>
      <c r="K113" s="25">
        <f t="shared" si="25"/>
        <v>48</v>
      </c>
      <c r="L113" s="25">
        <f t="shared" si="26"/>
        <v>106</v>
      </c>
      <c r="M113" s="24">
        <v>0</v>
      </c>
      <c r="N113" s="24">
        <v>0</v>
      </c>
      <c r="O113" s="24">
        <v>6</v>
      </c>
      <c r="P113" s="24">
        <v>0</v>
      </c>
      <c r="Q113" s="24">
        <v>8</v>
      </c>
      <c r="R113" s="24">
        <v>6</v>
      </c>
      <c r="S113" s="25">
        <f t="shared" si="27"/>
        <v>14</v>
      </c>
      <c r="T113" s="25">
        <f t="shared" si="27"/>
        <v>6</v>
      </c>
      <c r="U113" s="25">
        <f t="shared" si="28"/>
        <v>20</v>
      </c>
      <c r="V113" s="26"/>
    </row>
    <row r="114" spans="1:22" ht="15.9" customHeight="1" x14ac:dyDescent="0.25">
      <c r="A114" s="35" t="s">
        <v>35</v>
      </c>
      <c r="B114" s="24">
        <v>0</v>
      </c>
      <c r="C114" s="24">
        <v>0</v>
      </c>
      <c r="D114" s="24">
        <v>28</v>
      </c>
      <c r="E114" s="24">
        <v>28</v>
      </c>
      <c r="F114" s="24">
        <v>15</v>
      </c>
      <c r="G114" s="24">
        <v>15</v>
      </c>
      <c r="H114" s="24">
        <v>7</v>
      </c>
      <c r="I114" s="24">
        <v>6</v>
      </c>
      <c r="J114" s="25">
        <f t="shared" si="25"/>
        <v>50</v>
      </c>
      <c r="K114" s="25">
        <f t="shared" si="25"/>
        <v>49</v>
      </c>
      <c r="L114" s="25">
        <f t="shared" si="26"/>
        <v>99</v>
      </c>
      <c r="M114" s="24">
        <v>0</v>
      </c>
      <c r="N114" s="24">
        <v>0</v>
      </c>
      <c r="O114" s="24">
        <v>0</v>
      </c>
      <c r="P114" s="24">
        <v>5</v>
      </c>
      <c r="Q114" s="24">
        <v>0</v>
      </c>
      <c r="R114" s="24">
        <v>0</v>
      </c>
      <c r="S114" s="25">
        <f t="shared" si="27"/>
        <v>0</v>
      </c>
      <c r="T114" s="25">
        <f t="shared" si="27"/>
        <v>5</v>
      </c>
      <c r="U114" s="25">
        <f t="shared" si="28"/>
        <v>5</v>
      </c>
      <c r="V114" s="26"/>
    </row>
    <row r="115" spans="1:22" ht="15.9" customHeight="1" x14ac:dyDescent="0.25">
      <c r="A115" s="35" t="s">
        <v>36</v>
      </c>
      <c r="B115" s="24">
        <v>10</v>
      </c>
      <c r="C115" s="24">
        <v>0</v>
      </c>
      <c r="D115" s="24">
        <v>17</v>
      </c>
      <c r="E115" s="24">
        <v>17</v>
      </c>
      <c r="F115" s="24">
        <v>43</v>
      </c>
      <c r="G115" s="24">
        <v>13</v>
      </c>
      <c r="H115" s="24">
        <v>0</v>
      </c>
      <c r="I115" s="24">
        <v>8</v>
      </c>
      <c r="J115" s="25">
        <f t="shared" si="25"/>
        <v>70</v>
      </c>
      <c r="K115" s="25">
        <f t="shared" si="25"/>
        <v>38</v>
      </c>
      <c r="L115" s="25">
        <f t="shared" si="26"/>
        <v>108</v>
      </c>
      <c r="M115" s="24">
        <v>0</v>
      </c>
      <c r="N115" s="24">
        <v>0</v>
      </c>
      <c r="O115" s="24">
        <v>8</v>
      </c>
      <c r="P115" s="24">
        <v>11</v>
      </c>
      <c r="Q115" s="24">
        <v>3</v>
      </c>
      <c r="R115" s="24">
        <v>3</v>
      </c>
      <c r="S115" s="25">
        <f t="shared" si="27"/>
        <v>11</v>
      </c>
      <c r="T115" s="25">
        <f t="shared" si="27"/>
        <v>14</v>
      </c>
      <c r="U115" s="25">
        <f t="shared" si="28"/>
        <v>25</v>
      </c>
      <c r="V115" s="26"/>
    </row>
    <row r="116" spans="1:22" ht="15.9" customHeight="1" x14ac:dyDescent="0.25">
      <c r="A116" s="35" t="s">
        <v>37</v>
      </c>
      <c r="B116" s="24">
        <v>13</v>
      </c>
      <c r="C116" s="24">
        <v>12</v>
      </c>
      <c r="D116" s="24">
        <v>20</v>
      </c>
      <c r="E116" s="24">
        <v>22</v>
      </c>
      <c r="F116" s="24">
        <v>19</v>
      </c>
      <c r="G116" s="24">
        <v>20</v>
      </c>
      <c r="H116" s="24">
        <v>0</v>
      </c>
      <c r="I116" s="24">
        <v>6</v>
      </c>
      <c r="J116" s="25">
        <f t="shared" si="25"/>
        <v>52</v>
      </c>
      <c r="K116" s="25">
        <f t="shared" si="25"/>
        <v>60</v>
      </c>
      <c r="L116" s="25">
        <f t="shared" si="26"/>
        <v>112</v>
      </c>
      <c r="M116" s="24">
        <v>0</v>
      </c>
      <c r="N116" s="24">
        <v>0</v>
      </c>
      <c r="O116" s="24">
        <v>8</v>
      </c>
      <c r="P116" s="24">
        <v>0</v>
      </c>
      <c r="Q116" s="24">
        <v>5</v>
      </c>
      <c r="R116" s="24">
        <v>5</v>
      </c>
      <c r="S116" s="25">
        <f t="shared" si="27"/>
        <v>13</v>
      </c>
      <c r="T116" s="25">
        <f t="shared" si="27"/>
        <v>5</v>
      </c>
      <c r="U116" s="25">
        <f t="shared" si="28"/>
        <v>18</v>
      </c>
      <c r="V116" s="26"/>
    </row>
    <row r="117" spans="1:22" ht="15.9" customHeight="1" x14ac:dyDescent="0.25">
      <c r="A117" s="35" t="s">
        <v>38</v>
      </c>
      <c r="B117" s="24">
        <v>7</v>
      </c>
      <c r="C117" s="24">
        <v>6</v>
      </c>
      <c r="D117" s="24">
        <v>18</v>
      </c>
      <c r="E117" s="24">
        <v>18</v>
      </c>
      <c r="F117" s="24">
        <v>17</v>
      </c>
      <c r="G117" s="24">
        <v>15</v>
      </c>
      <c r="H117" s="24">
        <v>8</v>
      </c>
      <c r="I117" s="24">
        <v>7</v>
      </c>
      <c r="J117" s="25">
        <f t="shared" si="25"/>
        <v>50</v>
      </c>
      <c r="K117" s="25">
        <f t="shared" si="25"/>
        <v>46</v>
      </c>
      <c r="L117" s="25">
        <f t="shared" si="26"/>
        <v>96</v>
      </c>
      <c r="M117" s="24">
        <v>0</v>
      </c>
      <c r="N117" s="24">
        <v>0</v>
      </c>
      <c r="O117" s="24">
        <v>8</v>
      </c>
      <c r="P117" s="24">
        <v>6</v>
      </c>
      <c r="Q117" s="24">
        <v>8</v>
      </c>
      <c r="R117" s="24">
        <v>5</v>
      </c>
      <c r="S117" s="25">
        <f t="shared" si="27"/>
        <v>16</v>
      </c>
      <c r="T117" s="25">
        <f t="shared" si="27"/>
        <v>11</v>
      </c>
      <c r="U117" s="25">
        <f t="shared" si="28"/>
        <v>27</v>
      </c>
      <c r="V117" s="26"/>
    </row>
    <row r="118" spans="1:22" ht="15.9" customHeight="1" x14ac:dyDescent="0.25">
      <c r="A118" s="11" t="s">
        <v>39</v>
      </c>
      <c r="B118" s="24">
        <v>8</v>
      </c>
      <c r="C118" s="24">
        <v>0</v>
      </c>
      <c r="D118" s="24">
        <v>21</v>
      </c>
      <c r="E118" s="24">
        <v>19</v>
      </c>
      <c r="F118" s="24">
        <v>10</v>
      </c>
      <c r="G118" s="24">
        <v>17</v>
      </c>
      <c r="H118" s="24">
        <v>4</v>
      </c>
      <c r="I118" s="24">
        <v>10</v>
      </c>
      <c r="J118" s="25">
        <f t="shared" si="25"/>
        <v>43</v>
      </c>
      <c r="K118" s="25">
        <f t="shared" si="25"/>
        <v>46</v>
      </c>
      <c r="L118" s="25">
        <f t="shared" si="26"/>
        <v>89</v>
      </c>
      <c r="M118" s="24">
        <v>0</v>
      </c>
      <c r="N118" s="24">
        <v>0</v>
      </c>
      <c r="O118" s="24">
        <v>9</v>
      </c>
      <c r="P118" s="24">
        <v>3</v>
      </c>
      <c r="Q118" s="24">
        <v>7</v>
      </c>
      <c r="R118" s="24">
        <v>7</v>
      </c>
      <c r="S118" s="25">
        <f t="shared" si="27"/>
        <v>16</v>
      </c>
      <c r="T118" s="25">
        <f t="shared" si="27"/>
        <v>10</v>
      </c>
      <c r="U118" s="25">
        <f t="shared" si="28"/>
        <v>26</v>
      </c>
      <c r="V118" s="26"/>
    </row>
    <row r="119" spans="1:22" ht="15.9" customHeight="1" x14ac:dyDescent="0.25">
      <c r="A119" s="11" t="s">
        <v>40</v>
      </c>
      <c r="B119" s="24">
        <v>0</v>
      </c>
      <c r="C119" s="24">
        <v>11</v>
      </c>
      <c r="D119" s="24">
        <v>17</v>
      </c>
      <c r="E119" s="24">
        <v>0</v>
      </c>
      <c r="F119" s="24">
        <v>7</v>
      </c>
      <c r="G119" s="24">
        <v>0</v>
      </c>
      <c r="H119" s="24">
        <v>6</v>
      </c>
      <c r="I119" s="24">
        <v>0</v>
      </c>
      <c r="J119" s="25">
        <f t="shared" si="25"/>
        <v>30</v>
      </c>
      <c r="K119" s="25">
        <f t="shared" si="25"/>
        <v>11</v>
      </c>
      <c r="L119" s="25">
        <f t="shared" si="26"/>
        <v>41</v>
      </c>
      <c r="M119" s="24">
        <v>0</v>
      </c>
      <c r="N119" s="24">
        <v>0</v>
      </c>
      <c r="O119" s="24">
        <v>6</v>
      </c>
      <c r="P119" s="24">
        <v>0</v>
      </c>
      <c r="Q119" s="24">
        <v>6</v>
      </c>
      <c r="R119" s="24">
        <v>9</v>
      </c>
      <c r="S119" s="25">
        <f t="shared" si="27"/>
        <v>12</v>
      </c>
      <c r="T119" s="25">
        <f t="shared" si="27"/>
        <v>9</v>
      </c>
      <c r="U119" s="25">
        <f t="shared" si="28"/>
        <v>21</v>
      </c>
      <c r="V119" s="26"/>
    </row>
    <row r="120" spans="1:22" ht="15.9" customHeight="1" x14ac:dyDescent="0.25">
      <c r="A120" s="11" t="s">
        <v>41</v>
      </c>
      <c r="B120" s="24">
        <v>0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4">
        <v>5</v>
      </c>
      <c r="I120" s="24">
        <v>9</v>
      </c>
      <c r="J120" s="25">
        <f t="shared" si="25"/>
        <v>5</v>
      </c>
      <c r="K120" s="25">
        <f t="shared" si="25"/>
        <v>9</v>
      </c>
      <c r="L120" s="25">
        <f t="shared" si="26"/>
        <v>14</v>
      </c>
      <c r="M120" s="24">
        <v>0</v>
      </c>
      <c r="N120" s="24">
        <v>0</v>
      </c>
      <c r="O120" s="24">
        <v>4</v>
      </c>
      <c r="P120" s="24">
        <v>5</v>
      </c>
      <c r="Q120" s="24">
        <v>8</v>
      </c>
      <c r="R120" s="24">
        <v>7</v>
      </c>
      <c r="S120" s="25">
        <f t="shared" si="27"/>
        <v>12</v>
      </c>
      <c r="T120" s="25">
        <f t="shared" si="27"/>
        <v>12</v>
      </c>
      <c r="U120" s="25">
        <f t="shared" si="28"/>
        <v>24</v>
      </c>
      <c r="V120" s="26"/>
    </row>
    <row r="121" spans="1:22" ht="15.9" customHeight="1" x14ac:dyDescent="0.25">
      <c r="A121" s="11" t="s">
        <v>42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5">
        <f t="shared" si="25"/>
        <v>0</v>
      </c>
      <c r="K121" s="25">
        <f t="shared" si="25"/>
        <v>0</v>
      </c>
      <c r="L121" s="25">
        <f t="shared" si="26"/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5">
        <f t="shared" si="27"/>
        <v>0</v>
      </c>
      <c r="T121" s="25">
        <f t="shared" si="27"/>
        <v>0</v>
      </c>
      <c r="U121" s="25">
        <f t="shared" si="28"/>
        <v>0</v>
      </c>
      <c r="V121" s="26"/>
    </row>
    <row r="122" spans="1:22" ht="15.9" customHeight="1" x14ac:dyDescent="0.25">
      <c r="A122" s="11" t="s">
        <v>43</v>
      </c>
      <c r="B122" s="24">
        <v>0</v>
      </c>
      <c r="C122" s="24">
        <v>0</v>
      </c>
      <c r="D122" s="24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5">
        <f t="shared" si="25"/>
        <v>0</v>
      </c>
      <c r="K122" s="25">
        <f t="shared" si="25"/>
        <v>0</v>
      </c>
      <c r="L122" s="25">
        <f t="shared" si="26"/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5">
        <f t="shared" si="27"/>
        <v>0</v>
      </c>
      <c r="T122" s="25">
        <f t="shared" si="27"/>
        <v>0</v>
      </c>
      <c r="U122" s="25">
        <f t="shared" si="28"/>
        <v>0</v>
      </c>
      <c r="V122" s="26"/>
    </row>
    <row r="123" spans="1:22" ht="15.9" customHeight="1" x14ac:dyDescent="0.25">
      <c r="A123" s="11" t="s">
        <v>44</v>
      </c>
      <c r="B123" s="24">
        <v>0</v>
      </c>
      <c r="C123" s="24">
        <v>0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5">
        <f t="shared" si="25"/>
        <v>0</v>
      </c>
      <c r="K123" s="25">
        <f t="shared" si="25"/>
        <v>0</v>
      </c>
      <c r="L123" s="25">
        <f t="shared" si="26"/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5">
        <f t="shared" si="27"/>
        <v>0</v>
      </c>
      <c r="T123" s="25">
        <f t="shared" si="27"/>
        <v>0</v>
      </c>
      <c r="U123" s="25">
        <f t="shared" si="28"/>
        <v>0</v>
      </c>
      <c r="V123" s="26"/>
    </row>
    <row r="124" spans="1:22" ht="15.9" customHeight="1" x14ac:dyDescent="0.25">
      <c r="A124" s="11" t="s">
        <v>45</v>
      </c>
      <c r="B124" s="24">
        <v>0</v>
      </c>
      <c r="C124" s="24">
        <v>0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5">
        <f t="shared" si="25"/>
        <v>0</v>
      </c>
      <c r="K124" s="25">
        <f t="shared" si="25"/>
        <v>0</v>
      </c>
      <c r="L124" s="25">
        <f t="shared" si="26"/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5">
        <f t="shared" si="27"/>
        <v>0</v>
      </c>
      <c r="T124" s="25">
        <f t="shared" si="27"/>
        <v>0</v>
      </c>
      <c r="U124" s="25">
        <f t="shared" si="28"/>
        <v>0</v>
      </c>
      <c r="V124" s="26"/>
    </row>
    <row r="125" spans="1:22" ht="15.9" customHeight="1" x14ac:dyDescent="0.25">
      <c r="A125" s="11" t="s">
        <v>46</v>
      </c>
      <c r="B125" s="24">
        <v>0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5">
        <f t="shared" si="25"/>
        <v>0</v>
      </c>
      <c r="K125" s="25">
        <f t="shared" si="25"/>
        <v>0</v>
      </c>
      <c r="L125" s="25">
        <f t="shared" si="26"/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5">
        <f t="shared" si="27"/>
        <v>0</v>
      </c>
      <c r="T125" s="25">
        <f t="shared" si="27"/>
        <v>0</v>
      </c>
      <c r="U125" s="25">
        <f t="shared" si="28"/>
        <v>0</v>
      </c>
      <c r="V125" s="26"/>
    </row>
    <row r="126" spans="1:22" ht="15.9" customHeight="1" x14ac:dyDescent="0.25">
      <c r="A126" s="11" t="s">
        <v>47</v>
      </c>
      <c r="B126" s="24">
        <v>0</v>
      </c>
      <c r="C126" s="24">
        <v>0</v>
      </c>
      <c r="D126" s="24">
        <v>0</v>
      </c>
      <c r="E126" s="24">
        <v>0</v>
      </c>
      <c r="F126" s="24">
        <v>0</v>
      </c>
      <c r="G126" s="24">
        <v>0</v>
      </c>
      <c r="H126" s="24">
        <v>9</v>
      </c>
      <c r="I126" s="24">
        <v>7</v>
      </c>
      <c r="J126" s="25">
        <f t="shared" si="25"/>
        <v>9</v>
      </c>
      <c r="K126" s="25">
        <f t="shared" si="25"/>
        <v>7</v>
      </c>
      <c r="L126" s="25">
        <f t="shared" si="26"/>
        <v>16</v>
      </c>
      <c r="M126" s="24">
        <v>0</v>
      </c>
      <c r="N126" s="24">
        <v>0</v>
      </c>
      <c r="O126" s="24">
        <v>0</v>
      </c>
      <c r="P126" s="24">
        <v>6</v>
      </c>
      <c r="Q126" s="24">
        <v>8</v>
      </c>
      <c r="R126" s="24">
        <v>5</v>
      </c>
      <c r="S126" s="25">
        <f t="shared" si="27"/>
        <v>8</v>
      </c>
      <c r="T126" s="25">
        <f t="shared" si="27"/>
        <v>11</v>
      </c>
      <c r="U126" s="25">
        <f t="shared" si="28"/>
        <v>19</v>
      </c>
      <c r="V126" s="26"/>
    </row>
    <row r="127" spans="1:22" ht="15.9" customHeight="1" x14ac:dyDescent="0.25">
      <c r="A127" s="11" t="s">
        <v>48</v>
      </c>
      <c r="B127" s="24">
        <v>8</v>
      </c>
      <c r="C127" s="24">
        <v>9</v>
      </c>
      <c r="D127" s="24">
        <v>0</v>
      </c>
      <c r="E127" s="24">
        <v>0</v>
      </c>
      <c r="F127" s="24">
        <v>0</v>
      </c>
      <c r="G127" s="24">
        <v>17</v>
      </c>
      <c r="H127" s="24">
        <v>10</v>
      </c>
      <c r="I127" s="24">
        <v>13</v>
      </c>
      <c r="J127" s="25">
        <f t="shared" si="25"/>
        <v>18</v>
      </c>
      <c r="K127" s="25">
        <f t="shared" si="25"/>
        <v>39</v>
      </c>
      <c r="L127" s="25">
        <f t="shared" si="26"/>
        <v>57</v>
      </c>
      <c r="M127" s="24">
        <v>0</v>
      </c>
      <c r="N127" s="24">
        <v>0</v>
      </c>
      <c r="O127" s="24">
        <v>5</v>
      </c>
      <c r="P127" s="24">
        <v>7</v>
      </c>
      <c r="Q127" s="24">
        <v>5</v>
      </c>
      <c r="R127" s="24">
        <v>7</v>
      </c>
      <c r="S127" s="25">
        <f t="shared" si="27"/>
        <v>10</v>
      </c>
      <c r="T127" s="25">
        <f t="shared" si="27"/>
        <v>14</v>
      </c>
      <c r="U127" s="25">
        <f t="shared" si="28"/>
        <v>24</v>
      </c>
      <c r="V127" s="26"/>
    </row>
    <row r="128" spans="1:22" ht="15.9" customHeight="1" x14ac:dyDescent="0.25">
      <c r="A128" s="11" t="s">
        <v>49</v>
      </c>
      <c r="B128" s="24">
        <v>8</v>
      </c>
      <c r="C128" s="24">
        <v>9</v>
      </c>
      <c r="D128" s="24">
        <v>36</v>
      </c>
      <c r="E128" s="24">
        <v>33</v>
      </c>
      <c r="F128" s="24">
        <v>34</v>
      </c>
      <c r="G128" s="24">
        <v>37</v>
      </c>
      <c r="H128" s="24">
        <v>5</v>
      </c>
      <c r="I128" s="24">
        <v>12</v>
      </c>
      <c r="J128" s="25">
        <f t="shared" si="25"/>
        <v>83</v>
      </c>
      <c r="K128" s="25">
        <f t="shared" si="25"/>
        <v>91</v>
      </c>
      <c r="L128" s="25">
        <f t="shared" si="26"/>
        <v>174</v>
      </c>
      <c r="M128" s="24">
        <v>0</v>
      </c>
      <c r="N128" s="24">
        <v>0</v>
      </c>
      <c r="O128" s="24">
        <v>7</v>
      </c>
      <c r="P128" s="24">
        <v>8</v>
      </c>
      <c r="Q128" s="24">
        <v>5</v>
      </c>
      <c r="R128" s="24">
        <v>9</v>
      </c>
      <c r="S128" s="25">
        <f t="shared" si="27"/>
        <v>12</v>
      </c>
      <c r="T128" s="25">
        <f t="shared" si="27"/>
        <v>17</v>
      </c>
      <c r="U128" s="25">
        <f t="shared" si="28"/>
        <v>29</v>
      </c>
      <c r="V128" s="26"/>
    </row>
    <row r="129" spans="1:26" ht="15.9" customHeight="1" x14ac:dyDescent="0.25">
      <c r="A129" s="11" t="s">
        <v>50</v>
      </c>
      <c r="B129" s="24">
        <v>11</v>
      </c>
      <c r="C129" s="24">
        <v>11</v>
      </c>
      <c r="D129" s="24">
        <v>17</v>
      </c>
      <c r="E129" s="24">
        <v>10</v>
      </c>
      <c r="F129" s="24">
        <v>32</v>
      </c>
      <c r="G129" s="24">
        <v>41</v>
      </c>
      <c r="H129" s="24">
        <v>14</v>
      </c>
      <c r="I129" s="24">
        <v>8</v>
      </c>
      <c r="J129" s="25">
        <f t="shared" si="25"/>
        <v>74</v>
      </c>
      <c r="K129" s="25">
        <f t="shared" si="25"/>
        <v>70</v>
      </c>
      <c r="L129" s="25">
        <f t="shared" si="26"/>
        <v>144</v>
      </c>
      <c r="M129" s="24">
        <v>0</v>
      </c>
      <c r="N129" s="24">
        <v>0</v>
      </c>
      <c r="O129" s="24">
        <v>8</v>
      </c>
      <c r="P129" s="24">
        <v>13</v>
      </c>
      <c r="Q129" s="24">
        <v>8</v>
      </c>
      <c r="R129" s="24">
        <v>8</v>
      </c>
      <c r="S129" s="25">
        <f t="shared" si="27"/>
        <v>16</v>
      </c>
      <c r="T129" s="25">
        <f t="shared" si="27"/>
        <v>21</v>
      </c>
      <c r="U129" s="25">
        <f t="shared" si="28"/>
        <v>37</v>
      </c>
      <c r="V129" s="26"/>
    </row>
    <row r="130" spans="1:26" ht="15.9" customHeight="1" x14ac:dyDescent="0.25">
      <c r="A130" s="11" t="s">
        <v>51</v>
      </c>
      <c r="B130" s="24">
        <v>11</v>
      </c>
      <c r="C130" s="24">
        <v>10</v>
      </c>
      <c r="D130" s="24">
        <v>25</v>
      </c>
      <c r="E130" s="24">
        <v>33</v>
      </c>
      <c r="F130" s="24">
        <v>25</v>
      </c>
      <c r="G130" s="24">
        <v>19</v>
      </c>
      <c r="H130" s="24">
        <v>9</v>
      </c>
      <c r="I130" s="24">
        <v>9</v>
      </c>
      <c r="J130" s="25">
        <f t="shared" si="25"/>
        <v>70</v>
      </c>
      <c r="K130" s="25">
        <f t="shared" si="25"/>
        <v>71</v>
      </c>
      <c r="L130" s="25">
        <f t="shared" si="26"/>
        <v>141</v>
      </c>
      <c r="M130" s="24">
        <v>0</v>
      </c>
      <c r="N130" s="24">
        <v>0</v>
      </c>
      <c r="O130" s="24">
        <v>11</v>
      </c>
      <c r="P130" s="24">
        <v>10</v>
      </c>
      <c r="Q130" s="24">
        <v>8</v>
      </c>
      <c r="R130" s="24">
        <v>9</v>
      </c>
      <c r="S130" s="25">
        <f t="shared" si="27"/>
        <v>19</v>
      </c>
      <c r="T130" s="25">
        <f t="shared" si="27"/>
        <v>19</v>
      </c>
      <c r="U130" s="25">
        <f t="shared" si="28"/>
        <v>38</v>
      </c>
      <c r="V130" s="26"/>
      <c r="X130" s="2">
        <v>1</v>
      </c>
    </row>
    <row r="131" spans="1:26" ht="20.100000000000001" customHeight="1" x14ac:dyDescent="0.25">
      <c r="A131" s="25" t="s">
        <v>52</v>
      </c>
      <c r="B131" s="24">
        <f t="shared" ref="B131:H131" si="29">SUM(B107:B130)</f>
        <v>132</v>
      </c>
      <c r="C131" s="24">
        <f t="shared" si="29"/>
        <v>114</v>
      </c>
      <c r="D131" s="24">
        <f t="shared" si="29"/>
        <v>418</v>
      </c>
      <c r="E131" s="24">
        <f t="shared" si="29"/>
        <v>412</v>
      </c>
      <c r="F131" s="24">
        <f t="shared" si="29"/>
        <v>367</v>
      </c>
      <c r="G131" s="24">
        <f t="shared" si="29"/>
        <v>337</v>
      </c>
      <c r="H131" s="24">
        <f t="shared" si="29"/>
        <v>120</v>
      </c>
      <c r="I131" s="24">
        <f>SUM(I106:I130)</f>
        <v>142</v>
      </c>
      <c r="J131" s="24">
        <f t="shared" ref="J131:U131" si="30">SUM(J107:J130)</f>
        <v>1037</v>
      </c>
      <c r="K131" s="24">
        <f t="shared" si="30"/>
        <v>996</v>
      </c>
      <c r="L131" s="25">
        <f t="shared" si="30"/>
        <v>2033</v>
      </c>
      <c r="M131" s="24">
        <f t="shared" si="30"/>
        <v>0</v>
      </c>
      <c r="N131" s="24">
        <f t="shared" si="30"/>
        <v>0</v>
      </c>
      <c r="O131" s="24">
        <f t="shared" si="30"/>
        <v>122</v>
      </c>
      <c r="P131" s="24">
        <f t="shared" si="30"/>
        <v>109</v>
      </c>
      <c r="Q131" s="24">
        <f t="shared" si="30"/>
        <v>101</v>
      </c>
      <c r="R131" s="24">
        <f t="shared" si="30"/>
        <v>114</v>
      </c>
      <c r="S131" s="24">
        <f t="shared" si="30"/>
        <v>223</v>
      </c>
      <c r="T131" s="24">
        <f t="shared" si="30"/>
        <v>223</v>
      </c>
      <c r="U131" s="25">
        <f t="shared" si="30"/>
        <v>446</v>
      </c>
      <c r="V131" s="26"/>
      <c r="X131" s="2">
        <v>3</v>
      </c>
    </row>
    <row r="132" spans="1:26" ht="31.5" customHeight="1" x14ac:dyDescent="0.25">
      <c r="A132" s="32" t="s">
        <v>53</v>
      </c>
      <c r="B132" s="81">
        <f t="shared" ref="B132:F132" si="31">B131+C131</f>
        <v>246</v>
      </c>
      <c r="C132" s="81"/>
      <c r="D132" s="88">
        <f t="shared" si="31"/>
        <v>830</v>
      </c>
      <c r="E132" s="88"/>
      <c r="F132" s="88">
        <f t="shared" si="31"/>
        <v>704</v>
      </c>
      <c r="G132" s="88"/>
      <c r="H132" s="81">
        <f t="shared" ref="H132:M132" si="32">H131+I131</f>
        <v>262</v>
      </c>
      <c r="I132" s="81"/>
      <c r="J132" s="83">
        <f t="shared" si="32"/>
        <v>2033</v>
      </c>
      <c r="K132" s="83"/>
      <c r="L132" s="24"/>
      <c r="M132" s="81">
        <f t="shared" si="32"/>
        <v>0</v>
      </c>
      <c r="N132" s="81"/>
      <c r="O132" s="81">
        <f t="shared" ref="O132:S132" si="33">O131+P131</f>
        <v>231</v>
      </c>
      <c r="P132" s="81"/>
      <c r="Q132" s="81">
        <f t="shared" si="33"/>
        <v>215</v>
      </c>
      <c r="R132" s="81"/>
      <c r="S132" s="83">
        <f t="shared" si="33"/>
        <v>446</v>
      </c>
      <c r="T132" s="83"/>
      <c r="U132" s="24"/>
      <c r="V132" s="26"/>
      <c r="X132" s="2">
        <v>3</v>
      </c>
      <c r="Z132" s="2">
        <f>D132+F132</f>
        <v>1534</v>
      </c>
    </row>
    <row r="133" spans="1:26" ht="19.95" customHeight="1" x14ac:dyDescent="0.25">
      <c r="A133" s="1">
        <f>A100+1</f>
        <v>5</v>
      </c>
      <c r="C133" s="3"/>
      <c r="D133" s="3"/>
      <c r="E133" s="3"/>
      <c r="F133" s="3"/>
      <c r="G133" s="3"/>
      <c r="H133" s="3"/>
      <c r="I133" s="67" t="s">
        <v>0</v>
      </c>
      <c r="J133" s="67"/>
      <c r="K133" s="67"/>
      <c r="L133" s="67"/>
      <c r="M133" s="67"/>
      <c r="N133" s="3"/>
      <c r="O133" s="3"/>
      <c r="P133" s="3"/>
      <c r="Q133" s="3"/>
      <c r="R133" s="3"/>
      <c r="S133" s="3"/>
      <c r="T133" s="3"/>
      <c r="U133" s="84" t="s">
        <v>55</v>
      </c>
      <c r="V133" s="84"/>
      <c r="X133" s="2">
        <v>0.5</v>
      </c>
    </row>
    <row r="134" spans="1:26" ht="19.95" customHeight="1" x14ac:dyDescent="0.25">
      <c r="A134" s="28" t="s">
        <v>3</v>
      </c>
      <c r="B134" s="69">
        <f>E101</f>
        <v>44366</v>
      </c>
      <c r="C134" s="69"/>
      <c r="D134" s="6" t="s">
        <v>4</v>
      </c>
      <c r="E134" s="69">
        <f>B134+1</f>
        <v>44367</v>
      </c>
      <c r="F134" s="69"/>
      <c r="G134" s="7"/>
      <c r="H134" s="3"/>
      <c r="I134" s="70" t="s">
        <v>5</v>
      </c>
      <c r="J134" s="70"/>
      <c r="K134" s="70"/>
      <c r="L134" s="70"/>
      <c r="M134" s="70"/>
      <c r="N134" s="71" t="s">
        <v>6</v>
      </c>
      <c r="O134" s="71"/>
      <c r="P134" s="71"/>
      <c r="Q134" s="71"/>
      <c r="R134" s="72" t="str">
        <f>$R$2</f>
        <v>Other District Road</v>
      </c>
      <c r="S134" s="72"/>
      <c r="T134" s="72"/>
      <c r="U134" s="72"/>
      <c r="V134" s="8" t="s">
        <v>8</v>
      </c>
      <c r="X134" s="2">
        <v>2</v>
      </c>
    </row>
    <row r="135" spans="1:26" ht="30.75" customHeight="1" x14ac:dyDescent="0.25">
      <c r="A135" s="9" t="s">
        <v>9</v>
      </c>
      <c r="B135" s="91" t="str">
        <f>$B$3</f>
        <v>Santoshpur-Duttapukur Road , Strengthening of Santoshpur - Duttapukur Road from 0.00 Kmp to 6.00 Kmp under Barasat Highway Division No. II in the District of North 24 Parganas during the year 2021-2022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10"/>
    </row>
    <row r="136" spans="1:26" ht="19.95" customHeight="1" x14ac:dyDescent="0.25">
      <c r="A136" s="74" t="s">
        <v>11</v>
      </c>
      <c r="B136" s="77" t="s">
        <v>12</v>
      </c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8" t="s">
        <v>13</v>
      </c>
      <c r="N136" s="78"/>
      <c r="O136" s="78"/>
      <c r="P136" s="78"/>
      <c r="Q136" s="78"/>
      <c r="R136" s="78"/>
      <c r="S136" s="78"/>
      <c r="T136" s="78"/>
      <c r="U136" s="78"/>
      <c r="V136" s="77" t="s">
        <v>14</v>
      </c>
    </row>
    <row r="137" spans="1:26" ht="40.5" customHeight="1" x14ac:dyDescent="0.25">
      <c r="A137" s="89"/>
      <c r="B137" s="78" t="s">
        <v>15</v>
      </c>
      <c r="C137" s="78"/>
      <c r="D137" s="77" t="s">
        <v>16</v>
      </c>
      <c r="E137" s="77"/>
      <c r="F137" s="77" t="s">
        <v>17</v>
      </c>
      <c r="G137" s="77"/>
      <c r="H137" s="78" t="s">
        <v>18</v>
      </c>
      <c r="I137" s="78"/>
      <c r="J137" s="77" t="s">
        <v>19</v>
      </c>
      <c r="K137" s="77"/>
      <c r="L137" s="77"/>
      <c r="M137" s="78" t="s">
        <v>20</v>
      </c>
      <c r="N137" s="78"/>
      <c r="O137" s="78" t="s">
        <v>21</v>
      </c>
      <c r="P137" s="78"/>
      <c r="Q137" s="78" t="s">
        <v>22</v>
      </c>
      <c r="R137" s="78"/>
      <c r="S137" s="77" t="s">
        <v>23</v>
      </c>
      <c r="T137" s="77"/>
      <c r="U137" s="77"/>
      <c r="V137" s="77"/>
    </row>
    <row r="138" spans="1:26" ht="38.25" customHeight="1" x14ac:dyDescent="0.25">
      <c r="A138" s="90"/>
      <c r="B138" s="11" t="s">
        <v>24</v>
      </c>
      <c r="C138" s="11" t="s">
        <v>25</v>
      </c>
      <c r="D138" s="11" t="s">
        <v>24</v>
      </c>
      <c r="E138" s="11" t="s">
        <v>25</v>
      </c>
      <c r="F138" s="11" t="s">
        <v>24</v>
      </c>
      <c r="G138" s="11" t="s">
        <v>25</v>
      </c>
      <c r="H138" s="11" t="s">
        <v>24</v>
      </c>
      <c r="I138" s="11" t="s">
        <v>25</v>
      </c>
      <c r="J138" s="11" t="s">
        <v>24</v>
      </c>
      <c r="K138" s="11" t="s">
        <v>25</v>
      </c>
      <c r="L138" s="13" t="s">
        <v>26</v>
      </c>
      <c r="M138" s="11" t="s">
        <v>24</v>
      </c>
      <c r="N138" s="11" t="s">
        <v>25</v>
      </c>
      <c r="O138" s="11" t="s">
        <v>24</v>
      </c>
      <c r="P138" s="11" t="s">
        <v>25</v>
      </c>
      <c r="Q138" s="11" t="s">
        <v>24</v>
      </c>
      <c r="R138" s="11" t="s">
        <v>25</v>
      </c>
      <c r="S138" s="11" t="s">
        <v>24</v>
      </c>
      <c r="T138" s="11" t="s">
        <v>25</v>
      </c>
      <c r="U138" s="12" t="s">
        <v>27</v>
      </c>
      <c r="V138" s="77"/>
    </row>
    <row r="139" spans="1:26" s="31" customFormat="1" ht="10.199999999999999" x14ac:dyDescent="0.2">
      <c r="A139" s="16">
        <v>1</v>
      </c>
      <c r="B139" s="16">
        <v>2</v>
      </c>
      <c r="C139" s="16">
        <v>3</v>
      </c>
      <c r="D139" s="16">
        <v>4</v>
      </c>
      <c r="E139" s="16">
        <v>5</v>
      </c>
      <c r="F139" s="16">
        <v>6</v>
      </c>
      <c r="G139" s="16">
        <v>7</v>
      </c>
      <c r="H139" s="16">
        <v>8</v>
      </c>
      <c r="I139" s="16">
        <v>9</v>
      </c>
      <c r="J139" s="16">
        <v>10</v>
      </c>
      <c r="K139" s="16">
        <v>11</v>
      </c>
      <c r="L139" s="16">
        <v>12</v>
      </c>
      <c r="M139" s="16">
        <v>13</v>
      </c>
      <c r="N139" s="16">
        <v>14</v>
      </c>
      <c r="O139" s="16">
        <v>15</v>
      </c>
      <c r="P139" s="16">
        <v>16</v>
      </c>
      <c r="Q139" s="16">
        <v>17</v>
      </c>
      <c r="R139" s="16">
        <v>18</v>
      </c>
      <c r="S139" s="16">
        <v>19</v>
      </c>
      <c r="T139" s="16">
        <v>20</v>
      </c>
      <c r="U139" s="16">
        <v>21</v>
      </c>
      <c r="V139" s="16">
        <v>22</v>
      </c>
    </row>
    <row r="140" spans="1:26" ht="15.9" customHeight="1" x14ac:dyDescent="0.25">
      <c r="A140" s="35" t="s">
        <v>28</v>
      </c>
      <c r="B140" s="24">
        <v>9</v>
      </c>
      <c r="C140" s="24">
        <v>9</v>
      </c>
      <c r="D140" s="24">
        <v>28</v>
      </c>
      <c r="E140" s="24">
        <v>14</v>
      </c>
      <c r="F140" s="24">
        <v>31</v>
      </c>
      <c r="G140" s="24">
        <v>9</v>
      </c>
      <c r="H140" s="24">
        <v>6</v>
      </c>
      <c r="I140" s="24">
        <v>9</v>
      </c>
      <c r="J140" s="25">
        <f t="shared" ref="J140:K163" si="34">B140+D140+F140+H140</f>
        <v>74</v>
      </c>
      <c r="K140" s="25">
        <f t="shared" si="34"/>
        <v>41</v>
      </c>
      <c r="L140" s="25">
        <f t="shared" ref="L140:L163" si="35">K140+J140</f>
        <v>115</v>
      </c>
      <c r="M140" s="24">
        <v>0</v>
      </c>
      <c r="N140" s="24">
        <v>0</v>
      </c>
      <c r="O140" s="24">
        <v>8</v>
      </c>
      <c r="P140" s="24">
        <v>9</v>
      </c>
      <c r="Q140" s="24">
        <v>3</v>
      </c>
      <c r="R140" s="24">
        <v>9</v>
      </c>
      <c r="S140" s="25">
        <f t="shared" ref="S140:T163" si="36">M140+O140+Q140</f>
        <v>11</v>
      </c>
      <c r="T140" s="25">
        <f t="shared" si="36"/>
        <v>18</v>
      </c>
      <c r="U140" s="25">
        <f t="shared" ref="U140:U163" si="37">S140+T140</f>
        <v>29</v>
      </c>
      <c r="V140" s="26"/>
    </row>
    <row r="141" spans="1:26" ht="15.9" customHeight="1" x14ac:dyDescent="0.25">
      <c r="A141" s="35" t="s">
        <v>29</v>
      </c>
      <c r="B141" s="24">
        <v>7</v>
      </c>
      <c r="C141" s="24">
        <v>6</v>
      </c>
      <c r="D141" s="24">
        <v>16</v>
      </c>
      <c r="E141" s="24">
        <v>21</v>
      </c>
      <c r="F141" s="24">
        <v>28</v>
      </c>
      <c r="G141" s="24">
        <v>14</v>
      </c>
      <c r="H141" s="24">
        <v>9</v>
      </c>
      <c r="I141" s="24">
        <v>6</v>
      </c>
      <c r="J141" s="25">
        <f t="shared" si="34"/>
        <v>60</v>
      </c>
      <c r="K141" s="25">
        <f t="shared" si="34"/>
        <v>47</v>
      </c>
      <c r="L141" s="25">
        <f t="shared" si="35"/>
        <v>107</v>
      </c>
      <c r="M141" s="24">
        <v>0</v>
      </c>
      <c r="N141" s="24">
        <v>0</v>
      </c>
      <c r="O141" s="24">
        <v>10</v>
      </c>
      <c r="P141" s="24">
        <v>8</v>
      </c>
      <c r="Q141" s="24">
        <v>2</v>
      </c>
      <c r="R141" s="24">
        <v>8</v>
      </c>
      <c r="S141" s="25">
        <f t="shared" si="36"/>
        <v>12</v>
      </c>
      <c r="T141" s="25">
        <f t="shared" si="36"/>
        <v>16</v>
      </c>
      <c r="U141" s="25">
        <f t="shared" si="37"/>
        <v>28</v>
      </c>
      <c r="V141" s="26"/>
    </row>
    <row r="142" spans="1:26" ht="15.9" customHeight="1" x14ac:dyDescent="0.25">
      <c r="A142" s="35" t="s">
        <v>30</v>
      </c>
      <c r="B142" s="24">
        <v>6</v>
      </c>
      <c r="C142" s="24">
        <v>9</v>
      </c>
      <c r="D142" s="24">
        <v>35</v>
      </c>
      <c r="E142" s="24">
        <v>29</v>
      </c>
      <c r="F142" s="24">
        <v>16</v>
      </c>
      <c r="G142" s="24">
        <v>21</v>
      </c>
      <c r="H142" s="24">
        <v>9</v>
      </c>
      <c r="I142" s="24">
        <v>5</v>
      </c>
      <c r="J142" s="25">
        <f t="shared" si="34"/>
        <v>66</v>
      </c>
      <c r="K142" s="25">
        <f t="shared" si="34"/>
        <v>64</v>
      </c>
      <c r="L142" s="25">
        <f t="shared" si="35"/>
        <v>130</v>
      </c>
      <c r="M142" s="24">
        <v>0</v>
      </c>
      <c r="N142" s="24">
        <v>0</v>
      </c>
      <c r="O142" s="24">
        <v>6</v>
      </c>
      <c r="P142" s="24">
        <v>13</v>
      </c>
      <c r="Q142" s="24">
        <v>5</v>
      </c>
      <c r="R142" s="24">
        <v>8</v>
      </c>
      <c r="S142" s="25">
        <f t="shared" si="36"/>
        <v>11</v>
      </c>
      <c r="T142" s="25">
        <f t="shared" si="36"/>
        <v>21</v>
      </c>
      <c r="U142" s="25">
        <f t="shared" si="37"/>
        <v>32</v>
      </c>
      <c r="V142" s="26"/>
    </row>
    <row r="143" spans="1:26" ht="15.9" customHeight="1" x14ac:dyDescent="0.25">
      <c r="A143" s="35" t="s">
        <v>31</v>
      </c>
      <c r="B143" s="24">
        <v>9</v>
      </c>
      <c r="C143" s="24">
        <v>8</v>
      </c>
      <c r="D143" s="24">
        <v>38</v>
      </c>
      <c r="E143" s="24">
        <v>31</v>
      </c>
      <c r="F143" s="24">
        <v>35</v>
      </c>
      <c r="G143" s="24">
        <v>29</v>
      </c>
      <c r="H143" s="24">
        <v>0</v>
      </c>
      <c r="I143" s="24">
        <v>8</v>
      </c>
      <c r="J143" s="25">
        <f t="shared" si="34"/>
        <v>82</v>
      </c>
      <c r="K143" s="25">
        <f t="shared" si="34"/>
        <v>76</v>
      </c>
      <c r="L143" s="25">
        <f t="shared" si="35"/>
        <v>158</v>
      </c>
      <c r="M143" s="24">
        <v>0</v>
      </c>
      <c r="N143" s="24">
        <v>0</v>
      </c>
      <c r="O143" s="24">
        <v>9</v>
      </c>
      <c r="P143" s="24">
        <v>15</v>
      </c>
      <c r="Q143" s="24">
        <v>2</v>
      </c>
      <c r="R143" s="24">
        <v>3</v>
      </c>
      <c r="S143" s="25">
        <f t="shared" si="36"/>
        <v>11</v>
      </c>
      <c r="T143" s="25">
        <f t="shared" si="36"/>
        <v>18</v>
      </c>
      <c r="U143" s="25">
        <f t="shared" si="37"/>
        <v>29</v>
      </c>
      <c r="V143" s="26"/>
    </row>
    <row r="144" spans="1:26" ht="15.9" customHeight="1" x14ac:dyDescent="0.25">
      <c r="A144" s="35" t="s">
        <v>32</v>
      </c>
      <c r="B144" s="24">
        <v>5</v>
      </c>
      <c r="C144" s="24">
        <v>7</v>
      </c>
      <c r="D144" s="24">
        <v>36</v>
      </c>
      <c r="E144" s="24">
        <v>38</v>
      </c>
      <c r="F144" s="24">
        <v>31</v>
      </c>
      <c r="G144" s="24">
        <v>17</v>
      </c>
      <c r="H144" s="24">
        <v>6</v>
      </c>
      <c r="I144" s="24">
        <v>0</v>
      </c>
      <c r="J144" s="25">
        <f t="shared" si="34"/>
        <v>78</v>
      </c>
      <c r="K144" s="25">
        <f t="shared" si="34"/>
        <v>62</v>
      </c>
      <c r="L144" s="25">
        <f t="shared" si="35"/>
        <v>140</v>
      </c>
      <c r="M144" s="24">
        <v>0</v>
      </c>
      <c r="N144" s="24">
        <v>0</v>
      </c>
      <c r="O144" s="24">
        <v>4</v>
      </c>
      <c r="P144" s="24">
        <v>5</v>
      </c>
      <c r="Q144" s="24">
        <v>1</v>
      </c>
      <c r="R144" s="24">
        <v>3</v>
      </c>
      <c r="S144" s="25">
        <f t="shared" si="36"/>
        <v>5</v>
      </c>
      <c r="T144" s="25">
        <f t="shared" si="36"/>
        <v>8</v>
      </c>
      <c r="U144" s="25">
        <f t="shared" si="37"/>
        <v>13</v>
      </c>
      <c r="V144" s="26"/>
    </row>
    <row r="145" spans="1:22" ht="15.9" customHeight="1" x14ac:dyDescent="0.25">
      <c r="A145" s="35" t="s">
        <v>33</v>
      </c>
      <c r="B145" s="24">
        <v>7</v>
      </c>
      <c r="C145" s="24">
        <v>0</v>
      </c>
      <c r="D145" s="24">
        <v>35</v>
      </c>
      <c r="E145" s="24">
        <v>41</v>
      </c>
      <c r="F145" s="24">
        <v>36</v>
      </c>
      <c r="G145" s="24">
        <v>25</v>
      </c>
      <c r="H145" s="24">
        <v>8</v>
      </c>
      <c r="I145" s="24">
        <v>12</v>
      </c>
      <c r="J145" s="25">
        <f t="shared" si="34"/>
        <v>86</v>
      </c>
      <c r="K145" s="25">
        <f t="shared" si="34"/>
        <v>78</v>
      </c>
      <c r="L145" s="25">
        <f t="shared" si="35"/>
        <v>164</v>
      </c>
      <c r="M145" s="24">
        <v>0</v>
      </c>
      <c r="N145" s="24">
        <v>0</v>
      </c>
      <c r="O145" s="24">
        <v>8</v>
      </c>
      <c r="P145" s="24">
        <v>3</v>
      </c>
      <c r="Q145" s="24">
        <v>3</v>
      </c>
      <c r="R145" s="24">
        <v>5</v>
      </c>
      <c r="S145" s="25">
        <f t="shared" si="36"/>
        <v>11</v>
      </c>
      <c r="T145" s="25">
        <f t="shared" si="36"/>
        <v>8</v>
      </c>
      <c r="U145" s="25">
        <f t="shared" si="37"/>
        <v>19</v>
      </c>
      <c r="V145" s="26"/>
    </row>
    <row r="146" spans="1:22" ht="15.9" customHeight="1" x14ac:dyDescent="0.25">
      <c r="A146" s="35" t="s">
        <v>34</v>
      </c>
      <c r="B146" s="24">
        <v>0</v>
      </c>
      <c r="C146" s="24">
        <v>9</v>
      </c>
      <c r="D146" s="24">
        <v>19</v>
      </c>
      <c r="E146" s="24">
        <v>19</v>
      </c>
      <c r="F146" s="24">
        <v>28</v>
      </c>
      <c r="G146" s="24">
        <v>37</v>
      </c>
      <c r="H146" s="24">
        <v>8</v>
      </c>
      <c r="I146" s="24">
        <v>9</v>
      </c>
      <c r="J146" s="25">
        <f t="shared" si="34"/>
        <v>55</v>
      </c>
      <c r="K146" s="25">
        <f t="shared" si="34"/>
        <v>74</v>
      </c>
      <c r="L146" s="25">
        <f t="shared" si="35"/>
        <v>129</v>
      </c>
      <c r="M146" s="24">
        <v>0</v>
      </c>
      <c r="N146" s="24">
        <v>0</v>
      </c>
      <c r="O146" s="24">
        <v>3</v>
      </c>
      <c r="P146" s="24">
        <v>4</v>
      </c>
      <c r="Q146" s="24">
        <v>2</v>
      </c>
      <c r="R146" s="24">
        <v>15</v>
      </c>
      <c r="S146" s="25">
        <f t="shared" si="36"/>
        <v>5</v>
      </c>
      <c r="T146" s="25">
        <f t="shared" si="36"/>
        <v>19</v>
      </c>
      <c r="U146" s="25">
        <f t="shared" si="37"/>
        <v>24</v>
      </c>
      <c r="V146" s="26"/>
    </row>
    <row r="147" spans="1:22" ht="15.9" customHeight="1" x14ac:dyDescent="0.25">
      <c r="A147" s="35" t="s">
        <v>35</v>
      </c>
      <c r="B147" s="24">
        <v>0</v>
      </c>
      <c r="C147" s="24">
        <v>0</v>
      </c>
      <c r="D147" s="24">
        <v>15</v>
      </c>
      <c r="E147" s="24">
        <v>20</v>
      </c>
      <c r="F147" s="24">
        <v>12</v>
      </c>
      <c r="G147" s="24">
        <v>16</v>
      </c>
      <c r="H147" s="24">
        <v>5</v>
      </c>
      <c r="I147" s="24">
        <v>6</v>
      </c>
      <c r="J147" s="25">
        <f t="shared" si="34"/>
        <v>32</v>
      </c>
      <c r="K147" s="25">
        <f t="shared" si="34"/>
        <v>42</v>
      </c>
      <c r="L147" s="25">
        <f t="shared" si="35"/>
        <v>74</v>
      </c>
      <c r="M147" s="24">
        <v>0</v>
      </c>
      <c r="N147" s="24">
        <v>0</v>
      </c>
      <c r="O147" s="24">
        <v>0</v>
      </c>
      <c r="P147" s="24">
        <v>8</v>
      </c>
      <c r="Q147" s="24">
        <v>0</v>
      </c>
      <c r="R147" s="24">
        <v>3</v>
      </c>
      <c r="S147" s="25">
        <f t="shared" si="36"/>
        <v>0</v>
      </c>
      <c r="T147" s="25">
        <f t="shared" si="36"/>
        <v>11</v>
      </c>
      <c r="U147" s="25">
        <f t="shared" si="37"/>
        <v>11</v>
      </c>
      <c r="V147" s="26"/>
    </row>
    <row r="148" spans="1:22" ht="15.9" customHeight="1" x14ac:dyDescent="0.25">
      <c r="A148" s="35" t="s">
        <v>36</v>
      </c>
      <c r="B148" s="24">
        <v>8</v>
      </c>
      <c r="C148" s="24">
        <v>0</v>
      </c>
      <c r="D148" s="24">
        <v>23</v>
      </c>
      <c r="E148" s="24">
        <v>17</v>
      </c>
      <c r="F148" s="24">
        <v>25</v>
      </c>
      <c r="G148" s="24">
        <v>17</v>
      </c>
      <c r="H148" s="24">
        <v>0</v>
      </c>
      <c r="I148" s="24">
        <v>8</v>
      </c>
      <c r="J148" s="25">
        <f t="shared" si="34"/>
        <v>56</v>
      </c>
      <c r="K148" s="25">
        <f t="shared" si="34"/>
        <v>42</v>
      </c>
      <c r="L148" s="25">
        <f t="shared" si="35"/>
        <v>98</v>
      </c>
      <c r="M148" s="24">
        <v>0</v>
      </c>
      <c r="N148" s="24">
        <v>0</v>
      </c>
      <c r="O148" s="24">
        <v>9</v>
      </c>
      <c r="P148" s="24">
        <v>7</v>
      </c>
      <c r="Q148" s="24">
        <v>6</v>
      </c>
      <c r="R148" s="24">
        <v>8</v>
      </c>
      <c r="S148" s="25">
        <f t="shared" si="36"/>
        <v>15</v>
      </c>
      <c r="T148" s="25">
        <f t="shared" si="36"/>
        <v>15</v>
      </c>
      <c r="U148" s="25">
        <f t="shared" si="37"/>
        <v>30</v>
      </c>
      <c r="V148" s="26"/>
    </row>
    <row r="149" spans="1:22" ht="15.9" customHeight="1" x14ac:dyDescent="0.25">
      <c r="A149" s="35" t="s">
        <v>37</v>
      </c>
      <c r="B149" s="24">
        <v>9</v>
      </c>
      <c r="C149" s="24">
        <v>9</v>
      </c>
      <c r="D149" s="24">
        <v>25</v>
      </c>
      <c r="E149" s="24">
        <v>22</v>
      </c>
      <c r="F149" s="24">
        <v>17</v>
      </c>
      <c r="G149" s="24">
        <v>11</v>
      </c>
      <c r="H149" s="24">
        <v>0</v>
      </c>
      <c r="I149" s="24">
        <v>6</v>
      </c>
      <c r="J149" s="25">
        <f t="shared" si="34"/>
        <v>51</v>
      </c>
      <c r="K149" s="25">
        <f t="shared" si="34"/>
        <v>48</v>
      </c>
      <c r="L149" s="25">
        <f t="shared" si="35"/>
        <v>99</v>
      </c>
      <c r="M149" s="24">
        <v>0</v>
      </c>
      <c r="N149" s="24">
        <v>0</v>
      </c>
      <c r="O149" s="24">
        <v>8</v>
      </c>
      <c r="P149" s="24">
        <v>3</v>
      </c>
      <c r="Q149" s="24">
        <v>4</v>
      </c>
      <c r="R149" s="24">
        <v>9</v>
      </c>
      <c r="S149" s="25">
        <f t="shared" si="36"/>
        <v>12</v>
      </c>
      <c r="T149" s="25">
        <f t="shared" si="36"/>
        <v>12</v>
      </c>
      <c r="U149" s="25">
        <f t="shared" si="37"/>
        <v>24</v>
      </c>
      <c r="V149" s="26"/>
    </row>
    <row r="150" spans="1:22" ht="15.9" customHeight="1" x14ac:dyDescent="0.25">
      <c r="A150" s="35" t="s">
        <v>38</v>
      </c>
      <c r="B150" s="24">
        <v>8</v>
      </c>
      <c r="C150" s="24">
        <v>8</v>
      </c>
      <c r="D150" s="24">
        <v>13</v>
      </c>
      <c r="E150" s="24">
        <v>18</v>
      </c>
      <c r="F150" s="24">
        <v>15</v>
      </c>
      <c r="G150" s="24">
        <v>13</v>
      </c>
      <c r="H150" s="24">
        <v>8</v>
      </c>
      <c r="I150" s="24">
        <v>7</v>
      </c>
      <c r="J150" s="25">
        <f t="shared" si="34"/>
        <v>44</v>
      </c>
      <c r="K150" s="25">
        <f t="shared" si="34"/>
        <v>46</v>
      </c>
      <c r="L150" s="25">
        <f t="shared" si="35"/>
        <v>90</v>
      </c>
      <c r="M150" s="24">
        <v>0</v>
      </c>
      <c r="N150" s="24">
        <v>0</v>
      </c>
      <c r="O150" s="24">
        <v>15</v>
      </c>
      <c r="P150" s="24">
        <v>1</v>
      </c>
      <c r="Q150" s="24">
        <v>8</v>
      </c>
      <c r="R150" s="24">
        <v>5</v>
      </c>
      <c r="S150" s="25">
        <f t="shared" si="36"/>
        <v>23</v>
      </c>
      <c r="T150" s="25">
        <f t="shared" si="36"/>
        <v>6</v>
      </c>
      <c r="U150" s="25">
        <f t="shared" si="37"/>
        <v>29</v>
      </c>
      <c r="V150" s="26"/>
    </row>
    <row r="151" spans="1:22" ht="15.9" customHeight="1" x14ac:dyDescent="0.25">
      <c r="A151" s="11" t="s">
        <v>39</v>
      </c>
      <c r="B151" s="24">
        <v>8</v>
      </c>
      <c r="C151" s="24">
        <v>0</v>
      </c>
      <c r="D151" s="24">
        <v>18</v>
      </c>
      <c r="E151" s="24">
        <v>19</v>
      </c>
      <c r="F151" s="24">
        <v>12</v>
      </c>
      <c r="G151" s="24">
        <v>16</v>
      </c>
      <c r="H151" s="24">
        <v>4</v>
      </c>
      <c r="I151" s="24">
        <v>10</v>
      </c>
      <c r="J151" s="25">
        <f t="shared" si="34"/>
        <v>42</v>
      </c>
      <c r="K151" s="25">
        <f t="shared" si="34"/>
        <v>45</v>
      </c>
      <c r="L151" s="25">
        <f t="shared" si="35"/>
        <v>87</v>
      </c>
      <c r="M151" s="24">
        <v>0</v>
      </c>
      <c r="N151" s="24">
        <v>0</v>
      </c>
      <c r="O151" s="24">
        <v>9</v>
      </c>
      <c r="P151" s="24">
        <v>5</v>
      </c>
      <c r="Q151" s="24">
        <v>8</v>
      </c>
      <c r="R151" s="24">
        <v>6</v>
      </c>
      <c r="S151" s="25">
        <f t="shared" si="36"/>
        <v>17</v>
      </c>
      <c r="T151" s="25">
        <f t="shared" si="36"/>
        <v>11</v>
      </c>
      <c r="U151" s="25">
        <f t="shared" si="37"/>
        <v>28</v>
      </c>
      <c r="V151" s="26"/>
    </row>
    <row r="152" spans="1:22" ht="15.9" customHeight="1" x14ac:dyDescent="0.25">
      <c r="A152" s="11" t="s">
        <v>40</v>
      </c>
      <c r="B152" s="24">
        <v>0</v>
      </c>
      <c r="C152" s="24">
        <v>7</v>
      </c>
      <c r="D152" s="24">
        <v>13</v>
      </c>
      <c r="E152" s="24">
        <v>0</v>
      </c>
      <c r="F152" s="24">
        <v>9</v>
      </c>
      <c r="G152" s="24">
        <v>0</v>
      </c>
      <c r="H152" s="24">
        <v>5</v>
      </c>
      <c r="I152" s="24">
        <v>0</v>
      </c>
      <c r="J152" s="25">
        <f t="shared" si="34"/>
        <v>27</v>
      </c>
      <c r="K152" s="25">
        <f t="shared" si="34"/>
        <v>7</v>
      </c>
      <c r="L152" s="25">
        <f t="shared" si="35"/>
        <v>34</v>
      </c>
      <c r="M152" s="24">
        <v>0</v>
      </c>
      <c r="N152" s="24">
        <v>0</v>
      </c>
      <c r="O152" s="24">
        <v>8</v>
      </c>
      <c r="P152" s="24">
        <v>6</v>
      </c>
      <c r="Q152" s="24">
        <v>7</v>
      </c>
      <c r="R152" s="24">
        <v>5</v>
      </c>
      <c r="S152" s="25">
        <f t="shared" si="36"/>
        <v>15</v>
      </c>
      <c r="T152" s="25">
        <f t="shared" si="36"/>
        <v>11</v>
      </c>
      <c r="U152" s="25">
        <f t="shared" si="37"/>
        <v>26</v>
      </c>
      <c r="V152" s="26"/>
    </row>
    <row r="153" spans="1:22" ht="15.9" customHeight="1" x14ac:dyDescent="0.25">
      <c r="A153" s="11" t="s">
        <v>41</v>
      </c>
      <c r="B153" s="24">
        <v>0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4">
        <v>8</v>
      </c>
      <c r="I153" s="24">
        <v>5</v>
      </c>
      <c r="J153" s="25">
        <f t="shared" si="34"/>
        <v>8</v>
      </c>
      <c r="K153" s="25">
        <f t="shared" si="34"/>
        <v>5</v>
      </c>
      <c r="L153" s="25">
        <f t="shared" si="35"/>
        <v>13</v>
      </c>
      <c r="M153" s="24">
        <v>0</v>
      </c>
      <c r="N153" s="24">
        <v>0</v>
      </c>
      <c r="O153" s="24">
        <v>5</v>
      </c>
      <c r="P153" s="24">
        <v>3</v>
      </c>
      <c r="Q153" s="24">
        <v>11</v>
      </c>
      <c r="R153" s="24">
        <v>8</v>
      </c>
      <c r="S153" s="25">
        <f t="shared" si="36"/>
        <v>16</v>
      </c>
      <c r="T153" s="25">
        <f t="shared" si="36"/>
        <v>11</v>
      </c>
      <c r="U153" s="25">
        <f t="shared" si="37"/>
        <v>27</v>
      </c>
      <c r="V153" s="26"/>
    </row>
    <row r="154" spans="1:22" ht="15.9" customHeight="1" x14ac:dyDescent="0.25">
      <c r="A154" s="11" t="s">
        <v>42</v>
      </c>
      <c r="B154" s="24">
        <v>0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5">
        <f t="shared" si="34"/>
        <v>0</v>
      </c>
      <c r="K154" s="25">
        <f t="shared" si="34"/>
        <v>0</v>
      </c>
      <c r="L154" s="25">
        <f t="shared" si="35"/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5">
        <f t="shared" si="36"/>
        <v>0</v>
      </c>
      <c r="T154" s="25">
        <f t="shared" si="36"/>
        <v>0</v>
      </c>
      <c r="U154" s="25">
        <f t="shared" si="37"/>
        <v>0</v>
      </c>
      <c r="V154" s="26"/>
    </row>
    <row r="155" spans="1:22" ht="15.9" customHeight="1" x14ac:dyDescent="0.25">
      <c r="A155" s="11" t="s">
        <v>43</v>
      </c>
      <c r="B155" s="24">
        <v>0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5">
        <f t="shared" si="34"/>
        <v>0</v>
      </c>
      <c r="K155" s="25">
        <f t="shared" si="34"/>
        <v>0</v>
      </c>
      <c r="L155" s="25">
        <f t="shared" si="35"/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5">
        <f t="shared" si="36"/>
        <v>0</v>
      </c>
      <c r="T155" s="25">
        <f t="shared" si="36"/>
        <v>0</v>
      </c>
      <c r="U155" s="25">
        <f t="shared" si="37"/>
        <v>0</v>
      </c>
      <c r="V155" s="26"/>
    </row>
    <row r="156" spans="1:22" ht="15.9" customHeight="1" x14ac:dyDescent="0.25">
      <c r="A156" s="11" t="s">
        <v>44</v>
      </c>
      <c r="B156" s="24">
        <v>0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5">
        <f t="shared" si="34"/>
        <v>0</v>
      </c>
      <c r="K156" s="25">
        <f t="shared" si="34"/>
        <v>0</v>
      </c>
      <c r="L156" s="25">
        <f t="shared" si="35"/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5">
        <f t="shared" si="36"/>
        <v>0</v>
      </c>
      <c r="T156" s="25">
        <f t="shared" si="36"/>
        <v>0</v>
      </c>
      <c r="U156" s="25">
        <f t="shared" si="37"/>
        <v>0</v>
      </c>
      <c r="V156" s="26"/>
    </row>
    <row r="157" spans="1:22" ht="15.9" customHeight="1" x14ac:dyDescent="0.25">
      <c r="A157" s="11" t="s">
        <v>45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5">
        <f t="shared" si="34"/>
        <v>0</v>
      </c>
      <c r="K157" s="25">
        <f t="shared" si="34"/>
        <v>0</v>
      </c>
      <c r="L157" s="25">
        <f t="shared" si="35"/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5">
        <f t="shared" si="36"/>
        <v>0</v>
      </c>
      <c r="T157" s="25">
        <f t="shared" si="36"/>
        <v>0</v>
      </c>
      <c r="U157" s="25">
        <f t="shared" si="37"/>
        <v>0</v>
      </c>
      <c r="V157" s="26"/>
    </row>
    <row r="158" spans="1:22" ht="15.9" customHeight="1" x14ac:dyDescent="0.25">
      <c r="A158" s="11" t="s">
        <v>46</v>
      </c>
      <c r="B158" s="24">
        <v>0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5">
        <f t="shared" si="34"/>
        <v>0</v>
      </c>
      <c r="K158" s="25">
        <f t="shared" si="34"/>
        <v>0</v>
      </c>
      <c r="L158" s="25">
        <f t="shared" si="35"/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5">
        <f t="shared" si="36"/>
        <v>0</v>
      </c>
      <c r="T158" s="25">
        <f t="shared" si="36"/>
        <v>0</v>
      </c>
      <c r="U158" s="25">
        <f t="shared" si="37"/>
        <v>0</v>
      </c>
      <c r="V158" s="26"/>
    </row>
    <row r="159" spans="1:22" ht="15.9" customHeight="1" x14ac:dyDescent="0.25">
      <c r="A159" s="11" t="s">
        <v>47</v>
      </c>
      <c r="B159" s="24">
        <v>0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9</v>
      </c>
      <c r="I159" s="24">
        <v>7</v>
      </c>
      <c r="J159" s="25">
        <f t="shared" si="34"/>
        <v>9</v>
      </c>
      <c r="K159" s="25">
        <f t="shared" si="34"/>
        <v>7</v>
      </c>
      <c r="L159" s="25">
        <f t="shared" si="35"/>
        <v>16</v>
      </c>
      <c r="M159" s="24">
        <v>0</v>
      </c>
      <c r="N159" s="24">
        <v>0</v>
      </c>
      <c r="O159" s="24">
        <v>0</v>
      </c>
      <c r="P159" s="24">
        <v>6</v>
      </c>
      <c r="Q159" s="24">
        <v>8</v>
      </c>
      <c r="R159" s="24">
        <v>15</v>
      </c>
      <c r="S159" s="25">
        <f t="shared" si="36"/>
        <v>8</v>
      </c>
      <c r="T159" s="25">
        <f t="shared" si="36"/>
        <v>21</v>
      </c>
      <c r="U159" s="25">
        <f t="shared" si="37"/>
        <v>29</v>
      </c>
      <c r="V159" s="26"/>
    </row>
    <row r="160" spans="1:22" ht="15.9" customHeight="1" x14ac:dyDescent="0.25">
      <c r="A160" s="11" t="s">
        <v>48</v>
      </c>
      <c r="B160" s="24">
        <v>8</v>
      </c>
      <c r="C160" s="24">
        <v>11</v>
      </c>
      <c r="D160" s="24">
        <v>0</v>
      </c>
      <c r="E160" s="24">
        <v>0</v>
      </c>
      <c r="F160" s="24">
        <v>0</v>
      </c>
      <c r="G160" s="24">
        <v>15</v>
      </c>
      <c r="H160" s="24">
        <v>10</v>
      </c>
      <c r="I160" s="24">
        <v>5</v>
      </c>
      <c r="J160" s="25">
        <f t="shared" si="34"/>
        <v>18</v>
      </c>
      <c r="K160" s="25">
        <f t="shared" si="34"/>
        <v>31</v>
      </c>
      <c r="L160" s="25">
        <f t="shared" si="35"/>
        <v>49</v>
      </c>
      <c r="M160" s="24">
        <v>0</v>
      </c>
      <c r="N160" s="24">
        <v>0</v>
      </c>
      <c r="O160" s="24">
        <v>5</v>
      </c>
      <c r="P160" s="24">
        <v>10</v>
      </c>
      <c r="Q160" s="24">
        <v>8</v>
      </c>
      <c r="R160" s="24">
        <v>15</v>
      </c>
      <c r="S160" s="25">
        <f t="shared" si="36"/>
        <v>13</v>
      </c>
      <c r="T160" s="25">
        <f t="shared" si="36"/>
        <v>25</v>
      </c>
      <c r="U160" s="25">
        <f t="shared" si="37"/>
        <v>38</v>
      </c>
      <c r="V160" s="26"/>
    </row>
    <row r="161" spans="1:26" ht="15.9" customHeight="1" x14ac:dyDescent="0.25">
      <c r="A161" s="11" t="s">
        <v>49</v>
      </c>
      <c r="B161" s="24">
        <v>8</v>
      </c>
      <c r="C161" s="24">
        <v>9</v>
      </c>
      <c r="D161" s="24">
        <v>36</v>
      </c>
      <c r="E161" s="24">
        <v>32</v>
      </c>
      <c r="F161" s="24">
        <v>18</v>
      </c>
      <c r="G161" s="24">
        <v>39</v>
      </c>
      <c r="H161" s="24">
        <v>7</v>
      </c>
      <c r="I161" s="24">
        <v>15</v>
      </c>
      <c r="J161" s="25">
        <f t="shared" si="34"/>
        <v>69</v>
      </c>
      <c r="K161" s="25">
        <f t="shared" si="34"/>
        <v>95</v>
      </c>
      <c r="L161" s="25">
        <f t="shared" si="35"/>
        <v>164</v>
      </c>
      <c r="M161" s="24">
        <v>0</v>
      </c>
      <c r="N161" s="24">
        <v>0</v>
      </c>
      <c r="O161" s="24">
        <v>11</v>
      </c>
      <c r="P161" s="24">
        <v>17</v>
      </c>
      <c r="Q161" s="24">
        <v>11</v>
      </c>
      <c r="R161" s="24">
        <v>8</v>
      </c>
      <c r="S161" s="25">
        <f t="shared" si="36"/>
        <v>22</v>
      </c>
      <c r="T161" s="25">
        <f t="shared" si="36"/>
        <v>25</v>
      </c>
      <c r="U161" s="25">
        <f t="shared" si="37"/>
        <v>47</v>
      </c>
      <c r="V161" s="26"/>
    </row>
    <row r="162" spans="1:26" ht="15.9" customHeight="1" x14ac:dyDescent="0.25">
      <c r="A162" s="11" t="s">
        <v>50</v>
      </c>
      <c r="B162" s="24">
        <v>8</v>
      </c>
      <c r="C162" s="24">
        <v>8</v>
      </c>
      <c r="D162" s="24">
        <v>42</v>
      </c>
      <c r="E162" s="24">
        <v>41</v>
      </c>
      <c r="F162" s="24">
        <v>28</v>
      </c>
      <c r="G162" s="24">
        <v>36</v>
      </c>
      <c r="H162" s="24">
        <v>10</v>
      </c>
      <c r="I162" s="24">
        <v>5</v>
      </c>
      <c r="J162" s="25">
        <f t="shared" si="34"/>
        <v>88</v>
      </c>
      <c r="K162" s="25">
        <f t="shared" si="34"/>
        <v>90</v>
      </c>
      <c r="L162" s="25">
        <f t="shared" si="35"/>
        <v>178</v>
      </c>
      <c r="M162" s="24">
        <v>0</v>
      </c>
      <c r="N162" s="24">
        <v>0</v>
      </c>
      <c r="O162" s="24">
        <v>14</v>
      </c>
      <c r="P162" s="24">
        <v>8</v>
      </c>
      <c r="Q162" s="24">
        <v>10</v>
      </c>
      <c r="R162" s="24">
        <v>11</v>
      </c>
      <c r="S162" s="25">
        <f t="shared" si="36"/>
        <v>24</v>
      </c>
      <c r="T162" s="25">
        <f t="shared" si="36"/>
        <v>19</v>
      </c>
      <c r="U162" s="25">
        <f t="shared" si="37"/>
        <v>43</v>
      </c>
      <c r="V162" s="26"/>
    </row>
    <row r="163" spans="1:26" ht="15.9" customHeight="1" x14ac:dyDescent="0.25">
      <c r="A163" s="11" t="s">
        <v>51</v>
      </c>
      <c r="B163" s="24">
        <v>9</v>
      </c>
      <c r="C163" s="24">
        <v>10</v>
      </c>
      <c r="D163" s="24">
        <v>42</v>
      </c>
      <c r="E163" s="24">
        <v>46</v>
      </c>
      <c r="F163" s="24">
        <v>23</v>
      </c>
      <c r="G163" s="24">
        <v>17</v>
      </c>
      <c r="H163" s="24">
        <v>9</v>
      </c>
      <c r="I163" s="24">
        <v>9</v>
      </c>
      <c r="J163" s="25">
        <f t="shared" si="34"/>
        <v>83</v>
      </c>
      <c r="K163" s="25">
        <f t="shared" si="34"/>
        <v>82</v>
      </c>
      <c r="L163" s="25">
        <f t="shared" si="35"/>
        <v>165</v>
      </c>
      <c r="M163" s="24">
        <v>0</v>
      </c>
      <c r="N163" s="24">
        <v>0</v>
      </c>
      <c r="O163" s="24">
        <v>21</v>
      </c>
      <c r="P163" s="24">
        <v>15</v>
      </c>
      <c r="Q163" s="24">
        <v>13</v>
      </c>
      <c r="R163" s="24">
        <v>5</v>
      </c>
      <c r="S163" s="25">
        <f t="shared" si="36"/>
        <v>34</v>
      </c>
      <c r="T163" s="25">
        <f t="shared" si="36"/>
        <v>20</v>
      </c>
      <c r="U163" s="25">
        <f t="shared" si="37"/>
        <v>54</v>
      </c>
      <c r="V163" s="26"/>
      <c r="X163" s="2">
        <v>1</v>
      </c>
    </row>
    <row r="164" spans="1:26" ht="20.100000000000001" customHeight="1" x14ac:dyDescent="0.25">
      <c r="A164" s="25" t="s">
        <v>52</v>
      </c>
      <c r="B164" s="24">
        <f t="shared" ref="B164:H164" si="38">SUM(B140:B163)</f>
        <v>109</v>
      </c>
      <c r="C164" s="24">
        <f t="shared" si="38"/>
        <v>110</v>
      </c>
      <c r="D164" s="24">
        <f t="shared" si="38"/>
        <v>434</v>
      </c>
      <c r="E164" s="24">
        <f t="shared" si="38"/>
        <v>408</v>
      </c>
      <c r="F164" s="24">
        <f t="shared" si="38"/>
        <v>364</v>
      </c>
      <c r="G164" s="24">
        <f t="shared" si="38"/>
        <v>332</v>
      </c>
      <c r="H164" s="24">
        <f t="shared" si="38"/>
        <v>121</v>
      </c>
      <c r="I164" s="24">
        <f>SUM(I139:I163)</f>
        <v>141</v>
      </c>
      <c r="J164" s="24">
        <f t="shared" ref="J164:U164" si="39">SUM(J140:J163)</f>
        <v>1028</v>
      </c>
      <c r="K164" s="24">
        <f t="shared" si="39"/>
        <v>982</v>
      </c>
      <c r="L164" s="25">
        <f t="shared" si="39"/>
        <v>2010</v>
      </c>
      <c r="M164" s="24">
        <f t="shared" si="39"/>
        <v>0</v>
      </c>
      <c r="N164" s="24">
        <f t="shared" si="39"/>
        <v>0</v>
      </c>
      <c r="O164" s="24">
        <f t="shared" si="39"/>
        <v>153</v>
      </c>
      <c r="P164" s="24">
        <f t="shared" si="39"/>
        <v>146</v>
      </c>
      <c r="Q164" s="24">
        <f t="shared" si="39"/>
        <v>112</v>
      </c>
      <c r="R164" s="24">
        <f t="shared" si="39"/>
        <v>149</v>
      </c>
      <c r="S164" s="24">
        <f t="shared" si="39"/>
        <v>265</v>
      </c>
      <c r="T164" s="24">
        <f t="shared" si="39"/>
        <v>295</v>
      </c>
      <c r="U164" s="25">
        <f t="shared" si="39"/>
        <v>560</v>
      </c>
      <c r="V164" s="26"/>
      <c r="X164" s="2">
        <v>3</v>
      </c>
    </row>
    <row r="165" spans="1:26" ht="29.25" customHeight="1" x14ac:dyDescent="0.25">
      <c r="A165" s="32" t="s">
        <v>53</v>
      </c>
      <c r="B165" s="81">
        <f t="shared" ref="B165:F165" si="40">B164+C164</f>
        <v>219</v>
      </c>
      <c r="C165" s="81"/>
      <c r="D165" s="88">
        <f t="shared" si="40"/>
        <v>842</v>
      </c>
      <c r="E165" s="88"/>
      <c r="F165" s="88">
        <f t="shared" si="40"/>
        <v>696</v>
      </c>
      <c r="G165" s="88"/>
      <c r="H165" s="81">
        <f t="shared" ref="H165:M165" si="41">H164+I164</f>
        <v>262</v>
      </c>
      <c r="I165" s="81"/>
      <c r="J165" s="83">
        <f t="shared" si="41"/>
        <v>2010</v>
      </c>
      <c r="K165" s="83"/>
      <c r="L165" s="24"/>
      <c r="M165" s="81">
        <f t="shared" si="41"/>
        <v>0</v>
      </c>
      <c r="N165" s="81"/>
      <c r="O165" s="81">
        <f t="shared" ref="O165:S165" si="42">O164+P164</f>
        <v>299</v>
      </c>
      <c r="P165" s="81"/>
      <c r="Q165" s="81">
        <f t="shared" si="42"/>
        <v>261</v>
      </c>
      <c r="R165" s="81"/>
      <c r="S165" s="83">
        <f t="shared" si="42"/>
        <v>560</v>
      </c>
      <c r="T165" s="83"/>
      <c r="U165" s="24"/>
      <c r="V165" s="26"/>
      <c r="X165" s="2">
        <v>3</v>
      </c>
      <c r="Z165" s="2">
        <f>D165+F165</f>
        <v>1538</v>
      </c>
    </row>
    <row r="166" spans="1:26" ht="19.95" customHeight="1" x14ac:dyDescent="0.25">
      <c r="A166" s="1">
        <f>A133+1</f>
        <v>6</v>
      </c>
      <c r="C166" s="3"/>
      <c r="D166" s="3"/>
      <c r="E166" s="3"/>
      <c r="F166" s="3"/>
      <c r="G166" s="3"/>
      <c r="H166" s="3"/>
      <c r="I166" s="67" t="s">
        <v>0</v>
      </c>
      <c r="J166" s="67"/>
      <c r="K166" s="67"/>
      <c r="L166" s="67"/>
      <c r="M166" s="67"/>
      <c r="N166" s="3"/>
      <c r="O166" s="3"/>
      <c r="P166" s="3"/>
      <c r="Q166" s="3"/>
      <c r="R166" s="3"/>
      <c r="S166" s="3"/>
      <c r="T166" s="3"/>
      <c r="U166" s="84" t="s">
        <v>55</v>
      </c>
      <c r="V166" s="84"/>
      <c r="X166" s="2">
        <v>0.5</v>
      </c>
    </row>
    <row r="167" spans="1:26" ht="19.95" customHeight="1" x14ac:dyDescent="0.25">
      <c r="A167" s="28" t="s">
        <v>3</v>
      </c>
      <c r="B167" s="69">
        <f>E134</f>
        <v>44367</v>
      </c>
      <c r="C167" s="69"/>
      <c r="D167" s="6" t="s">
        <v>4</v>
      </c>
      <c r="E167" s="69">
        <f>B167+1</f>
        <v>44368</v>
      </c>
      <c r="F167" s="69"/>
      <c r="G167" s="7"/>
      <c r="H167" s="3"/>
      <c r="I167" s="70" t="s">
        <v>5</v>
      </c>
      <c r="J167" s="70"/>
      <c r="K167" s="70"/>
      <c r="L167" s="70"/>
      <c r="M167" s="70"/>
      <c r="N167" s="71" t="s">
        <v>6</v>
      </c>
      <c r="O167" s="71"/>
      <c r="P167" s="71"/>
      <c r="Q167" s="71"/>
      <c r="R167" s="72" t="str">
        <f>$R$2</f>
        <v>Other District Road</v>
      </c>
      <c r="S167" s="72"/>
      <c r="T167" s="72"/>
      <c r="U167" s="72"/>
      <c r="V167" s="8" t="s">
        <v>8</v>
      </c>
      <c r="X167" s="2">
        <v>2</v>
      </c>
    </row>
    <row r="168" spans="1:26" ht="30.75" customHeight="1" x14ac:dyDescent="0.25">
      <c r="A168" s="9" t="s">
        <v>9</v>
      </c>
      <c r="B168" s="91" t="str">
        <f>$B$3</f>
        <v>Santoshpur-Duttapukur Road , Strengthening of Santoshpur - Duttapukur Road from 0.00 Kmp to 6.00 Kmp under Barasat Highway Division No. II in the District of North 24 Parganas during the year 2021-2022</v>
      </c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10"/>
    </row>
    <row r="169" spans="1:26" ht="19.95" customHeight="1" x14ac:dyDescent="0.25">
      <c r="A169" s="92" t="s">
        <v>11</v>
      </c>
      <c r="B169" s="80" t="s">
        <v>12</v>
      </c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79" t="s">
        <v>13</v>
      </c>
      <c r="N169" s="79"/>
      <c r="O169" s="79"/>
      <c r="P169" s="79"/>
      <c r="Q169" s="79"/>
      <c r="R169" s="79"/>
      <c r="S169" s="79"/>
      <c r="T169" s="79"/>
      <c r="U169" s="79"/>
      <c r="V169" s="80" t="s">
        <v>14</v>
      </c>
    </row>
    <row r="170" spans="1:26" ht="40.5" customHeight="1" x14ac:dyDescent="0.25">
      <c r="A170" s="86"/>
      <c r="B170" s="79" t="s">
        <v>15</v>
      </c>
      <c r="C170" s="79"/>
      <c r="D170" s="80" t="s">
        <v>16</v>
      </c>
      <c r="E170" s="80"/>
      <c r="F170" s="80" t="s">
        <v>17</v>
      </c>
      <c r="G170" s="80"/>
      <c r="H170" s="79" t="s">
        <v>18</v>
      </c>
      <c r="I170" s="79"/>
      <c r="J170" s="80" t="s">
        <v>19</v>
      </c>
      <c r="K170" s="80"/>
      <c r="L170" s="80"/>
      <c r="M170" s="79" t="s">
        <v>20</v>
      </c>
      <c r="N170" s="79"/>
      <c r="O170" s="79" t="s">
        <v>21</v>
      </c>
      <c r="P170" s="79"/>
      <c r="Q170" s="79" t="s">
        <v>22</v>
      </c>
      <c r="R170" s="79"/>
      <c r="S170" s="80" t="s">
        <v>23</v>
      </c>
      <c r="T170" s="80"/>
      <c r="U170" s="80"/>
      <c r="V170" s="80"/>
    </row>
    <row r="171" spans="1:26" ht="39.6" x14ac:dyDescent="0.25">
      <c r="A171" s="87"/>
      <c r="B171" s="14" t="s">
        <v>24</v>
      </c>
      <c r="C171" s="14" t="s">
        <v>25</v>
      </c>
      <c r="D171" s="14" t="s">
        <v>24</v>
      </c>
      <c r="E171" s="14" t="s">
        <v>25</v>
      </c>
      <c r="F171" s="14" t="s">
        <v>24</v>
      </c>
      <c r="G171" s="14" t="s">
        <v>25</v>
      </c>
      <c r="H171" s="14" t="s">
        <v>24</v>
      </c>
      <c r="I171" s="14" t="s">
        <v>25</v>
      </c>
      <c r="J171" s="14" t="s">
        <v>24</v>
      </c>
      <c r="K171" s="14" t="s">
        <v>25</v>
      </c>
      <c r="L171" s="13" t="s">
        <v>26</v>
      </c>
      <c r="M171" s="14" t="s">
        <v>24</v>
      </c>
      <c r="N171" s="14" t="s">
        <v>25</v>
      </c>
      <c r="O171" s="14" t="s">
        <v>24</v>
      </c>
      <c r="P171" s="14" t="s">
        <v>25</v>
      </c>
      <c r="Q171" s="14" t="s">
        <v>24</v>
      </c>
      <c r="R171" s="14" t="s">
        <v>25</v>
      </c>
      <c r="S171" s="14" t="s">
        <v>24</v>
      </c>
      <c r="T171" s="14" t="s">
        <v>25</v>
      </c>
      <c r="U171" s="13" t="s">
        <v>27</v>
      </c>
      <c r="V171" s="80"/>
    </row>
    <row r="172" spans="1:26" s="31" customFormat="1" ht="10.199999999999999" x14ac:dyDescent="0.2">
      <c r="A172" s="16">
        <v>1</v>
      </c>
      <c r="B172" s="16">
        <v>2</v>
      </c>
      <c r="C172" s="16">
        <v>3</v>
      </c>
      <c r="D172" s="16">
        <v>4</v>
      </c>
      <c r="E172" s="16">
        <v>5</v>
      </c>
      <c r="F172" s="16">
        <v>6</v>
      </c>
      <c r="G172" s="16">
        <v>7</v>
      </c>
      <c r="H172" s="16">
        <v>8</v>
      </c>
      <c r="I172" s="16">
        <v>9</v>
      </c>
      <c r="J172" s="16">
        <v>10</v>
      </c>
      <c r="K172" s="16">
        <v>11</v>
      </c>
      <c r="L172" s="16">
        <v>12</v>
      </c>
      <c r="M172" s="16">
        <v>13</v>
      </c>
      <c r="N172" s="16">
        <v>14</v>
      </c>
      <c r="O172" s="16">
        <v>15</v>
      </c>
      <c r="P172" s="16">
        <v>16</v>
      </c>
      <c r="Q172" s="16">
        <v>17</v>
      </c>
      <c r="R172" s="16">
        <v>18</v>
      </c>
      <c r="S172" s="16">
        <v>19</v>
      </c>
      <c r="T172" s="16">
        <v>20</v>
      </c>
      <c r="U172" s="16">
        <v>21</v>
      </c>
      <c r="V172" s="16">
        <v>22</v>
      </c>
    </row>
    <row r="173" spans="1:26" ht="15.9" customHeight="1" x14ac:dyDescent="0.25">
      <c r="A173" s="35" t="s">
        <v>28</v>
      </c>
      <c r="B173" s="24">
        <v>7</v>
      </c>
      <c r="C173" s="24">
        <v>8</v>
      </c>
      <c r="D173" s="24">
        <v>32</v>
      </c>
      <c r="E173" s="24">
        <v>28</v>
      </c>
      <c r="F173" s="24">
        <v>26</v>
      </c>
      <c r="G173" s="24">
        <v>24</v>
      </c>
      <c r="H173" s="24">
        <v>9</v>
      </c>
      <c r="I173" s="24">
        <v>6</v>
      </c>
      <c r="J173" s="25">
        <f t="shared" ref="J173:K196" si="43">B173+D173+F173+H173</f>
        <v>74</v>
      </c>
      <c r="K173" s="25">
        <f t="shared" si="43"/>
        <v>66</v>
      </c>
      <c r="L173" s="25">
        <f t="shared" ref="L173:L196" si="44">K173+J173</f>
        <v>140</v>
      </c>
      <c r="M173" s="24">
        <v>0</v>
      </c>
      <c r="N173" s="24">
        <v>0</v>
      </c>
      <c r="O173" s="24">
        <v>9</v>
      </c>
      <c r="P173" s="24">
        <v>7</v>
      </c>
      <c r="Q173" s="24">
        <v>3</v>
      </c>
      <c r="R173" s="24">
        <v>6</v>
      </c>
      <c r="S173" s="25">
        <f t="shared" ref="S173:T196" si="45">M173+O173+Q173</f>
        <v>12</v>
      </c>
      <c r="T173" s="25">
        <f t="shared" si="45"/>
        <v>13</v>
      </c>
      <c r="U173" s="25">
        <f t="shared" ref="U173:U196" si="46">S173+T173</f>
        <v>25</v>
      </c>
      <c r="V173" s="26"/>
    </row>
    <row r="174" spans="1:26" ht="15.9" customHeight="1" x14ac:dyDescent="0.25">
      <c r="A174" s="35" t="s">
        <v>29</v>
      </c>
      <c r="B174" s="24">
        <v>9</v>
      </c>
      <c r="C174" s="24">
        <v>7</v>
      </c>
      <c r="D174" s="24">
        <v>35</v>
      </c>
      <c r="E174" s="24">
        <v>29</v>
      </c>
      <c r="F174" s="24">
        <v>16</v>
      </c>
      <c r="G174" s="24">
        <v>27</v>
      </c>
      <c r="H174" s="24">
        <v>6</v>
      </c>
      <c r="I174" s="24">
        <v>4</v>
      </c>
      <c r="J174" s="25">
        <f t="shared" si="43"/>
        <v>66</v>
      </c>
      <c r="K174" s="25">
        <f t="shared" si="43"/>
        <v>67</v>
      </c>
      <c r="L174" s="25">
        <f t="shared" si="44"/>
        <v>133</v>
      </c>
      <c r="M174" s="24">
        <v>0</v>
      </c>
      <c r="N174" s="24">
        <v>0</v>
      </c>
      <c r="O174" s="24">
        <v>5</v>
      </c>
      <c r="P174" s="24">
        <v>6</v>
      </c>
      <c r="Q174" s="24">
        <v>2</v>
      </c>
      <c r="R174" s="24">
        <v>3</v>
      </c>
      <c r="S174" s="25">
        <f t="shared" si="45"/>
        <v>7</v>
      </c>
      <c r="T174" s="25">
        <f t="shared" si="45"/>
        <v>9</v>
      </c>
      <c r="U174" s="25">
        <f t="shared" si="46"/>
        <v>16</v>
      </c>
      <c r="V174" s="26"/>
    </row>
    <row r="175" spans="1:26" ht="15.9" customHeight="1" x14ac:dyDescent="0.25">
      <c r="A175" s="35" t="s">
        <v>30</v>
      </c>
      <c r="B175" s="24">
        <v>8</v>
      </c>
      <c r="C175" s="24">
        <v>5</v>
      </c>
      <c r="D175" s="24">
        <v>38</v>
      </c>
      <c r="E175" s="24">
        <v>31</v>
      </c>
      <c r="F175" s="24">
        <v>42</v>
      </c>
      <c r="G175" s="24">
        <v>45</v>
      </c>
      <c r="H175" s="24">
        <v>7</v>
      </c>
      <c r="I175" s="24">
        <v>8</v>
      </c>
      <c r="J175" s="25">
        <f t="shared" si="43"/>
        <v>95</v>
      </c>
      <c r="K175" s="25">
        <f t="shared" si="43"/>
        <v>89</v>
      </c>
      <c r="L175" s="25">
        <f t="shared" si="44"/>
        <v>184</v>
      </c>
      <c r="M175" s="24">
        <v>0</v>
      </c>
      <c r="N175" s="24">
        <v>0</v>
      </c>
      <c r="O175" s="24">
        <v>8</v>
      </c>
      <c r="P175" s="24">
        <v>13</v>
      </c>
      <c r="Q175" s="24">
        <v>5</v>
      </c>
      <c r="R175" s="24">
        <v>11</v>
      </c>
      <c r="S175" s="25">
        <f t="shared" si="45"/>
        <v>13</v>
      </c>
      <c r="T175" s="25">
        <f t="shared" si="45"/>
        <v>24</v>
      </c>
      <c r="U175" s="25">
        <f t="shared" si="46"/>
        <v>37</v>
      </c>
      <c r="V175" s="26"/>
    </row>
    <row r="176" spans="1:26" ht="15.9" customHeight="1" x14ac:dyDescent="0.25">
      <c r="A176" s="35" t="s">
        <v>31</v>
      </c>
      <c r="B176" s="24">
        <v>7</v>
      </c>
      <c r="C176" s="24">
        <v>8</v>
      </c>
      <c r="D176" s="24">
        <v>36</v>
      </c>
      <c r="E176" s="24">
        <v>38</v>
      </c>
      <c r="F176" s="24">
        <v>42</v>
      </c>
      <c r="G176" s="24">
        <v>18</v>
      </c>
      <c r="H176" s="24">
        <v>8</v>
      </c>
      <c r="I176" s="24">
        <v>0</v>
      </c>
      <c r="J176" s="25">
        <f t="shared" si="43"/>
        <v>93</v>
      </c>
      <c r="K176" s="25">
        <f t="shared" si="43"/>
        <v>64</v>
      </c>
      <c r="L176" s="25">
        <f t="shared" si="44"/>
        <v>157</v>
      </c>
      <c r="M176" s="24">
        <v>0</v>
      </c>
      <c r="N176" s="24">
        <v>0</v>
      </c>
      <c r="O176" s="24">
        <v>8</v>
      </c>
      <c r="P176" s="24">
        <v>15</v>
      </c>
      <c r="Q176" s="24">
        <v>2</v>
      </c>
      <c r="R176" s="24">
        <v>3</v>
      </c>
      <c r="S176" s="25">
        <f t="shared" si="45"/>
        <v>10</v>
      </c>
      <c r="T176" s="25">
        <f t="shared" si="45"/>
        <v>18</v>
      </c>
      <c r="U176" s="25">
        <f t="shared" si="46"/>
        <v>28</v>
      </c>
      <c r="V176" s="26"/>
    </row>
    <row r="177" spans="1:22" ht="15.9" customHeight="1" x14ac:dyDescent="0.25">
      <c r="A177" s="35" t="s">
        <v>32</v>
      </c>
      <c r="B177" s="24">
        <v>5</v>
      </c>
      <c r="C177" s="24">
        <v>11</v>
      </c>
      <c r="D177" s="24">
        <v>35</v>
      </c>
      <c r="E177" s="24">
        <v>25</v>
      </c>
      <c r="F177" s="24">
        <v>19</v>
      </c>
      <c r="G177" s="24">
        <v>17</v>
      </c>
      <c r="H177" s="24">
        <v>7</v>
      </c>
      <c r="I177" s="24">
        <v>0</v>
      </c>
      <c r="J177" s="25">
        <f t="shared" si="43"/>
        <v>66</v>
      </c>
      <c r="K177" s="25">
        <f t="shared" si="43"/>
        <v>53</v>
      </c>
      <c r="L177" s="25">
        <f t="shared" si="44"/>
        <v>119</v>
      </c>
      <c r="M177" s="24">
        <v>0</v>
      </c>
      <c r="N177" s="24">
        <v>0</v>
      </c>
      <c r="O177" s="24">
        <v>9</v>
      </c>
      <c r="P177" s="24">
        <v>5</v>
      </c>
      <c r="Q177" s="24">
        <v>1</v>
      </c>
      <c r="R177" s="24">
        <v>12</v>
      </c>
      <c r="S177" s="25">
        <f t="shared" si="45"/>
        <v>10</v>
      </c>
      <c r="T177" s="25">
        <f t="shared" si="45"/>
        <v>17</v>
      </c>
      <c r="U177" s="25">
        <f t="shared" si="46"/>
        <v>27</v>
      </c>
      <c r="V177" s="26"/>
    </row>
    <row r="178" spans="1:22" ht="15.9" customHeight="1" x14ac:dyDescent="0.25">
      <c r="A178" s="35" t="s">
        <v>33</v>
      </c>
      <c r="B178" s="24">
        <v>7</v>
      </c>
      <c r="C178" s="24">
        <v>0</v>
      </c>
      <c r="D178" s="24">
        <v>25</v>
      </c>
      <c r="E178" s="24">
        <v>28</v>
      </c>
      <c r="F178" s="24">
        <v>35</v>
      </c>
      <c r="G178" s="24">
        <v>36</v>
      </c>
      <c r="H178" s="24">
        <v>8</v>
      </c>
      <c r="I178" s="24">
        <v>12</v>
      </c>
      <c r="J178" s="25">
        <f t="shared" si="43"/>
        <v>75</v>
      </c>
      <c r="K178" s="25">
        <f t="shared" si="43"/>
        <v>76</v>
      </c>
      <c r="L178" s="25">
        <f t="shared" si="44"/>
        <v>151</v>
      </c>
      <c r="M178" s="24">
        <v>0</v>
      </c>
      <c r="N178" s="24">
        <v>0</v>
      </c>
      <c r="O178" s="24">
        <v>0</v>
      </c>
      <c r="P178" s="24">
        <v>3</v>
      </c>
      <c r="Q178" s="24">
        <v>3</v>
      </c>
      <c r="R178" s="24">
        <v>14</v>
      </c>
      <c r="S178" s="25">
        <f t="shared" si="45"/>
        <v>3</v>
      </c>
      <c r="T178" s="25">
        <f t="shared" si="45"/>
        <v>17</v>
      </c>
      <c r="U178" s="25">
        <f t="shared" si="46"/>
        <v>20</v>
      </c>
      <c r="V178" s="26"/>
    </row>
    <row r="179" spans="1:22" ht="15.9" customHeight="1" x14ac:dyDescent="0.25">
      <c r="A179" s="35" t="s">
        <v>34</v>
      </c>
      <c r="B179" s="24">
        <v>0</v>
      </c>
      <c r="C179" s="24">
        <v>9</v>
      </c>
      <c r="D179" s="24">
        <v>11</v>
      </c>
      <c r="E179" s="24">
        <v>7</v>
      </c>
      <c r="F179" s="24">
        <v>0</v>
      </c>
      <c r="G179" s="24">
        <v>11</v>
      </c>
      <c r="H179" s="24">
        <v>5</v>
      </c>
      <c r="I179" s="24">
        <v>0</v>
      </c>
      <c r="J179" s="25">
        <f t="shared" si="43"/>
        <v>16</v>
      </c>
      <c r="K179" s="25">
        <f t="shared" si="43"/>
        <v>27</v>
      </c>
      <c r="L179" s="25">
        <f t="shared" si="44"/>
        <v>43</v>
      </c>
      <c r="M179" s="24">
        <v>0</v>
      </c>
      <c r="N179" s="24">
        <v>0</v>
      </c>
      <c r="O179" s="24">
        <v>5</v>
      </c>
      <c r="P179" s="24">
        <v>4</v>
      </c>
      <c r="Q179" s="24">
        <v>2</v>
      </c>
      <c r="R179" s="24">
        <v>5</v>
      </c>
      <c r="S179" s="25">
        <f t="shared" si="45"/>
        <v>7</v>
      </c>
      <c r="T179" s="25">
        <f t="shared" si="45"/>
        <v>9</v>
      </c>
      <c r="U179" s="25">
        <f t="shared" si="46"/>
        <v>16</v>
      </c>
      <c r="V179" s="26"/>
    </row>
    <row r="180" spans="1:22" ht="15.9" customHeight="1" x14ac:dyDescent="0.25">
      <c r="A180" s="35" t="s">
        <v>35</v>
      </c>
      <c r="B180" s="24">
        <v>0</v>
      </c>
      <c r="C180" s="24">
        <v>0</v>
      </c>
      <c r="D180" s="24">
        <v>25</v>
      </c>
      <c r="E180" s="24">
        <v>20</v>
      </c>
      <c r="F180" s="24">
        <v>12</v>
      </c>
      <c r="G180" s="24">
        <v>14</v>
      </c>
      <c r="H180" s="24">
        <v>5</v>
      </c>
      <c r="I180" s="24">
        <v>6</v>
      </c>
      <c r="J180" s="25">
        <f t="shared" si="43"/>
        <v>42</v>
      </c>
      <c r="K180" s="25">
        <f t="shared" si="43"/>
        <v>40</v>
      </c>
      <c r="L180" s="25">
        <f t="shared" si="44"/>
        <v>82</v>
      </c>
      <c r="M180" s="24">
        <v>0</v>
      </c>
      <c r="N180" s="24">
        <v>0</v>
      </c>
      <c r="O180" s="24">
        <v>0</v>
      </c>
      <c r="P180" s="24">
        <v>8</v>
      </c>
      <c r="Q180" s="24">
        <v>0</v>
      </c>
      <c r="R180" s="24">
        <v>9</v>
      </c>
      <c r="S180" s="25">
        <f t="shared" si="45"/>
        <v>0</v>
      </c>
      <c r="T180" s="25">
        <f t="shared" si="45"/>
        <v>17</v>
      </c>
      <c r="U180" s="25">
        <f t="shared" si="46"/>
        <v>17</v>
      </c>
      <c r="V180" s="26"/>
    </row>
    <row r="181" spans="1:22" ht="15.9" customHeight="1" x14ac:dyDescent="0.25">
      <c r="A181" s="35" t="s">
        <v>36</v>
      </c>
      <c r="B181" s="24">
        <v>10</v>
      </c>
      <c r="C181" s="24">
        <v>0</v>
      </c>
      <c r="D181" s="24">
        <v>14</v>
      </c>
      <c r="E181" s="24">
        <v>23</v>
      </c>
      <c r="F181" s="24">
        <v>15</v>
      </c>
      <c r="G181" s="24">
        <v>17</v>
      </c>
      <c r="H181" s="24">
        <v>0</v>
      </c>
      <c r="I181" s="24">
        <v>8</v>
      </c>
      <c r="J181" s="25">
        <f t="shared" si="43"/>
        <v>39</v>
      </c>
      <c r="K181" s="25">
        <f t="shared" si="43"/>
        <v>48</v>
      </c>
      <c r="L181" s="25">
        <f t="shared" si="44"/>
        <v>87</v>
      </c>
      <c r="M181" s="24">
        <v>0</v>
      </c>
      <c r="N181" s="24">
        <v>0</v>
      </c>
      <c r="O181" s="24">
        <v>8</v>
      </c>
      <c r="P181" s="24">
        <v>7</v>
      </c>
      <c r="Q181" s="24">
        <v>3</v>
      </c>
      <c r="R181" s="24">
        <v>2</v>
      </c>
      <c r="S181" s="25">
        <f t="shared" si="45"/>
        <v>11</v>
      </c>
      <c r="T181" s="25">
        <f t="shared" si="45"/>
        <v>9</v>
      </c>
      <c r="U181" s="25">
        <f t="shared" si="46"/>
        <v>20</v>
      </c>
      <c r="V181" s="26"/>
    </row>
    <row r="182" spans="1:22" ht="15.9" customHeight="1" x14ac:dyDescent="0.25">
      <c r="A182" s="35" t="s">
        <v>37</v>
      </c>
      <c r="B182" s="24">
        <v>7</v>
      </c>
      <c r="C182" s="24">
        <v>9</v>
      </c>
      <c r="D182" s="24">
        <v>12</v>
      </c>
      <c r="E182" s="24">
        <v>14</v>
      </c>
      <c r="F182" s="24">
        <v>17</v>
      </c>
      <c r="G182" s="24">
        <v>18</v>
      </c>
      <c r="H182" s="24">
        <v>0</v>
      </c>
      <c r="I182" s="24">
        <v>9</v>
      </c>
      <c r="J182" s="25">
        <f t="shared" si="43"/>
        <v>36</v>
      </c>
      <c r="K182" s="25">
        <f t="shared" si="43"/>
        <v>50</v>
      </c>
      <c r="L182" s="25">
        <f t="shared" si="44"/>
        <v>86</v>
      </c>
      <c r="M182" s="24">
        <v>0</v>
      </c>
      <c r="N182" s="24">
        <v>0</v>
      </c>
      <c r="O182" s="24">
        <v>7</v>
      </c>
      <c r="P182" s="24">
        <v>3</v>
      </c>
      <c r="Q182" s="24">
        <v>4</v>
      </c>
      <c r="R182" s="24">
        <v>5</v>
      </c>
      <c r="S182" s="25">
        <f t="shared" si="45"/>
        <v>11</v>
      </c>
      <c r="T182" s="25">
        <f t="shared" si="45"/>
        <v>8</v>
      </c>
      <c r="U182" s="25">
        <f t="shared" si="46"/>
        <v>19</v>
      </c>
      <c r="V182" s="26"/>
    </row>
    <row r="183" spans="1:22" ht="15.9" customHeight="1" x14ac:dyDescent="0.25">
      <c r="A183" s="35" t="s">
        <v>38</v>
      </c>
      <c r="B183" s="24">
        <v>6</v>
      </c>
      <c r="C183" s="24">
        <v>5</v>
      </c>
      <c r="D183" s="24">
        <v>17</v>
      </c>
      <c r="E183" s="24">
        <v>18</v>
      </c>
      <c r="F183" s="24">
        <v>15</v>
      </c>
      <c r="G183" s="24">
        <v>13</v>
      </c>
      <c r="H183" s="24">
        <v>8</v>
      </c>
      <c r="I183" s="24">
        <v>7</v>
      </c>
      <c r="J183" s="25">
        <f t="shared" si="43"/>
        <v>46</v>
      </c>
      <c r="K183" s="25">
        <f t="shared" si="43"/>
        <v>43</v>
      </c>
      <c r="L183" s="25">
        <f t="shared" si="44"/>
        <v>89</v>
      </c>
      <c r="M183" s="24">
        <v>0</v>
      </c>
      <c r="N183" s="24">
        <v>0</v>
      </c>
      <c r="O183" s="24">
        <v>21</v>
      </c>
      <c r="P183" s="24">
        <v>1</v>
      </c>
      <c r="Q183" s="24">
        <v>11</v>
      </c>
      <c r="R183" s="24">
        <v>3</v>
      </c>
      <c r="S183" s="25">
        <f t="shared" si="45"/>
        <v>32</v>
      </c>
      <c r="T183" s="25">
        <f t="shared" si="45"/>
        <v>4</v>
      </c>
      <c r="U183" s="25">
        <f t="shared" si="46"/>
        <v>36</v>
      </c>
      <c r="V183" s="26"/>
    </row>
    <row r="184" spans="1:22" ht="15.9" customHeight="1" x14ac:dyDescent="0.25">
      <c r="A184" s="11" t="s">
        <v>39</v>
      </c>
      <c r="B184" s="24">
        <v>10</v>
      </c>
      <c r="C184" s="24">
        <v>0</v>
      </c>
      <c r="D184" s="24">
        <v>18</v>
      </c>
      <c r="E184" s="24">
        <v>19</v>
      </c>
      <c r="F184" s="24">
        <v>12</v>
      </c>
      <c r="G184" s="24">
        <v>16</v>
      </c>
      <c r="H184" s="24">
        <v>6</v>
      </c>
      <c r="I184" s="24">
        <v>10</v>
      </c>
      <c r="J184" s="25">
        <f t="shared" si="43"/>
        <v>46</v>
      </c>
      <c r="K184" s="25">
        <f t="shared" si="43"/>
        <v>45</v>
      </c>
      <c r="L184" s="25">
        <f t="shared" si="44"/>
        <v>91</v>
      </c>
      <c r="M184" s="24">
        <v>0</v>
      </c>
      <c r="N184" s="24">
        <v>0</v>
      </c>
      <c r="O184" s="24">
        <v>10</v>
      </c>
      <c r="P184" s="24">
        <v>5</v>
      </c>
      <c r="Q184" s="24">
        <v>10</v>
      </c>
      <c r="R184" s="24">
        <v>7</v>
      </c>
      <c r="S184" s="25">
        <f t="shared" si="45"/>
        <v>20</v>
      </c>
      <c r="T184" s="25">
        <f t="shared" si="45"/>
        <v>12</v>
      </c>
      <c r="U184" s="25">
        <f t="shared" si="46"/>
        <v>32</v>
      </c>
      <c r="V184" s="26"/>
    </row>
    <row r="185" spans="1:22" ht="15.9" customHeight="1" x14ac:dyDescent="0.25">
      <c r="A185" s="11" t="s">
        <v>40</v>
      </c>
      <c r="B185" s="24">
        <v>0</v>
      </c>
      <c r="C185" s="24">
        <v>7</v>
      </c>
      <c r="D185" s="24">
        <v>13</v>
      </c>
      <c r="E185" s="24">
        <v>0</v>
      </c>
      <c r="F185" s="24">
        <v>9</v>
      </c>
      <c r="G185" s="24">
        <v>0</v>
      </c>
      <c r="H185" s="24">
        <v>6</v>
      </c>
      <c r="I185" s="24">
        <v>7</v>
      </c>
      <c r="J185" s="25">
        <f t="shared" si="43"/>
        <v>28</v>
      </c>
      <c r="K185" s="25">
        <f t="shared" si="43"/>
        <v>14</v>
      </c>
      <c r="L185" s="25">
        <f t="shared" si="44"/>
        <v>42</v>
      </c>
      <c r="M185" s="24">
        <v>0</v>
      </c>
      <c r="N185" s="24">
        <v>0</v>
      </c>
      <c r="O185" s="24">
        <v>5</v>
      </c>
      <c r="P185" s="24">
        <v>9</v>
      </c>
      <c r="Q185" s="24">
        <v>5</v>
      </c>
      <c r="R185" s="24">
        <v>9</v>
      </c>
      <c r="S185" s="25">
        <f t="shared" si="45"/>
        <v>10</v>
      </c>
      <c r="T185" s="25">
        <f t="shared" si="45"/>
        <v>18</v>
      </c>
      <c r="U185" s="25">
        <f t="shared" si="46"/>
        <v>28</v>
      </c>
      <c r="V185" s="26"/>
    </row>
    <row r="186" spans="1:22" ht="15.9" customHeight="1" x14ac:dyDescent="0.25">
      <c r="A186" s="11" t="s">
        <v>41</v>
      </c>
      <c r="B186" s="24">
        <v>0</v>
      </c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8</v>
      </c>
      <c r="I186" s="24">
        <v>9</v>
      </c>
      <c r="J186" s="25">
        <f t="shared" si="43"/>
        <v>8</v>
      </c>
      <c r="K186" s="25">
        <f t="shared" si="43"/>
        <v>9</v>
      </c>
      <c r="L186" s="25">
        <f t="shared" si="44"/>
        <v>17</v>
      </c>
      <c r="M186" s="24">
        <v>0</v>
      </c>
      <c r="N186" s="24">
        <v>0</v>
      </c>
      <c r="O186" s="24">
        <v>8</v>
      </c>
      <c r="P186" s="24">
        <v>3</v>
      </c>
      <c r="Q186" s="24">
        <v>6</v>
      </c>
      <c r="R186" s="24">
        <v>9</v>
      </c>
      <c r="S186" s="25">
        <f t="shared" si="45"/>
        <v>14</v>
      </c>
      <c r="T186" s="25">
        <f t="shared" si="45"/>
        <v>12</v>
      </c>
      <c r="U186" s="25">
        <f t="shared" si="46"/>
        <v>26</v>
      </c>
      <c r="V186" s="26"/>
    </row>
    <row r="187" spans="1:22" ht="15.9" customHeight="1" x14ac:dyDescent="0.25">
      <c r="A187" s="11" t="s">
        <v>42</v>
      </c>
      <c r="B187" s="24">
        <v>0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5">
        <f t="shared" si="43"/>
        <v>0</v>
      </c>
      <c r="K187" s="25">
        <f t="shared" si="43"/>
        <v>0</v>
      </c>
      <c r="L187" s="25">
        <f t="shared" si="44"/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5">
        <f t="shared" si="45"/>
        <v>0</v>
      </c>
      <c r="T187" s="25">
        <f t="shared" si="45"/>
        <v>0</v>
      </c>
      <c r="U187" s="25">
        <f t="shared" si="46"/>
        <v>0</v>
      </c>
      <c r="V187" s="26"/>
    </row>
    <row r="188" spans="1:22" ht="15.9" customHeight="1" x14ac:dyDescent="0.25">
      <c r="A188" s="11" t="s">
        <v>43</v>
      </c>
      <c r="B188" s="24">
        <v>0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5">
        <f t="shared" si="43"/>
        <v>0</v>
      </c>
      <c r="K188" s="25">
        <f t="shared" si="43"/>
        <v>0</v>
      </c>
      <c r="L188" s="25">
        <f t="shared" si="44"/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5">
        <f t="shared" si="45"/>
        <v>0</v>
      </c>
      <c r="T188" s="25">
        <f t="shared" si="45"/>
        <v>0</v>
      </c>
      <c r="U188" s="25">
        <f t="shared" si="46"/>
        <v>0</v>
      </c>
      <c r="V188" s="26"/>
    </row>
    <row r="189" spans="1:22" ht="15.9" customHeight="1" x14ac:dyDescent="0.25">
      <c r="A189" s="11" t="s">
        <v>44</v>
      </c>
      <c r="B189" s="24">
        <v>0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5">
        <f t="shared" si="43"/>
        <v>0</v>
      </c>
      <c r="K189" s="25">
        <f t="shared" si="43"/>
        <v>0</v>
      </c>
      <c r="L189" s="25">
        <f t="shared" si="44"/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5">
        <f t="shared" si="45"/>
        <v>0</v>
      </c>
      <c r="T189" s="25">
        <f t="shared" si="45"/>
        <v>0</v>
      </c>
      <c r="U189" s="25">
        <f t="shared" si="46"/>
        <v>0</v>
      </c>
      <c r="V189" s="26"/>
    </row>
    <row r="190" spans="1:22" ht="15.9" customHeight="1" x14ac:dyDescent="0.25">
      <c r="A190" s="11" t="s">
        <v>45</v>
      </c>
      <c r="B190" s="24">
        <v>0</v>
      </c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5">
        <f t="shared" si="43"/>
        <v>0</v>
      </c>
      <c r="K190" s="25">
        <f t="shared" si="43"/>
        <v>0</v>
      </c>
      <c r="L190" s="25">
        <f t="shared" si="44"/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5">
        <f t="shared" si="45"/>
        <v>0</v>
      </c>
      <c r="T190" s="25">
        <f t="shared" si="45"/>
        <v>0</v>
      </c>
      <c r="U190" s="25">
        <f t="shared" si="46"/>
        <v>0</v>
      </c>
      <c r="V190" s="26"/>
    </row>
    <row r="191" spans="1:22" ht="15.9" customHeight="1" x14ac:dyDescent="0.25">
      <c r="A191" s="11" t="s">
        <v>46</v>
      </c>
      <c r="B191" s="24">
        <v>0</v>
      </c>
      <c r="C191" s="24">
        <v>0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5">
        <f t="shared" si="43"/>
        <v>0</v>
      </c>
      <c r="K191" s="25">
        <f t="shared" si="43"/>
        <v>0</v>
      </c>
      <c r="L191" s="25">
        <f t="shared" si="44"/>
        <v>0</v>
      </c>
      <c r="M191" s="24">
        <v>0</v>
      </c>
      <c r="N191" s="24">
        <v>0</v>
      </c>
      <c r="O191" s="24">
        <v>0</v>
      </c>
      <c r="P191" s="24">
        <v>7</v>
      </c>
      <c r="Q191" s="24">
        <v>0</v>
      </c>
      <c r="R191" s="24">
        <v>0</v>
      </c>
      <c r="S191" s="25">
        <f t="shared" si="45"/>
        <v>0</v>
      </c>
      <c r="T191" s="25">
        <f t="shared" si="45"/>
        <v>7</v>
      </c>
      <c r="U191" s="25">
        <f t="shared" si="46"/>
        <v>7</v>
      </c>
      <c r="V191" s="26"/>
    </row>
    <row r="192" spans="1:22" ht="15.9" customHeight="1" x14ac:dyDescent="0.25">
      <c r="A192" s="11" t="s">
        <v>47</v>
      </c>
      <c r="B192" s="24">
        <v>0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4">
        <v>6</v>
      </c>
      <c r="I192" s="24">
        <v>8</v>
      </c>
      <c r="J192" s="25">
        <f t="shared" si="43"/>
        <v>6</v>
      </c>
      <c r="K192" s="25">
        <f t="shared" si="43"/>
        <v>8</v>
      </c>
      <c r="L192" s="25">
        <f t="shared" si="44"/>
        <v>14</v>
      </c>
      <c r="M192" s="24">
        <v>0</v>
      </c>
      <c r="N192" s="24">
        <v>0</v>
      </c>
      <c r="O192" s="24">
        <v>0</v>
      </c>
      <c r="P192" s="24">
        <v>6</v>
      </c>
      <c r="Q192" s="24">
        <v>2</v>
      </c>
      <c r="R192" s="24">
        <v>78</v>
      </c>
      <c r="S192" s="25">
        <f t="shared" si="45"/>
        <v>2</v>
      </c>
      <c r="T192" s="25">
        <f t="shared" si="45"/>
        <v>84</v>
      </c>
      <c r="U192" s="25">
        <f t="shared" si="46"/>
        <v>86</v>
      </c>
      <c r="V192" s="26"/>
    </row>
    <row r="193" spans="1:26" ht="15.9" customHeight="1" x14ac:dyDescent="0.25">
      <c r="A193" s="11" t="s">
        <v>48</v>
      </c>
      <c r="B193" s="24">
        <v>7</v>
      </c>
      <c r="C193" s="24">
        <v>6</v>
      </c>
      <c r="D193" s="24">
        <v>0</v>
      </c>
      <c r="E193" s="24">
        <v>0</v>
      </c>
      <c r="F193" s="24">
        <v>0</v>
      </c>
      <c r="G193" s="24">
        <v>0</v>
      </c>
      <c r="H193" s="24">
        <v>9</v>
      </c>
      <c r="I193" s="24">
        <v>13</v>
      </c>
      <c r="J193" s="25">
        <f t="shared" si="43"/>
        <v>16</v>
      </c>
      <c r="K193" s="25">
        <f t="shared" si="43"/>
        <v>19</v>
      </c>
      <c r="L193" s="25">
        <f t="shared" si="44"/>
        <v>35</v>
      </c>
      <c r="M193" s="24">
        <v>0</v>
      </c>
      <c r="N193" s="24">
        <v>0</v>
      </c>
      <c r="O193" s="24">
        <v>5</v>
      </c>
      <c r="P193" s="24">
        <v>11</v>
      </c>
      <c r="Q193" s="24">
        <v>6</v>
      </c>
      <c r="R193" s="24">
        <v>9</v>
      </c>
      <c r="S193" s="25">
        <f t="shared" si="45"/>
        <v>11</v>
      </c>
      <c r="T193" s="25">
        <f t="shared" si="45"/>
        <v>20</v>
      </c>
      <c r="U193" s="25">
        <f t="shared" si="46"/>
        <v>31</v>
      </c>
      <c r="V193" s="26"/>
    </row>
    <row r="194" spans="1:26" ht="15.9" customHeight="1" x14ac:dyDescent="0.25">
      <c r="A194" s="11" t="s">
        <v>49</v>
      </c>
      <c r="B194" s="24">
        <v>9</v>
      </c>
      <c r="C194" s="24">
        <v>9</v>
      </c>
      <c r="D194" s="24">
        <v>33</v>
      </c>
      <c r="E194" s="24">
        <v>31</v>
      </c>
      <c r="F194" s="24">
        <v>34</v>
      </c>
      <c r="G194" s="24">
        <v>28</v>
      </c>
      <c r="H194" s="24">
        <v>7</v>
      </c>
      <c r="I194" s="24">
        <v>7</v>
      </c>
      <c r="J194" s="25">
        <f t="shared" si="43"/>
        <v>83</v>
      </c>
      <c r="K194" s="25">
        <f t="shared" si="43"/>
        <v>75</v>
      </c>
      <c r="L194" s="25">
        <f t="shared" si="44"/>
        <v>158</v>
      </c>
      <c r="M194" s="24">
        <v>0</v>
      </c>
      <c r="N194" s="24">
        <v>0</v>
      </c>
      <c r="O194" s="24">
        <v>11</v>
      </c>
      <c r="P194" s="24">
        <v>7</v>
      </c>
      <c r="Q194" s="24">
        <v>5</v>
      </c>
      <c r="R194" s="24">
        <v>7</v>
      </c>
      <c r="S194" s="25">
        <f t="shared" si="45"/>
        <v>16</v>
      </c>
      <c r="T194" s="25">
        <f t="shared" si="45"/>
        <v>14</v>
      </c>
      <c r="U194" s="25">
        <f t="shared" si="46"/>
        <v>30</v>
      </c>
      <c r="V194" s="26"/>
    </row>
    <row r="195" spans="1:26" ht="15.9" customHeight="1" x14ac:dyDescent="0.25">
      <c r="A195" s="11" t="s">
        <v>50</v>
      </c>
      <c r="B195" s="24">
        <v>8</v>
      </c>
      <c r="C195" s="24">
        <v>7</v>
      </c>
      <c r="D195" s="24">
        <v>39</v>
      </c>
      <c r="E195" s="24">
        <v>27</v>
      </c>
      <c r="F195" s="24">
        <v>31</v>
      </c>
      <c r="G195" s="24">
        <v>34</v>
      </c>
      <c r="H195" s="24">
        <v>10</v>
      </c>
      <c r="I195" s="24">
        <v>8</v>
      </c>
      <c r="J195" s="25">
        <f t="shared" si="43"/>
        <v>88</v>
      </c>
      <c r="K195" s="25">
        <f t="shared" si="43"/>
        <v>76</v>
      </c>
      <c r="L195" s="25">
        <f t="shared" si="44"/>
        <v>164</v>
      </c>
      <c r="M195" s="24">
        <v>0</v>
      </c>
      <c r="N195" s="24">
        <v>0</v>
      </c>
      <c r="O195" s="24">
        <v>9</v>
      </c>
      <c r="P195" s="24">
        <v>14</v>
      </c>
      <c r="Q195" s="24">
        <v>9</v>
      </c>
      <c r="R195" s="24">
        <v>10</v>
      </c>
      <c r="S195" s="25">
        <f t="shared" si="45"/>
        <v>18</v>
      </c>
      <c r="T195" s="25">
        <f t="shared" si="45"/>
        <v>24</v>
      </c>
      <c r="U195" s="25">
        <f t="shared" si="46"/>
        <v>42</v>
      </c>
      <c r="V195" s="26"/>
    </row>
    <row r="196" spans="1:26" ht="15.9" customHeight="1" x14ac:dyDescent="0.25">
      <c r="A196" s="11" t="s">
        <v>51</v>
      </c>
      <c r="B196" s="24">
        <v>7</v>
      </c>
      <c r="C196" s="24">
        <v>10</v>
      </c>
      <c r="D196" s="24">
        <v>35</v>
      </c>
      <c r="E196" s="24">
        <v>42</v>
      </c>
      <c r="F196" s="24">
        <v>48</v>
      </c>
      <c r="G196" s="24">
        <v>28</v>
      </c>
      <c r="H196" s="24">
        <v>9</v>
      </c>
      <c r="I196" s="24">
        <v>13</v>
      </c>
      <c r="J196" s="25">
        <f t="shared" si="43"/>
        <v>99</v>
      </c>
      <c r="K196" s="25">
        <f t="shared" si="43"/>
        <v>93</v>
      </c>
      <c r="L196" s="25">
        <f t="shared" si="44"/>
        <v>192</v>
      </c>
      <c r="M196" s="24">
        <v>0</v>
      </c>
      <c r="N196" s="24">
        <v>0</v>
      </c>
      <c r="O196" s="24">
        <v>18</v>
      </c>
      <c r="P196" s="24">
        <v>11</v>
      </c>
      <c r="Q196" s="24">
        <v>7</v>
      </c>
      <c r="R196" s="24">
        <v>6</v>
      </c>
      <c r="S196" s="25">
        <f t="shared" si="45"/>
        <v>25</v>
      </c>
      <c r="T196" s="25">
        <f t="shared" si="45"/>
        <v>17</v>
      </c>
      <c r="U196" s="25">
        <f t="shared" si="46"/>
        <v>42</v>
      </c>
      <c r="V196" s="26"/>
      <c r="X196" s="2">
        <v>1</v>
      </c>
    </row>
    <row r="197" spans="1:26" ht="20.100000000000001" customHeight="1" x14ac:dyDescent="0.25">
      <c r="A197" s="25" t="s">
        <v>52</v>
      </c>
      <c r="B197" s="24">
        <f t="shared" ref="B197:H197" si="47">SUM(B173:B196)</f>
        <v>107</v>
      </c>
      <c r="C197" s="24">
        <f t="shared" si="47"/>
        <v>101</v>
      </c>
      <c r="D197" s="24">
        <f t="shared" si="47"/>
        <v>418</v>
      </c>
      <c r="E197" s="24">
        <f t="shared" si="47"/>
        <v>380</v>
      </c>
      <c r="F197" s="24">
        <f t="shared" si="47"/>
        <v>373</v>
      </c>
      <c r="G197" s="24">
        <f t="shared" si="47"/>
        <v>346</v>
      </c>
      <c r="H197" s="24">
        <f t="shared" si="47"/>
        <v>124</v>
      </c>
      <c r="I197" s="24">
        <f>SUM(I172:I196)</f>
        <v>144</v>
      </c>
      <c r="J197" s="24">
        <f t="shared" ref="J197:U197" si="48">SUM(J173:J196)</f>
        <v>1022</v>
      </c>
      <c r="K197" s="24">
        <f t="shared" si="48"/>
        <v>962</v>
      </c>
      <c r="L197" s="25">
        <f t="shared" si="48"/>
        <v>1984</v>
      </c>
      <c r="M197" s="24">
        <f t="shared" si="48"/>
        <v>0</v>
      </c>
      <c r="N197" s="24">
        <f t="shared" si="48"/>
        <v>0</v>
      </c>
      <c r="O197" s="24">
        <f t="shared" si="48"/>
        <v>146</v>
      </c>
      <c r="P197" s="24">
        <f t="shared" si="48"/>
        <v>145</v>
      </c>
      <c r="Q197" s="24">
        <f t="shared" si="48"/>
        <v>86</v>
      </c>
      <c r="R197" s="24">
        <f t="shared" si="48"/>
        <v>208</v>
      </c>
      <c r="S197" s="24">
        <f t="shared" si="48"/>
        <v>232</v>
      </c>
      <c r="T197" s="24">
        <f t="shared" si="48"/>
        <v>353</v>
      </c>
      <c r="U197" s="25">
        <f t="shared" si="48"/>
        <v>585</v>
      </c>
      <c r="V197" s="26"/>
      <c r="X197" s="2">
        <v>3</v>
      </c>
    </row>
    <row r="198" spans="1:26" ht="30" customHeight="1" x14ac:dyDescent="0.25">
      <c r="A198" s="32" t="s">
        <v>53</v>
      </c>
      <c r="B198" s="81">
        <f t="shared" ref="B198:F198" si="49">B197+C197</f>
        <v>208</v>
      </c>
      <c r="C198" s="81"/>
      <c r="D198" s="88">
        <f t="shared" si="49"/>
        <v>798</v>
      </c>
      <c r="E198" s="88"/>
      <c r="F198" s="88">
        <f t="shared" si="49"/>
        <v>719</v>
      </c>
      <c r="G198" s="88"/>
      <c r="H198" s="81">
        <f t="shared" ref="H198:M198" si="50">H197+I197</f>
        <v>268</v>
      </c>
      <c r="I198" s="81"/>
      <c r="J198" s="83">
        <f t="shared" si="50"/>
        <v>1984</v>
      </c>
      <c r="K198" s="83"/>
      <c r="L198" s="24"/>
      <c r="M198" s="81">
        <f t="shared" si="50"/>
        <v>0</v>
      </c>
      <c r="N198" s="81"/>
      <c r="O198" s="81">
        <f t="shared" ref="O198:S198" si="51">O197+P197</f>
        <v>291</v>
      </c>
      <c r="P198" s="81"/>
      <c r="Q198" s="81">
        <f t="shared" si="51"/>
        <v>294</v>
      </c>
      <c r="R198" s="81"/>
      <c r="S198" s="83">
        <f t="shared" si="51"/>
        <v>585</v>
      </c>
      <c r="T198" s="83"/>
      <c r="U198" s="24"/>
      <c r="V198" s="26"/>
      <c r="X198" s="2">
        <v>3</v>
      </c>
      <c r="Z198" s="2">
        <f>D198+F198</f>
        <v>1517</v>
      </c>
    </row>
    <row r="199" spans="1:26" ht="19.95" customHeight="1" x14ac:dyDescent="0.25">
      <c r="A199" s="1">
        <f>A166+1</f>
        <v>7</v>
      </c>
      <c r="C199" s="3"/>
      <c r="D199" s="3"/>
      <c r="E199" s="3"/>
      <c r="F199" s="3"/>
      <c r="G199" s="3"/>
      <c r="H199" s="3"/>
      <c r="I199" s="67" t="s">
        <v>0</v>
      </c>
      <c r="J199" s="67"/>
      <c r="K199" s="67"/>
      <c r="L199" s="67"/>
      <c r="M199" s="67"/>
      <c r="N199" s="3"/>
      <c r="O199" s="3"/>
      <c r="P199" s="3"/>
      <c r="Q199" s="3"/>
      <c r="R199" s="3"/>
      <c r="S199" s="3"/>
      <c r="T199" s="3"/>
      <c r="U199" s="3"/>
      <c r="V199" s="36" t="s">
        <v>55</v>
      </c>
      <c r="X199" s="2">
        <v>0.5</v>
      </c>
    </row>
    <row r="200" spans="1:26" ht="19.95" customHeight="1" x14ac:dyDescent="0.25">
      <c r="A200" s="28" t="s">
        <v>3</v>
      </c>
      <c r="B200" s="69">
        <f>E167</f>
        <v>44368</v>
      </c>
      <c r="C200" s="69"/>
      <c r="D200" s="6" t="s">
        <v>4</v>
      </c>
      <c r="E200" s="69">
        <f>B200+1</f>
        <v>44369</v>
      </c>
      <c r="F200" s="69"/>
      <c r="G200" s="7"/>
      <c r="H200" s="3"/>
      <c r="I200" s="70" t="s">
        <v>5</v>
      </c>
      <c r="J200" s="70"/>
      <c r="K200" s="70"/>
      <c r="L200" s="70"/>
      <c r="M200" s="70"/>
      <c r="N200" s="71" t="s">
        <v>6</v>
      </c>
      <c r="O200" s="71"/>
      <c r="P200" s="71"/>
      <c r="Q200" s="71"/>
      <c r="R200" s="72" t="s">
        <v>7</v>
      </c>
      <c r="S200" s="72"/>
      <c r="T200" s="72"/>
      <c r="U200" s="72"/>
      <c r="V200" s="8" t="s">
        <v>8</v>
      </c>
      <c r="X200" s="2">
        <v>2</v>
      </c>
    </row>
    <row r="201" spans="1:26" ht="31.95" customHeight="1" x14ac:dyDescent="0.25">
      <c r="A201" s="9" t="s">
        <v>9</v>
      </c>
      <c r="B201" s="91" t="s">
        <v>10</v>
      </c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10"/>
    </row>
    <row r="202" spans="1:26" ht="19.95" customHeight="1" x14ac:dyDescent="0.25">
      <c r="A202" s="92" t="s">
        <v>11</v>
      </c>
      <c r="B202" s="80" t="s">
        <v>12</v>
      </c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79" t="s">
        <v>13</v>
      </c>
      <c r="N202" s="79"/>
      <c r="O202" s="79"/>
      <c r="P202" s="79"/>
      <c r="Q202" s="79"/>
      <c r="R202" s="79"/>
      <c r="S202" s="79"/>
      <c r="T202" s="79"/>
      <c r="U202" s="79"/>
      <c r="V202" s="80" t="s">
        <v>14</v>
      </c>
    </row>
    <row r="203" spans="1:26" s="38" customFormat="1" ht="35.25" customHeight="1" x14ac:dyDescent="0.3">
      <c r="A203" s="86"/>
      <c r="B203" s="93" t="s">
        <v>15</v>
      </c>
      <c r="C203" s="93"/>
      <c r="D203" s="94" t="s">
        <v>16</v>
      </c>
      <c r="E203" s="94"/>
      <c r="F203" s="94" t="s">
        <v>17</v>
      </c>
      <c r="G203" s="94"/>
      <c r="H203" s="93" t="s">
        <v>18</v>
      </c>
      <c r="I203" s="93"/>
      <c r="J203" s="94" t="s">
        <v>19</v>
      </c>
      <c r="K203" s="94"/>
      <c r="L203" s="94"/>
      <c r="M203" s="93" t="s">
        <v>20</v>
      </c>
      <c r="N203" s="93"/>
      <c r="O203" s="93" t="s">
        <v>21</v>
      </c>
      <c r="P203" s="93"/>
      <c r="Q203" s="93" t="s">
        <v>22</v>
      </c>
      <c r="R203" s="93"/>
      <c r="S203" s="94" t="s">
        <v>23</v>
      </c>
      <c r="T203" s="94"/>
      <c r="U203" s="94"/>
      <c r="V203" s="80"/>
    </row>
    <row r="204" spans="1:26" s="38" customFormat="1" ht="39.6" x14ac:dyDescent="0.3">
      <c r="A204" s="87"/>
      <c r="B204" s="20" t="s">
        <v>24</v>
      </c>
      <c r="C204" s="20" t="s">
        <v>25</v>
      </c>
      <c r="D204" s="20" t="s">
        <v>24</v>
      </c>
      <c r="E204" s="20" t="s">
        <v>25</v>
      </c>
      <c r="F204" s="20" t="s">
        <v>24</v>
      </c>
      <c r="G204" s="20" t="s">
        <v>25</v>
      </c>
      <c r="H204" s="20" t="s">
        <v>24</v>
      </c>
      <c r="I204" s="20" t="s">
        <v>25</v>
      </c>
      <c r="J204" s="20" t="s">
        <v>24</v>
      </c>
      <c r="K204" s="20" t="s">
        <v>25</v>
      </c>
      <c r="L204" s="37" t="s">
        <v>26</v>
      </c>
      <c r="M204" s="20" t="s">
        <v>24</v>
      </c>
      <c r="N204" s="20" t="s">
        <v>25</v>
      </c>
      <c r="O204" s="20" t="s">
        <v>24</v>
      </c>
      <c r="P204" s="20" t="s">
        <v>25</v>
      </c>
      <c r="Q204" s="20" t="s">
        <v>24</v>
      </c>
      <c r="R204" s="20" t="s">
        <v>25</v>
      </c>
      <c r="S204" s="20" t="s">
        <v>24</v>
      </c>
      <c r="T204" s="20" t="s">
        <v>25</v>
      </c>
      <c r="U204" s="37" t="s">
        <v>27</v>
      </c>
      <c r="V204" s="80"/>
    </row>
    <row r="205" spans="1:26" s="40" customFormat="1" ht="12" x14ac:dyDescent="0.25">
      <c r="A205" s="39">
        <v>1</v>
      </c>
      <c r="B205" s="39">
        <v>2</v>
      </c>
      <c r="C205" s="39">
        <v>3</v>
      </c>
      <c r="D205" s="39">
        <v>4</v>
      </c>
      <c r="E205" s="39">
        <v>5</v>
      </c>
      <c r="F205" s="39">
        <v>6</v>
      </c>
      <c r="G205" s="39">
        <v>7</v>
      </c>
      <c r="H205" s="39">
        <v>8</v>
      </c>
      <c r="I205" s="39">
        <v>9</v>
      </c>
      <c r="J205" s="39">
        <v>10</v>
      </c>
      <c r="K205" s="39">
        <v>11</v>
      </c>
      <c r="L205" s="39">
        <v>12</v>
      </c>
      <c r="M205" s="39">
        <v>13</v>
      </c>
      <c r="N205" s="39">
        <v>14</v>
      </c>
      <c r="O205" s="39">
        <v>15</v>
      </c>
      <c r="P205" s="39">
        <v>16</v>
      </c>
      <c r="Q205" s="39">
        <v>17</v>
      </c>
      <c r="R205" s="39">
        <v>18</v>
      </c>
      <c r="S205" s="39">
        <v>19</v>
      </c>
      <c r="T205" s="39">
        <v>20</v>
      </c>
      <c r="U205" s="39">
        <v>21</v>
      </c>
      <c r="V205" s="39">
        <v>22</v>
      </c>
    </row>
    <row r="206" spans="1:26" ht="15.9" customHeight="1" x14ac:dyDescent="0.25">
      <c r="A206" s="35" t="s">
        <v>28</v>
      </c>
      <c r="B206" s="24">
        <v>8</v>
      </c>
      <c r="C206" s="24">
        <v>8</v>
      </c>
      <c r="D206" s="24">
        <v>42</v>
      </c>
      <c r="E206" s="24">
        <v>45</v>
      </c>
      <c r="F206" s="24">
        <v>35</v>
      </c>
      <c r="G206" s="24">
        <v>36</v>
      </c>
      <c r="H206" s="24">
        <v>9</v>
      </c>
      <c r="I206" s="24">
        <v>8</v>
      </c>
      <c r="J206" s="25">
        <f t="shared" ref="J206:K229" si="52">B206+D206+F206+H206</f>
        <v>94</v>
      </c>
      <c r="K206" s="25">
        <f t="shared" si="52"/>
        <v>97</v>
      </c>
      <c r="L206" s="25">
        <f t="shared" ref="L206:L229" si="53">K206+J206</f>
        <v>191</v>
      </c>
      <c r="M206" s="24">
        <v>0</v>
      </c>
      <c r="N206" s="24">
        <v>0</v>
      </c>
      <c r="O206" s="24">
        <v>10</v>
      </c>
      <c r="P206" s="24">
        <v>8</v>
      </c>
      <c r="Q206" s="24">
        <v>5</v>
      </c>
      <c r="R206" s="24">
        <v>8</v>
      </c>
      <c r="S206" s="25">
        <f t="shared" ref="S206:T229" si="54">M206+O206+Q206</f>
        <v>15</v>
      </c>
      <c r="T206" s="25">
        <f t="shared" si="54"/>
        <v>16</v>
      </c>
      <c r="U206" s="25">
        <f t="shared" ref="U206:U229" si="55">S206+T206</f>
        <v>31</v>
      </c>
      <c r="V206" s="26"/>
    </row>
    <row r="207" spans="1:26" ht="15.9" customHeight="1" x14ac:dyDescent="0.25">
      <c r="A207" s="35" t="s">
        <v>29</v>
      </c>
      <c r="B207" s="24">
        <v>5</v>
      </c>
      <c r="C207" s="24">
        <v>3</v>
      </c>
      <c r="D207" s="24">
        <v>36</v>
      </c>
      <c r="E207" s="24">
        <v>32</v>
      </c>
      <c r="F207" s="24">
        <v>18</v>
      </c>
      <c r="G207" s="24">
        <v>39</v>
      </c>
      <c r="H207" s="24">
        <v>6</v>
      </c>
      <c r="I207" s="24">
        <v>4</v>
      </c>
      <c r="J207" s="25">
        <f t="shared" si="52"/>
        <v>65</v>
      </c>
      <c r="K207" s="25">
        <f t="shared" si="52"/>
        <v>78</v>
      </c>
      <c r="L207" s="25">
        <f t="shared" si="53"/>
        <v>143</v>
      </c>
      <c r="M207" s="24">
        <v>0</v>
      </c>
      <c r="N207" s="24">
        <v>0</v>
      </c>
      <c r="O207" s="24">
        <v>5</v>
      </c>
      <c r="P207" s="24">
        <v>6</v>
      </c>
      <c r="Q207" s="24">
        <v>2</v>
      </c>
      <c r="R207" s="24">
        <v>6</v>
      </c>
      <c r="S207" s="25">
        <f t="shared" si="54"/>
        <v>7</v>
      </c>
      <c r="T207" s="25">
        <f t="shared" si="54"/>
        <v>12</v>
      </c>
      <c r="U207" s="25">
        <f t="shared" si="55"/>
        <v>19</v>
      </c>
      <c r="V207" s="26"/>
    </row>
    <row r="208" spans="1:26" ht="15.9" customHeight="1" x14ac:dyDescent="0.25">
      <c r="A208" s="35" t="s">
        <v>30</v>
      </c>
      <c r="B208" s="24">
        <v>7</v>
      </c>
      <c r="C208" s="24">
        <v>5</v>
      </c>
      <c r="D208" s="24">
        <v>42</v>
      </c>
      <c r="E208" s="24">
        <v>41</v>
      </c>
      <c r="F208" s="24">
        <v>28</v>
      </c>
      <c r="G208" s="24">
        <v>36</v>
      </c>
      <c r="H208" s="24">
        <v>5</v>
      </c>
      <c r="I208" s="24">
        <v>8</v>
      </c>
      <c r="J208" s="25">
        <f t="shared" si="52"/>
        <v>82</v>
      </c>
      <c r="K208" s="25">
        <f t="shared" si="52"/>
        <v>90</v>
      </c>
      <c r="L208" s="25">
        <f t="shared" si="53"/>
        <v>172</v>
      </c>
      <c r="M208" s="24">
        <v>0</v>
      </c>
      <c r="N208" s="24">
        <v>0</v>
      </c>
      <c r="O208" s="24">
        <v>7</v>
      </c>
      <c r="P208" s="24">
        <v>9</v>
      </c>
      <c r="Q208" s="24">
        <v>7</v>
      </c>
      <c r="R208" s="24">
        <v>8</v>
      </c>
      <c r="S208" s="25">
        <f t="shared" si="54"/>
        <v>14</v>
      </c>
      <c r="T208" s="25">
        <f t="shared" si="54"/>
        <v>17</v>
      </c>
      <c r="U208" s="25">
        <f t="shared" si="55"/>
        <v>31</v>
      </c>
      <c r="V208" s="26"/>
    </row>
    <row r="209" spans="1:22" ht="15.9" customHeight="1" x14ac:dyDescent="0.25">
      <c r="A209" s="35" t="s">
        <v>31</v>
      </c>
      <c r="B209" s="24">
        <v>10</v>
      </c>
      <c r="C209" s="24">
        <v>7</v>
      </c>
      <c r="D209" s="24">
        <v>42</v>
      </c>
      <c r="E209" s="24">
        <v>46</v>
      </c>
      <c r="F209" s="24">
        <v>45</v>
      </c>
      <c r="G209" s="24">
        <v>40</v>
      </c>
      <c r="H209" s="24">
        <v>8</v>
      </c>
      <c r="I209" s="24">
        <v>0</v>
      </c>
      <c r="J209" s="25">
        <f t="shared" si="52"/>
        <v>105</v>
      </c>
      <c r="K209" s="25">
        <f t="shared" si="52"/>
        <v>93</v>
      </c>
      <c r="L209" s="25">
        <f t="shared" si="53"/>
        <v>198</v>
      </c>
      <c r="M209" s="24">
        <v>0</v>
      </c>
      <c r="N209" s="24">
        <v>0</v>
      </c>
      <c r="O209" s="24">
        <v>8</v>
      </c>
      <c r="P209" s="24">
        <v>4</v>
      </c>
      <c r="Q209" s="24">
        <v>2</v>
      </c>
      <c r="R209" s="24">
        <v>8</v>
      </c>
      <c r="S209" s="25">
        <f t="shared" si="54"/>
        <v>10</v>
      </c>
      <c r="T209" s="25">
        <f t="shared" si="54"/>
        <v>12</v>
      </c>
      <c r="U209" s="25">
        <f t="shared" si="55"/>
        <v>22</v>
      </c>
      <c r="V209" s="26"/>
    </row>
    <row r="210" spans="1:22" ht="15.9" customHeight="1" x14ac:dyDescent="0.25">
      <c r="A210" s="35" t="s">
        <v>32</v>
      </c>
      <c r="B210" s="24">
        <v>6</v>
      </c>
      <c r="C210" s="24">
        <v>6</v>
      </c>
      <c r="D210" s="24">
        <v>41</v>
      </c>
      <c r="E210" s="24">
        <v>32</v>
      </c>
      <c r="F210" s="24">
        <v>26</v>
      </c>
      <c r="G210" s="24">
        <v>41</v>
      </c>
      <c r="H210" s="24">
        <v>7</v>
      </c>
      <c r="I210" s="24">
        <v>0</v>
      </c>
      <c r="J210" s="25">
        <f t="shared" si="52"/>
        <v>80</v>
      </c>
      <c r="K210" s="25">
        <f t="shared" si="52"/>
        <v>79</v>
      </c>
      <c r="L210" s="25">
        <f t="shared" si="53"/>
        <v>159</v>
      </c>
      <c r="M210" s="24">
        <v>0</v>
      </c>
      <c r="N210" s="24">
        <v>0</v>
      </c>
      <c r="O210" s="24">
        <v>9</v>
      </c>
      <c r="P210" s="24">
        <v>5</v>
      </c>
      <c r="Q210" s="24">
        <v>1</v>
      </c>
      <c r="R210" s="24">
        <v>18</v>
      </c>
      <c r="S210" s="25">
        <f t="shared" si="54"/>
        <v>10</v>
      </c>
      <c r="T210" s="25">
        <f t="shared" si="54"/>
        <v>23</v>
      </c>
      <c r="U210" s="25">
        <f t="shared" si="55"/>
        <v>33</v>
      </c>
      <c r="V210" s="26"/>
    </row>
    <row r="211" spans="1:22" ht="15.9" customHeight="1" x14ac:dyDescent="0.25">
      <c r="A211" s="35" t="s">
        <v>33</v>
      </c>
      <c r="B211" s="24">
        <v>5</v>
      </c>
      <c r="C211" s="24">
        <v>0</v>
      </c>
      <c r="D211" s="24">
        <v>19</v>
      </c>
      <c r="E211" s="24">
        <v>0</v>
      </c>
      <c r="F211" s="24">
        <v>0</v>
      </c>
      <c r="G211" s="24">
        <v>0</v>
      </c>
      <c r="H211" s="24">
        <v>8</v>
      </c>
      <c r="I211" s="24">
        <v>12</v>
      </c>
      <c r="J211" s="25">
        <f t="shared" si="52"/>
        <v>32</v>
      </c>
      <c r="K211" s="25">
        <f t="shared" si="52"/>
        <v>12</v>
      </c>
      <c r="L211" s="25">
        <f t="shared" si="53"/>
        <v>44</v>
      </c>
      <c r="M211" s="24">
        <v>0</v>
      </c>
      <c r="N211" s="24">
        <v>0</v>
      </c>
      <c r="O211" s="24">
        <v>6</v>
      </c>
      <c r="P211" s="24">
        <v>3</v>
      </c>
      <c r="Q211" s="24">
        <v>9</v>
      </c>
      <c r="R211" s="24">
        <v>5</v>
      </c>
      <c r="S211" s="25">
        <f t="shared" si="54"/>
        <v>15</v>
      </c>
      <c r="T211" s="25">
        <f t="shared" si="54"/>
        <v>8</v>
      </c>
      <c r="U211" s="25">
        <f t="shared" si="55"/>
        <v>23</v>
      </c>
      <c r="V211" s="26"/>
    </row>
    <row r="212" spans="1:22" ht="15.9" customHeight="1" x14ac:dyDescent="0.25">
      <c r="A212" s="35" t="s">
        <v>34</v>
      </c>
      <c r="B212" s="24">
        <v>0</v>
      </c>
      <c r="C212" s="24">
        <v>8</v>
      </c>
      <c r="D212" s="24">
        <v>36</v>
      </c>
      <c r="E212" s="24">
        <v>17</v>
      </c>
      <c r="F212" s="24">
        <v>0</v>
      </c>
      <c r="G212" s="24">
        <v>13</v>
      </c>
      <c r="H212" s="24">
        <v>5</v>
      </c>
      <c r="I212" s="24">
        <v>0</v>
      </c>
      <c r="J212" s="25">
        <f t="shared" si="52"/>
        <v>41</v>
      </c>
      <c r="K212" s="25">
        <f t="shared" si="52"/>
        <v>38</v>
      </c>
      <c r="L212" s="25">
        <f t="shared" si="53"/>
        <v>79</v>
      </c>
      <c r="M212" s="24">
        <v>0</v>
      </c>
      <c r="N212" s="24">
        <v>0</v>
      </c>
      <c r="O212" s="24">
        <v>8</v>
      </c>
      <c r="P212" s="24">
        <v>4</v>
      </c>
      <c r="Q212" s="24">
        <v>2</v>
      </c>
      <c r="R212" s="24">
        <v>5</v>
      </c>
      <c r="S212" s="25">
        <f t="shared" si="54"/>
        <v>10</v>
      </c>
      <c r="T212" s="25">
        <f t="shared" si="54"/>
        <v>9</v>
      </c>
      <c r="U212" s="25">
        <f t="shared" si="55"/>
        <v>19</v>
      </c>
      <c r="V212" s="26"/>
    </row>
    <row r="213" spans="1:22" ht="15.9" customHeight="1" x14ac:dyDescent="0.25">
      <c r="A213" s="35" t="s">
        <v>35</v>
      </c>
      <c r="B213" s="24">
        <v>0</v>
      </c>
      <c r="C213" s="24">
        <v>0</v>
      </c>
      <c r="D213" s="24">
        <v>11</v>
      </c>
      <c r="E213" s="24">
        <v>35</v>
      </c>
      <c r="F213" s="24">
        <v>17</v>
      </c>
      <c r="G213" s="24">
        <v>16</v>
      </c>
      <c r="H213" s="24">
        <v>5</v>
      </c>
      <c r="I213" s="24">
        <v>6</v>
      </c>
      <c r="J213" s="25">
        <f t="shared" si="52"/>
        <v>33</v>
      </c>
      <c r="K213" s="25">
        <f t="shared" si="52"/>
        <v>57</v>
      </c>
      <c r="L213" s="25">
        <f t="shared" si="53"/>
        <v>90</v>
      </c>
      <c r="M213" s="24">
        <v>0</v>
      </c>
      <c r="N213" s="24">
        <v>0</v>
      </c>
      <c r="O213" s="24">
        <v>0</v>
      </c>
      <c r="P213" s="24">
        <v>8</v>
      </c>
      <c r="Q213" s="24">
        <v>5</v>
      </c>
      <c r="R213" s="24">
        <v>6</v>
      </c>
      <c r="S213" s="25">
        <f t="shared" si="54"/>
        <v>5</v>
      </c>
      <c r="T213" s="25">
        <f t="shared" si="54"/>
        <v>14</v>
      </c>
      <c r="U213" s="25">
        <f t="shared" si="55"/>
        <v>19</v>
      </c>
      <c r="V213" s="26"/>
    </row>
    <row r="214" spans="1:22" ht="15.9" customHeight="1" x14ac:dyDescent="0.25">
      <c r="A214" s="35" t="s">
        <v>36</v>
      </c>
      <c r="B214" s="24">
        <v>7</v>
      </c>
      <c r="C214" s="24">
        <v>0</v>
      </c>
      <c r="D214" s="24">
        <v>14</v>
      </c>
      <c r="E214" s="24">
        <v>19</v>
      </c>
      <c r="F214" s="24">
        <v>16</v>
      </c>
      <c r="G214" s="24">
        <v>22</v>
      </c>
      <c r="H214" s="24">
        <v>0</v>
      </c>
      <c r="I214" s="24">
        <v>8</v>
      </c>
      <c r="J214" s="25">
        <f t="shared" si="52"/>
        <v>37</v>
      </c>
      <c r="K214" s="25">
        <f t="shared" si="52"/>
        <v>49</v>
      </c>
      <c r="L214" s="25">
        <f t="shared" si="53"/>
        <v>86</v>
      </c>
      <c r="M214" s="24">
        <v>0</v>
      </c>
      <c r="N214" s="24">
        <v>0</v>
      </c>
      <c r="O214" s="24">
        <v>8</v>
      </c>
      <c r="P214" s="24">
        <v>7</v>
      </c>
      <c r="Q214" s="24">
        <v>3</v>
      </c>
      <c r="R214" s="24">
        <v>2</v>
      </c>
      <c r="S214" s="25">
        <f t="shared" si="54"/>
        <v>11</v>
      </c>
      <c r="T214" s="25">
        <f t="shared" si="54"/>
        <v>9</v>
      </c>
      <c r="U214" s="25">
        <f t="shared" si="55"/>
        <v>20</v>
      </c>
      <c r="V214" s="26"/>
    </row>
    <row r="215" spans="1:22" ht="15.9" customHeight="1" x14ac:dyDescent="0.25">
      <c r="A215" s="35" t="s">
        <v>37</v>
      </c>
      <c r="B215" s="24">
        <v>9</v>
      </c>
      <c r="C215" s="24">
        <v>9</v>
      </c>
      <c r="D215" s="24">
        <v>11</v>
      </c>
      <c r="E215" s="24">
        <v>16</v>
      </c>
      <c r="F215" s="24">
        <v>19</v>
      </c>
      <c r="G215" s="24">
        <v>16</v>
      </c>
      <c r="H215" s="24">
        <v>0</v>
      </c>
      <c r="I215" s="24">
        <v>9</v>
      </c>
      <c r="J215" s="25">
        <f t="shared" si="52"/>
        <v>39</v>
      </c>
      <c r="K215" s="25">
        <f t="shared" si="52"/>
        <v>50</v>
      </c>
      <c r="L215" s="25">
        <f t="shared" si="53"/>
        <v>89</v>
      </c>
      <c r="M215" s="24">
        <v>0</v>
      </c>
      <c r="N215" s="24">
        <v>0</v>
      </c>
      <c r="O215" s="24">
        <v>7</v>
      </c>
      <c r="P215" s="24">
        <v>3</v>
      </c>
      <c r="Q215" s="24">
        <v>4</v>
      </c>
      <c r="R215" s="24">
        <v>5</v>
      </c>
      <c r="S215" s="25">
        <f t="shared" si="54"/>
        <v>11</v>
      </c>
      <c r="T215" s="25">
        <f t="shared" si="54"/>
        <v>8</v>
      </c>
      <c r="U215" s="25">
        <f t="shared" si="55"/>
        <v>19</v>
      </c>
      <c r="V215" s="26"/>
    </row>
    <row r="216" spans="1:22" ht="15.9" customHeight="1" x14ac:dyDescent="0.25">
      <c r="A216" s="35" t="s">
        <v>38</v>
      </c>
      <c r="B216" s="24">
        <v>8</v>
      </c>
      <c r="C216" s="24">
        <v>8</v>
      </c>
      <c r="D216" s="24">
        <v>8</v>
      </c>
      <c r="E216" s="24">
        <v>17</v>
      </c>
      <c r="F216" s="24">
        <v>16</v>
      </c>
      <c r="G216" s="24">
        <v>14</v>
      </c>
      <c r="H216" s="24">
        <v>8</v>
      </c>
      <c r="I216" s="24">
        <v>7</v>
      </c>
      <c r="J216" s="25">
        <f t="shared" si="52"/>
        <v>40</v>
      </c>
      <c r="K216" s="25">
        <f t="shared" si="52"/>
        <v>46</v>
      </c>
      <c r="L216" s="25">
        <f t="shared" si="53"/>
        <v>86</v>
      </c>
      <c r="M216" s="24">
        <v>0</v>
      </c>
      <c r="N216" s="24">
        <v>0</v>
      </c>
      <c r="O216" s="24">
        <v>6</v>
      </c>
      <c r="P216" s="24">
        <v>6</v>
      </c>
      <c r="Q216" s="24">
        <v>10</v>
      </c>
      <c r="R216" s="24">
        <v>8</v>
      </c>
      <c r="S216" s="25">
        <f t="shared" si="54"/>
        <v>16</v>
      </c>
      <c r="T216" s="25">
        <f t="shared" si="54"/>
        <v>14</v>
      </c>
      <c r="U216" s="25">
        <f t="shared" si="55"/>
        <v>30</v>
      </c>
      <c r="V216" s="26"/>
    </row>
    <row r="217" spans="1:22" ht="15.9" customHeight="1" x14ac:dyDescent="0.25">
      <c r="A217" s="11" t="s">
        <v>39</v>
      </c>
      <c r="B217" s="24">
        <v>1</v>
      </c>
      <c r="C217" s="24">
        <v>0</v>
      </c>
      <c r="D217" s="24">
        <v>17</v>
      </c>
      <c r="E217" s="24">
        <v>10</v>
      </c>
      <c r="F217" s="24">
        <v>13</v>
      </c>
      <c r="G217" s="24">
        <v>15</v>
      </c>
      <c r="H217" s="24">
        <v>8</v>
      </c>
      <c r="I217" s="24">
        <v>10</v>
      </c>
      <c r="J217" s="25">
        <f t="shared" si="52"/>
        <v>39</v>
      </c>
      <c r="K217" s="25">
        <f t="shared" si="52"/>
        <v>35</v>
      </c>
      <c r="L217" s="25">
        <f t="shared" si="53"/>
        <v>74</v>
      </c>
      <c r="M217" s="24">
        <v>0</v>
      </c>
      <c r="N217" s="24">
        <v>0</v>
      </c>
      <c r="O217" s="24">
        <v>9</v>
      </c>
      <c r="P217" s="24">
        <v>8</v>
      </c>
      <c r="Q217" s="24">
        <v>5</v>
      </c>
      <c r="R217" s="24">
        <v>4</v>
      </c>
      <c r="S217" s="25">
        <f t="shared" si="54"/>
        <v>14</v>
      </c>
      <c r="T217" s="25">
        <f t="shared" si="54"/>
        <v>12</v>
      </c>
      <c r="U217" s="25">
        <f t="shared" si="55"/>
        <v>26</v>
      </c>
      <c r="V217" s="26"/>
    </row>
    <row r="218" spans="1:22" ht="15.9" customHeight="1" x14ac:dyDescent="0.25">
      <c r="A218" s="11" t="s">
        <v>40</v>
      </c>
      <c r="B218" s="24">
        <v>0</v>
      </c>
      <c r="C218" s="24">
        <v>0</v>
      </c>
      <c r="D218" s="24">
        <v>15</v>
      </c>
      <c r="E218" s="24">
        <v>0</v>
      </c>
      <c r="F218" s="24">
        <v>11</v>
      </c>
      <c r="G218" s="24">
        <v>0</v>
      </c>
      <c r="H218" s="24">
        <v>6</v>
      </c>
      <c r="I218" s="24">
        <v>0</v>
      </c>
      <c r="J218" s="25">
        <f t="shared" si="52"/>
        <v>32</v>
      </c>
      <c r="K218" s="25">
        <f t="shared" si="52"/>
        <v>0</v>
      </c>
      <c r="L218" s="25">
        <f t="shared" si="53"/>
        <v>32</v>
      </c>
      <c r="M218" s="24">
        <v>0</v>
      </c>
      <c r="N218" s="24">
        <v>0</v>
      </c>
      <c r="O218" s="24">
        <v>5</v>
      </c>
      <c r="P218" s="24">
        <v>6</v>
      </c>
      <c r="Q218" s="24">
        <v>8</v>
      </c>
      <c r="R218" s="24">
        <v>8</v>
      </c>
      <c r="S218" s="25">
        <f t="shared" si="54"/>
        <v>13</v>
      </c>
      <c r="T218" s="25">
        <f t="shared" si="54"/>
        <v>14</v>
      </c>
      <c r="U218" s="25">
        <f t="shared" si="55"/>
        <v>27</v>
      </c>
      <c r="V218" s="26"/>
    </row>
    <row r="219" spans="1:22" ht="15.9" customHeight="1" x14ac:dyDescent="0.25">
      <c r="A219" s="11" t="s">
        <v>41</v>
      </c>
      <c r="B219" s="24">
        <v>0</v>
      </c>
      <c r="C219" s="24">
        <v>0</v>
      </c>
      <c r="D219" s="24">
        <v>0</v>
      </c>
      <c r="E219" s="24">
        <v>0</v>
      </c>
      <c r="F219" s="24">
        <v>0</v>
      </c>
      <c r="G219" s="24">
        <v>0</v>
      </c>
      <c r="H219" s="24">
        <v>8</v>
      </c>
      <c r="I219" s="24">
        <v>9</v>
      </c>
      <c r="J219" s="25">
        <f t="shared" si="52"/>
        <v>8</v>
      </c>
      <c r="K219" s="25">
        <f t="shared" si="52"/>
        <v>9</v>
      </c>
      <c r="L219" s="25">
        <f t="shared" si="53"/>
        <v>17</v>
      </c>
      <c r="M219" s="24">
        <v>0</v>
      </c>
      <c r="N219" s="24">
        <v>0</v>
      </c>
      <c r="O219" s="24">
        <v>8</v>
      </c>
      <c r="P219" s="24">
        <v>3</v>
      </c>
      <c r="Q219" s="24">
        <v>6</v>
      </c>
      <c r="R219" s="24">
        <v>9</v>
      </c>
      <c r="S219" s="25">
        <f t="shared" si="54"/>
        <v>14</v>
      </c>
      <c r="T219" s="25">
        <f t="shared" si="54"/>
        <v>12</v>
      </c>
      <c r="U219" s="25">
        <f t="shared" si="55"/>
        <v>26</v>
      </c>
      <c r="V219" s="26"/>
    </row>
    <row r="220" spans="1:22" ht="15.9" customHeight="1" x14ac:dyDescent="0.25">
      <c r="A220" s="11" t="s">
        <v>42</v>
      </c>
      <c r="B220" s="24">
        <v>0</v>
      </c>
      <c r="C220" s="24">
        <v>0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5">
        <f t="shared" si="52"/>
        <v>0</v>
      </c>
      <c r="K220" s="25">
        <f t="shared" si="52"/>
        <v>0</v>
      </c>
      <c r="L220" s="25">
        <f t="shared" si="53"/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5">
        <f t="shared" si="54"/>
        <v>0</v>
      </c>
      <c r="T220" s="25">
        <f t="shared" si="54"/>
        <v>0</v>
      </c>
      <c r="U220" s="25">
        <f t="shared" si="55"/>
        <v>0</v>
      </c>
      <c r="V220" s="26"/>
    </row>
    <row r="221" spans="1:22" ht="15.9" customHeight="1" x14ac:dyDescent="0.25">
      <c r="A221" s="11" t="s">
        <v>43</v>
      </c>
      <c r="B221" s="24">
        <v>0</v>
      </c>
      <c r="C221" s="24">
        <v>0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5">
        <f t="shared" si="52"/>
        <v>0</v>
      </c>
      <c r="K221" s="25">
        <f t="shared" si="52"/>
        <v>0</v>
      </c>
      <c r="L221" s="25">
        <f t="shared" si="53"/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5">
        <f t="shared" si="54"/>
        <v>0</v>
      </c>
      <c r="T221" s="25">
        <f t="shared" si="54"/>
        <v>0</v>
      </c>
      <c r="U221" s="25">
        <f t="shared" si="55"/>
        <v>0</v>
      </c>
      <c r="V221" s="26"/>
    </row>
    <row r="222" spans="1:22" ht="15.9" customHeight="1" x14ac:dyDescent="0.25">
      <c r="A222" s="11" t="s">
        <v>44</v>
      </c>
      <c r="B222" s="24">
        <v>0</v>
      </c>
      <c r="C222" s="24">
        <v>0</v>
      </c>
      <c r="D222" s="24">
        <v>0</v>
      </c>
      <c r="E222" s="24">
        <v>0</v>
      </c>
      <c r="F222" s="24">
        <v>0</v>
      </c>
      <c r="G222" s="24">
        <v>0</v>
      </c>
      <c r="H222" s="24">
        <v>0</v>
      </c>
      <c r="I222" s="24">
        <v>0</v>
      </c>
      <c r="J222" s="25">
        <f t="shared" si="52"/>
        <v>0</v>
      </c>
      <c r="K222" s="25">
        <f t="shared" si="52"/>
        <v>0</v>
      </c>
      <c r="L222" s="25">
        <f t="shared" si="53"/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0</v>
      </c>
      <c r="R222" s="24">
        <v>0</v>
      </c>
      <c r="S222" s="25">
        <f t="shared" si="54"/>
        <v>0</v>
      </c>
      <c r="T222" s="25">
        <f t="shared" si="54"/>
        <v>0</v>
      </c>
      <c r="U222" s="25">
        <f t="shared" si="55"/>
        <v>0</v>
      </c>
      <c r="V222" s="26"/>
    </row>
    <row r="223" spans="1:22" ht="15.9" customHeight="1" x14ac:dyDescent="0.25">
      <c r="A223" s="11" t="s">
        <v>45</v>
      </c>
      <c r="B223" s="24">
        <v>0</v>
      </c>
      <c r="C223" s="24">
        <v>0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5">
        <f t="shared" si="52"/>
        <v>0</v>
      </c>
      <c r="K223" s="25">
        <f t="shared" si="52"/>
        <v>0</v>
      </c>
      <c r="L223" s="25">
        <f t="shared" si="53"/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0</v>
      </c>
      <c r="R223" s="24">
        <v>0</v>
      </c>
      <c r="S223" s="25">
        <f t="shared" si="54"/>
        <v>0</v>
      </c>
      <c r="T223" s="25">
        <f t="shared" si="54"/>
        <v>0</v>
      </c>
      <c r="U223" s="25">
        <f t="shared" si="55"/>
        <v>0</v>
      </c>
      <c r="V223" s="26"/>
    </row>
    <row r="224" spans="1:22" ht="15.9" customHeight="1" x14ac:dyDescent="0.25">
      <c r="A224" s="11" t="s">
        <v>46</v>
      </c>
      <c r="B224" s="24">
        <v>0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5">
        <f t="shared" si="52"/>
        <v>0</v>
      </c>
      <c r="K224" s="25">
        <f t="shared" si="52"/>
        <v>0</v>
      </c>
      <c r="L224" s="25">
        <f t="shared" si="53"/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5">
        <f t="shared" si="54"/>
        <v>0</v>
      </c>
      <c r="T224" s="25">
        <f t="shared" si="54"/>
        <v>0</v>
      </c>
      <c r="U224" s="25">
        <f t="shared" si="55"/>
        <v>0</v>
      </c>
      <c r="V224" s="26"/>
    </row>
    <row r="225" spans="1:28" ht="15.9" customHeight="1" x14ac:dyDescent="0.25">
      <c r="A225" s="11" t="s">
        <v>47</v>
      </c>
      <c r="B225" s="24">
        <v>0</v>
      </c>
      <c r="C225" s="24">
        <v>0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8</v>
      </c>
      <c r="J225" s="25">
        <f t="shared" si="52"/>
        <v>6</v>
      </c>
      <c r="K225" s="25">
        <f t="shared" si="52"/>
        <v>8</v>
      </c>
      <c r="L225" s="25">
        <f t="shared" si="53"/>
        <v>14</v>
      </c>
      <c r="M225" s="24">
        <v>0</v>
      </c>
      <c r="N225" s="24">
        <v>0</v>
      </c>
      <c r="O225" s="24">
        <v>0</v>
      </c>
      <c r="P225" s="24">
        <v>6</v>
      </c>
      <c r="Q225" s="24">
        <v>9</v>
      </c>
      <c r="R225" s="24">
        <v>8</v>
      </c>
      <c r="S225" s="25">
        <f t="shared" si="54"/>
        <v>9</v>
      </c>
      <c r="T225" s="25">
        <f t="shared" si="54"/>
        <v>14</v>
      </c>
      <c r="U225" s="25">
        <f t="shared" si="55"/>
        <v>23</v>
      </c>
      <c r="V225" s="26"/>
    </row>
    <row r="226" spans="1:28" ht="15.9" customHeight="1" x14ac:dyDescent="0.25">
      <c r="A226" s="11" t="s">
        <v>48</v>
      </c>
      <c r="B226" s="24">
        <v>8</v>
      </c>
      <c r="C226" s="24">
        <v>6</v>
      </c>
      <c r="D226" s="24">
        <v>0</v>
      </c>
      <c r="E226" s="24">
        <v>0</v>
      </c>
      <c r="F226" s="24">
        <v>0</v>
      </c>
      <c r="G226" s="24">
        <v>0</v>
      </c>
      <c r="H226" s="24">
        <v>9</v>
      </c>
      <c r="I226" s="24">
        <v>8</v>
      </c>
      <c r="J226" s="25">
        <f t="shared" si="52"/>
        <v>17</v>
      </c>
      <c r="K226" s="25">
        <f t="shared" si="52"/>
        <v>14</v>
      </c>
      <c r="L226" s="25">
        <f t="shared" si="53"/>
        <v>31</v>
      </c>
      <c r="M226" s="24">
        <v>0</v>
      </c>
      <c r="N226" s="24">
        <v>0</v>
      </c>
      <c r="O226" s="24">
        <v>5</v>
      </c>
      <c r="P226" s="24">
        <v>9</v>
      </c>
      <c r="Q226" s="24">
        <v>5</v>
      </c>
      <c r="R226" s="24">
        <v>9</v>
      </c>
      <c r="S226" s="25">
        <f t="shared" si="54"/>
        <v>10</v>
      </c>
      <c r="T226" s="25">
        <f t="shared" si="54"/>
        <v>18</v>
      </c>
      <c r="U226" s="25">
        <f t="shared" si="55"/>
        <v>28</v>
      </c>
      <c r="V226" s="26"/>
    </row>
    <row r="227" spans="1:28" ht="15.9" customHeight="1" x14ac:dyDescent="0.25">
      <c r="A227" s="11" t="s">
        <v>49</v>
      </c>
      <c r="B227" s="24">
        <v>8</v>
      </c>
      <c r="C227" s="24">
        <v>9</v>
      </c>
      <c r="D227" s="24">
        <v>33</v>
      </c>
      <c r="E227" s="24">
        <v>35</v>
      </c>
      <c r="F227" s="24">
        <v>42</v>
      </c>
      <c r="G227" s="24">
        <v>21</v>
      </c>
      <c r="H227" s="24">
        <v>7</v>
      </c>
      <c r="I227" s="24">
        <v>7</v>
      </c>
      <c r="J227" s="25">
        <f t="shared" si="52"/>
        <v>90</v>
      </c>
      <c r="K227" s="25">
        <f t="shared" si="52"/>
        <v>72</v>
      </c>
      <c r="L227" s="25">
        <f t="shared" si="53"/>
        <v>162</v>
      </c>
      <c r="M227" s="24">
        <v>0</v>
      </c>
      <c r="N227" s="24">
        <v>0</v>
      </c>
      <c r="O227" s="24">
        <v>9</v>
      </c>
      <c r="P227" s="24">
        <v>8</v>
      </c>
      <c r="Q227" s="24">
        <v>7</v>
      </c>
      <c r="R227" s="24">
        <v>9</v>
      </c>
      <c r="S227" s="25">
        <f t="shared" si="54"/>
        <v>16</v>
      </c>
      <c r="T227" s="25">
        <f t="shared" si="54"/>
        <v>17</v>
      </c>
      <c r="U227" s="25">
        <f t="shared" si="55"/>
        <v>33</v>
      </c>
      <c r="V227" s="26"/>
    </row>
    <row r="228" spans="1:28" ht="15.9" customHeight="1" x14ac:dyDescent="0.25">
      <c r="A228" s="11" t="s">
        <v>50</v>
      </c>
      <c r="B228" s="24">
        <v>8</v>
      </c>
      <c r="C228" s="24">
        <v>8</v>
      </c>
      <c r="D228" s="24">
        <v>31</v>
      </c>
      <c r="E228" s="24">
        <v>36</v>
      </c>
      <c r="F228" s="24">
        <v>41</v>
      </c>
      <c r="G228" s="24">
        <v>19</v>
      </c>
      <c r="H228" s="24">
        <v>10</v>
      </c>
      <c r="I228" s="24">
        <v>8</v>
      </c>
      <c r="J228" s="25">
        <f t="shared" si="52"/>
        <v>90</v>
      </c>
      <c r="K228" s="25">
        <f t="shared" si="52"/>
        <v>71</v>
      </c>
      <c r="L228" s="25">
        <f t="shared" si="53"/>
        <v>161</v>
      </c>
      <c r="M228" s="24">
        <v>0</v>
      </c>
      <c r="N228" s="24">
        <v>0</v>
      </c>
      <c r="O228" s="24">
        <v>8</v>
      </c>
      <c r="P228" s="24">
        <v>9</v>
      </c>
      <c r="Q228" s="24">
        <v>9</v>
      </c>
      <c r="R228" s="24">
        <v>8</v>
      </c>
      <c r="S228" s="25">
        <f t="shared" si="54"/>
        <v>17</v>
      </c>
      <c r="T228" s="25">
        <f t="shared" si="54"/>
        <v>17</v>
      </c>
      <c r="U228" s="25">
        <f t="shared" si="55"/>
        <v>34</v>
      </c>
      <c r="V228" s="26"/>
    </row>
    <row r="229" spans="1:28" ht="15.9" customHeight="1" x14ac:dyDescent="0.25">
      <c r="A229" s="11" t="s">
        <v>51</v>
      </c>
      <c r="B229" s="24">
        <v>6</v>
      </c>
      <c r="C229" s="24">
        <v>9</v>
      </c>
      <c r="D229" s="24">
        <v>28</v>
      </c>
      <c r="E229" s="24">
        <v>24</v>
      </c>
      <c r="F229" s="24">
        <v>35</v>
      </c>
      <c r="G229" s="24">
        <v>39</v>
      </c>
      <c r="H229" s="24">
        <v>9</v>
      </c>
      <c r="I229" s="24">
        <v>13</v>
      </c>
      <c r="J229" s="25">
        <f t="shared" si="52"/>
        <v>78</v>
      </c>
      <c r="K229" s="25">
        <f t="shared" si="52"/>
        <v>85</v>
      </c>
      <c r="L229" s="25">
        <f t="shared" si="53"/>
        <v>163</v>
      </c>
      <c r="M229" s="24">
        <v>0</v>
      </c>
      <c r="N229" s="24">
        <v>0</v>
      </c>
      <c r="O229" s="24">
        <v>7</v>
      </c>
      <c r="P229" s="24">
        <v>14</v>
      </c>
      <c r="Q229" s="24">
        <v>13</v>
      </c>
      <c r="R229" s="24">
        <v>9</v>
      </c>
      <c r="S229" s="25">
        <f t="shared" si="54"/>
        <v>20</v>
      </c>
      <c r="T229" s="25">
        <f t="shared" si="54"/>
        <v>23</v>
      </c>
      <c r="U229" s="25">
        <f t="shared" si="55"/>
        <v>43</v>
      </c>
      <c r="V229" s="26"/>
      <c r="X229" s="2">
        <v>1</v>
      </c>
    </row>
    <row r="230" spans="1:28" ht="21.75" customHeight="1" x14ac:dyDescent="0.25">
      <c r="A230" s="25" t="s">
        <v>52</v>
      </c>
      <c r="B230" s="24">
        <f t="shared" ref="B230:H230" si="56">SUM(B206:B229)</f>
        <v>96</v>
      </c>
      <c r="C230" s="24">
        <f t="shared" si="56"/>
        <v>86</v>
      </c>
      <c r="D230" s="24">
        <f t="shared" si="56"/>
        <v>426</v>
      </c>
      <c r="E230" s="24">
        <f t="shared" si="56"/>
        <v>405</v>
      </c>
      <c r="F230" s="24">
        <f t="shared" si="56"/>
        <v>362</v>
      </c>
      <c r="G230" s="24">
        <f t="shared" si="56"/>
        <v>367</v>
      </c>
      <c r="H230" s="24">
        <f t="shared" si="56"/>
        <v>124</v>
      </c>
      <c r="I230" s="24">
        <f>SUM(I205:I229)</f>
        <v>134</v>
      </c>
      <c r="J230" s="24">
        <f t="shared" ref="J230:U230" si="57">SUM(J206:J229)</f>
        <v>1008</v>
      </c>
      <c r="K230" s="24">
        <f t="shared" si="57"/>
        <v>983</v>
      </c>
      <c r="L230" s="25">
        <f t="shared" si="57"/>
        <v>1991</v>
      </c>
      <c r="M230" s="24">
        <f t="shared" si="57"/>
        <v>0</v>
      </c>
      <c r="N230" s="24">
        <f t="shared" si="57"/>
        <v>0</v>
      </c>
      <c r="O230" s="24">
        <f t="shared" si="57"/>
        <v>125</v>
      </c>
      <c r="P230" s="24">
        <f t="shared" si="57"/>
        <v>126</v>
      </c>
      <c r="Q230" s="24">
        <f t="shared" si="57"/>
        <v>112</v>
      </c>
      <c r="R230" s="24">
        <f t="shared" si="57"/>
        <v>143</v>
      </c>
      <c r="S230" s="24">
        <f t="shared" si="57"/>
        <v>237</v>
      </c>
      <c r="T230" s="24">
        <f t="shared" si="57"/>
        <v>269</v>
      </c>
      <c r="U230" s="25">
        <f t="shared" si="57"/>
        <v>506</v>
      </c>
      <c r="V230" s="26"/>
      <c r="X230" s="2">
        <v>3</v>
      </c>
    </row>
    <row r="231" spans="1:28" ht="30" customHeight="1" x14ac:dyDescent="0.25">
      <c r="A231" s="32" t="s">
        <v>53</v>
      </c>
      <c r="B231" s="81">
        <f t="shared" ref="B231:F231" si="58">B230+C230</f>
        <v>182</v>
      </c>
      <c r="C231" s="81"/>
      <c r="D231" s="88">
        <f t="shared" si="58"/>
        <v>831</v>
      </c>
      <c r="E231" s="88"/>
      <c r="F231" s="88">
        <f t="shared" si="58"/>
        <v>729</v>
      </c>
      <c r="G231" s="88"/>
      <c r="H231" s="81">
        <f t="shared" ref="H231:M231" si="59">H230+I230</f>
        <v>258</v>
      </c>
      <c r="I231" s="81"/>
      <c r="J231" s="83">
        <f t="shared" si="59"/>
        <v>1991</v>
      </c>
      <c r="K231" s="83"/>
      <c r="L231" s="24"/>
      <c r="M231" s="81">
        <f t="shared" si="59"/>
        <v>0</v>
      </c>
      <c r="N231" s="81"/>
      <c r="O231" s="81">
        <f t="shared" ref="O231:S231" si="60">O230+P230</f>
        <v>251</v>
      </c>
      <c r="P231" s="81"/>
      <c r="Q231" s="81">
        <f t="shared" si="60"/>
        <v>255</v>
      </c>
      <c r="R231" s="81"/>
      <c r="S231" s="83">
        <f t="shared" si="60"/>
        <v>506</v>
      </c>
      <c r="T231" s="83"/>
      <c r="U231" s="24"/>
      <c r="V231" s="26"/>
      <c r="X231" s="2">
        <v>3</v>
      </c>
      <c r="Z231" s="2">
        <f>D231+F231</f>
        <v>1560</v>
      </c>
      <c r="AB231" s="27" t="e">
        <f>#REF!</f>
        <v>#REF!</v>
      </c>
    </row>
    <row r="232" spans="1:28" ht="19.95" customHeight="1" x14ac:dyDescent="0.25">
      <c r="A232" s="1"/>
      <c r="C232" s="3"/>
      <c r="D232" s="3"/>
      <c r="E232" s="3"/>
      <c r="F232" s="3"/>
      <c r="G232" s="3"/>
      <c r="H232" s="3"/>
      <c r="I232" s="67" t="s">
        <v>0</v>
      </c>
      <c r="J232" s="67"/>
      <c r="K232" s="67"/>
      <c r="L232" s="67"/>
      <c r="M232" s="67"/>
      <c r="N232" s="3"/>
      <c r="O232" s="3"/>
      <c r="P232" s="3"/>
      <c r="Q232" s="3"/>
      <c r="R232" s="3"/>
      <c r="S232" s="3"/>
      <c r="T232" s="3"/>
      <c r="U232" s="84" t="s">
        <v>54</v>
      </c>
      <c r="V232" s="84"/>
      <c r="AB232" s="27"/>
    </row>
    <row r="233" spans="1:28" ht="19.95" customHeight="1" x14ac:dyDescent="0.25">
      <c r="A233" s="28" t="s">
        <v>3</v>
      </c>
      <c r="B233" s="69">
        <f>E200</f>
        <v>44369</v>
      </c>
      <c r="C233" s="69"/>
      <c r="D233" s="6" t="s">
        <v>4</v>
      </c>
      <c r="E233" s="69">
        <f>B233+1</f>
        <v>44370</v>
      </c>
      <c r="F233" s="69"/>
      <c r="G233" s="7"/>
      <c r="H233" s="3"/>
      <c r="I233" s="70" t="s">
        <v>56</v>
      </c>
      <c r="J233" s="70"/>
      <c r="K233" s="70"/>
      <c r="L233" s="70"/>
      <c r="M233" s="70"/>
      <c r="N233" s="71" t="s">
        <v>6</v>
      </c>
      <c r="O233" s="71"/>
      <c r="P233" s="71"/>
      <c r="Q233" s="71"/>
      <c r="R233" s="72" t="s">
        <v>7</v>
      </c>
      <c r="S233" s="72"/>
      <c r="T233" s="72"/>
      <c r="U233" s="72"/>
      <c r="V233" s="8" t="s">
        <v>8</v>
      </c>
      <c r="X233" s="2">
        <v>2</v>
      </c>
    </row>
    <row r="234" spans="1:28" ht="30" customHeight="1" x14ac:dyDescent="0.25">
      <c r="A234" s="9" t="s">
        <v>9</v>
      </c>
      <c r="B234" s="91" t="s">
        <v>10</v>
      </c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10"/>
    </row>
    <row r="235" spans="1:28" ht="19.95" customHeight="1" thickBot="1" x14ac:dyDescent="0.3">
      <c r="A235" s="92" t="s">
        <v>57</v>
      </c>
      <c r="B235" s="80" t="s">
        <v>12</v>
      </c>
      <c r="C235" s="80"/>
      <c r="D235" s="95"/>
      <c r="E235" s="95"/>
      <c r="F235" s="95"/>
      <c r="G235" s="95"/>
      <c r="H235" s="80"/>
      <c r="I235" s="80"/>
      <c r="J235" s="80"/>
      <c r="K235" s="80"/>
      <c r="L235" s="80"/>
      <c r="M235" s="79" t="s">
        <v>13</v>
      </c>
      <c r="N235" s="79"/>
      <c r="O235" s="79"/>
      <c r="P235" s="79"/>
      <c r="Q235" s="79"/>
      <c r="R235" s="79"/>
      <c r="S235" s="79"/>
      <c r="T235" s="79"/>
      <c r="U235" s="79"/>
      <c r="V235" s="80" t="s">
        <v>14</v>
      </c>
    </row>
    <row r="236" spans="1:28" s="38" customFormat="1" ht="40.5" customHeight="1" x14ac:dyDescent="0.3">
      <c r="A236" s="86"/>
      <c r="B236" s="93" t="s">
        <v>15</v>
      </c>
      <c r="C236" s="96"/>
      <c r="D236" s="97" t="s">
        <v>16</v>
      </c>
      <c r="E236" s="98"/>
      <c r="F236" s="98" t="s">
        <v>17</v>
      </c>
      <c r="G236" s="99"/>
      <c r="H236" s="100" t="s">
        <v>18</v>
      </c>
      <c r="I236" s="93"/>
      <c r="J236" s="94" t="s">
        <v>19</v>
      </c>
      <c r="K236" s="94"/>
      <c r="L236" s="94"/>
      <c r="M236" s="93" t="s">
        <v>20</v>
      </c>
      <c r="N236" s="93"/>
      <c r="O236" s="93" t="s">
        <v>21</v>
      </c>
      <c r="P236" s="93"/>
      <c r="Q236" s="93" t="s">
        <v>22</v>
      </c>
      <c r="R236" s="93"/>
      <c r="S236" s="94" t="s">
        <v>23</v>
      </c>
      <c r="T236" s="94"/>
      <c r="U236" s="94"/>
      <c r="V236" s="80"/>
    </row>
    <row r="237" spans="1:28" s="38" customFormat="1" ht="39.6" x14ac:dyDescent="0.3">
      <c r="A237" s="87"/>
      <c r="B237" s="20" t="s">
        <v>24</v>
      </c>
      <c r="C237" s="41" t="s">
        <v>25</v>
      </c>
      <c r="D237" s="42" t="s">
        <v>24</v>
      </c>
      <c r="E237" s="20" t="s">
        <v>25</v>
      </c>
      <c r="F237" s="20" t="s">
        <v>24</v>
      </c>
      <c r="G237" s="43" t="s">
        <v>25</v>
      </c>
      <c r="H237" s="44" t="s">
        <v>24</v>
      </c>
      <c r="I237" s="20" t="s">
        <v>25</v>
      </c>
      <c r="J237" s="20" t="s">
        <v>24</v>
      </c>
      <c r="K237" s="20" t="s">
        <v>25</v>
      </c>
      <c r="L237" s="37" t="s">
        <v>26</v>
      </c>
      <c r="M237" s="20" t="s">
        <v>24</v>
      </c>
      <c r="N237" s="20" t="s">
        <v>25</v>
      </c>
      <c r="O237" s="20" t="s">
        <v>24</v>
      </c>
      <c r="P237" s="20" t="s">
        <v>25</v>
      </c>
      <c r="Q237" s="20" t="s">
        <v>24</v>
      </c>
      <c r="R237" s="20" t="s">
        <v>25</v>
      </c>
      <c r="S237" s="20" t="s">
        <v>24</v>
      </c>
      <c r="T237" s="20" t="s">
        <v>25</v>
      </c>
      <c r="U237" s="37" t="s">
        <v>27</v>
      </c>
      <c r="V237" s="80"/>
    </row>
    <row r="238" spans="1:28" s="40" customFormat="1" ht="12" x14ac:dyDescent="0.25">
      <c r="A238" s="39">
        <v>1</v>
      </c>
      <c r="B238" s="39">
        <v>2</v>
      </c>
      <c r="C238" s="45">
        <v>3</v>
      </c>
      <c r="D238" s="46">
        <v>4</v>
      </c>
      <c r="E238" s="39">
        <v>5</v>
      </c>
      <c r="F238" s="39">
        <v>6</v>
      </c>
      <c r="G238" s="47">
        <v>7</v>
      </c>
      <c r="H238" s="48">
        <v>8</v>
      </c>
      <c r="I238" s="39">
        <v>9</v>
      </c>
      <c r="J238" s="39">
        <v>10</v>
      </c>
      <c r="K238" s="39">
        <v>11</v>
      </c>
      <c r="L238" s="39">
        <v>12</v>
      </c>
      <c r="M238" s="39">
        <v>13</v>
      </c>
      <c r="N238" s="39">
        <v>14</v>
      </c>
      <c r="O238" s="39">
        <v>15</v>
      </c>
      <c r="P238" s="39">
        <v>16</v>
      </c>
      <c r="Q238" s="39">
        <v>17</v>
      </c>
      <c r="R238" s="39">
        <v>18</v>
      </c>
      <c r="S238" s="39">
        <v>19</v>
      </c>
      <c r="T238" s="39">
        <v>20</v>
      </c>
      <c r="U238" s="39">
        <v>21</v>
      </c>
      <c r="V238" s="39">
        <v>22</v>
      </c>
    </row>
    <row r="239" spans="1:28" s="38" customFormat="1" ht="33" customHeight="1" x14ac:dyDescent="0.3">
      <c r="A239" s="49" t="s">
        <v>58</v>
      </c>
      <c r="B239" s="24">
        <f t="shared" ref="B239:I239" si="61">B32</f>
        <v>124</v>
      </c>
      <c r="C239" s="50">
        <f t="shared" si="61"/>
        <v>122</v>
      </c>
      <c r="D239" s="51">
        <f t="shared" si="61"/>
        <v>343</v>
      </c>
      <c r="E239" s="24">
        <f t="shared" si="61"/>
        <v>338</v>
      </c>
      <c r="F239" s="24">
        <f t="shared" si="61"/>
        <v>408</v>
      </c>
      <c r="G239" s="52">
        <f t="shared" si="61"/>
        <v>434</v>
      </c>
      <c r="H239" s="53">
        <f t="shared" si="61"/>
        <v>154</v>
      </c>
      <c r="I239" s="24">
        <f t="shared" si="61"/>
        <v>175</v>
      </c>
      <c r="J239" s="25">
        <f t="shared" ref="J239:K245" si="62">B239+D239+F239+H239</f>
        <v>1029</v>
      </c>
      <c r="K239" s="25">
        <f t="shared" si="62"/>
        <v>1069</v>
      </c>
      <c r="L239" s="25">
        <f t="shared" ref="L239:L245" si="63">K239+J239</f>
        <v>2098</v>
      </c>
      <c r="M239" s="24">
        <f t="shared" ref="M239:R239" si="64">M32</f>
        <v>0</v>
      </c>
      <c r="N239" s="24">
        <f t="shared" si="64"/>
        <v>0</v>
      </c>
      <c r="O239" s="24">
        <f t="shared" si="64"/>
        <v>123</v>
      </c>
      <c r="P239" s="24">
        <f t="shared" si="64"/>
        <v>142</v>
      </c>
      <c r="Q239" s="24">
        <f t="shared" si="64"/>
        <v>92</v>
      </c>
      <c r="R239" s="24">
        <f t="shared" si="64"/>
        <v>100</v>
      </c>
      <c r="S239" s="25">
        <f t="shared" ref="S239:T245" si="65">M239+O239+Q239</f>
        <v>215</v>
      </c>
      <c r="T239" s="25">
        <f t="shared" si="65"/>
        <v>242</v>
      </c>
      <c r="U239" s="25">
        <f t="shared" ref="U239:U245" si="66">S239+T239</f>
        <v>457</v>
      </c>
      <c r="V239" s="54"/>
    </row>
    <row r="240" spans="1:28" s="38" customFormat="1" ht="33" customHeight="1" x14ac:dyDescent="0.3">
      <c r="A240" s="49" t="s">
        <v>59</v>
      </c>
      <c r="B240" s="24">
        <f t="shared" ref="B240:I240" si="67">B65</f>
        <v>121</v>
      </c>
      <c r="C240" s="50">
        <f t="shared" si="67"/>
        <v>121</v>
      </c>
      <c r="D240" s="51">
        <f t="shared" si="67"/>
        <v>490</v>
      </c>
      <c r="E240" s="24">
        <f t="shared" si="67"/>
        <v>378</v>
      </c>
      <c r="F240" s="24">
        <f t="shared" si="67"/>
        <v>359</v>
      </c>
      <c r="G240" s="52">
        <f t="shared" si="67"/>
        <v>287</v>
      </c>
      <c r="H240" s="53">
        <f t="shared" si="67"/>
        <v>146</v>
      </c>
      <c r="I240" s="24">
        <f t="shared" si="67"/>
        <v>185</v>
      </c>
      <c r="J240" s="25">
        <f t="shared" si="62"/>
        <v>1116</v>
      </c>
      <c r="K240" s="25">
        <f t="shared" si="62"/>
        <v>971</v>
      </c>
      <c r="L240" s="25">
        <f t="shared" si="63"/>
        <v>2087</v>
      </c>
      <c r="M240" s="24">
        <f t="shared" ref="M240:R240" si="68">M65</f>
        <v>0</v>
      </c>
      <c r="N240" s="24">
        <f t="shared" si="68"/>
        <v>0</v>
      </c>
      <c r="O240" s="24">
        <f t="shared" si="68"/>
        <v>167</v>
      </c>
      <c r="P240" s="24">
        <f t="shared" si="68"/>
        <v>166</v>
      </c>
      <c r="Q240" s="24">
        <f t="shared" si="68"/>
        <v>138</v>
      </c>
      <c r="R240" s="24">
        <f t="shared" si="68"/>
        <v>134</v>
      </c>
      <c r="S240" s="25">
        <f t="shared" si="65"/>
        <v>305</v>
      </c>
      <c r="T240" s="25">
        <f t="shared" si="65"/>
        <v>300</v>
      </c>
      <c r="U240" s="25">
        <f t="shared" si="66"/>
        <v>605</v>
      </c>
      <c r="V240" s="54"/>
    </row>
    <row r="241" spans="1:24" s="38" customFormat="1" ht="33" customHeight="1" x14ac:dyDescent="0.3">
      <c r="A241" s="49" t="s">
        <v>60</v>
      </c>
      <c r="B241" s="24">
        <f t="shared" ref="B241:I241" si="69">B98</f>
        <v>124</v>
      </c>
      <c r="C241" s="50">
        <f t="shared" si="69"/>
        <v>125</v>
      </c>
      <c r="D241" s="51">
        <f t="shared" si="69"/>
        <v>338</v>
      </c>
      <c r="E241" s="24">
        <f t="shared" si="69"/>
        <v>309</v>
      </c>
      <c r="F241" s="24">
        <f t="shared" si="69"/>
        <v>435</v>
      </c>
      <c r="G241" s="52">
        <f t="shared" si="69"/>
        <v>438</v>
      </c>
      <c r="H241" s="53">
        <f t="shared" si="69"/>
        <v>164</v>
      </c>
      <c r="I241" s="24">
        <f t="shared" si="69"/>
        <v>172</v>
      </c>
      <c r="J241" s="25">
        <f t="shared" si="62"/>
        <v>1061</v>
      </c>
      <c r="K241" s="25">
        <f t="shared" si="62"/>
        <v>1044</v>
      </c>
      <c r="L241" s="25">
        <f t="shared" si="63"/>
        <v>2105</v>
      </c>
      <c r="M241" s="24">
        <f t="shared" ref="M241:R241" si="70">M98</f>
        <v>0</v>
      </c>
      <c r="N241" s="24">
        <f t="shared" si="70"/>
        <v>0</v>
      </c>
      <c r="O241" s="24">
        <f t="shared" si="70"/>
        <v>132</v>
      </c>
      <c r="P241" s="24">
        <f t="shared" si="70"/>
        <v>101</v>
      </c>
      <c r="Q241" s="24">
        <f t="shared" si="70"/>
        <v>96</v>
      </c>
      <c r="R241" s="24">
        <f t="shared" si="70"/>
        <v>106</v>
      </c>
      <c r="S241" s="25">
        <f t="shared" si="65"/>
        <v>228</v>
      </c>
      <c r="T241" s="25">
        <f t="shared" si="65"/>
        <v>207</v>
      </c>
      <c r="U241" s="25">
        <f t="shared" si="66"/>
        <v>435</v>
      </c>
      <c r="V241" s="54"/>
    </row>
    <row r="242" spans="1:24" s="38" customFormat="1" ht="33" customHeight="1" x14ac:dyDescent="0.3">
      <c r="A242" s="49" t="s">
        <v>61</v>
      </c>
      <c r="B242" s="24">
        <f t="shared" ref="B242:I242" si="71">B131</f>
        <v>132</v>
      </c>
      <c r="C242" s="50">
        <f t="shared" si="71"/>
        <v>114</v>
      </c>
      <c r="D242" s="51">
        <f t="shared" si="71"/>
        <v>418</v>
      </c>
      <c r="E242" s="24">
        <f t="shared" si="71"/>
        <v>412</v>
      </c>
      <c r="F242" s="24">
        <f t="shared" si="71"/>
        <v>367</v>
      </c>
      <c r="G242" s="52">
        <f t="shared" si="71"/>
        <v>337</v>
      </c>
      <c r="H242" s="53">
        <f t="shared" si="71"/>
        <v>120</v>
      </c>
      <c r="I242" s="24">
        <f t="shared" si="71"/>
        <v>142</v>
      </c>
      <c r="J242" s="25">
        <f t="shared" si="62"/>
        <v>1037</v>
      </c>
      <c r="K242" s="25">
        <f t="shared" si="62"/>
        <v>1005</v>
      </c>
      <c r="L242" s="25">
        <f t="shared" si="63"/>
        <v>2042</v>
      </c>
      <c r="M242" s="24">
        <f t="shared" ref="M242:R242" si="72">M131</f>
        <v>0</v>
      </c>
      <c r="N242" s="24">
        <f t="shared" si="72"/>
        <v>0</v>
      </c>
      <c r="O242" s="24">
        <f t="shared" si="72"/>
        <v>122</v>
      </c>
      <c r="P242" s="24">
        <f t="shared" si="72"/>
        <v>109</v>
      </c>
      <c r="Q242" s="24">
        <f t="shared" si="72"/>
        <v>101</v>
      </c>
      <c r="R242" s="24">
        <f t="shared" si="72"/>
        <v>114</v>
      </c>
      <c r="S242" s="25">
        <f t="shared" si="65"/>
        <v>223</v>
      </c>
      <c r="T242" s="25">
        <f t="shared" si="65"/>
        <v>223</v>
      </c>
      <c r="U242" s="25">
        <f t="shared" si="66"/>
        <v>446</v>
      </c>
      <c r="V242" s="54"/>
    </row>
    <row r="243" spans="1:24" s="38" customFormat="1" ht="33" customHeight="1" x14ac:dyDescent="0.3">
      <c r="A243" s="49" t="s">
        <v>62</v>
      </c>
      <c r="B243" s="24">
        <f t="shared" ref="B243:I243" si="73">B164</f>
        <v>109</v>
      </c>
      <c r="C243" s="50">
        <f t="shared" si="73"/>
        <v>110</v>
      </c>
      <c r="D243" s="51">
        <f t="shared" si="73"/>
        <v>434</v>
      </c>
      <c r="E243" s="24">
        <f t="shared" si="73"/>
        <v>408</v>
      </c>
      <c r="F243" s="24">
        <f t="shared" si="73"/>
        <v>364</v>
      </c>
      <c r="G243" s="52">
        <f t="shared" si="73"/>
        <v>332</v>
      </c>
      <c r="H243" s="53">
        <f t="shared" si="73"/>
        <v>121</v>
      </c>
      <c r="I243" s="24">
        <f t="shared" si="73"/>
        <v>141</v>
      </c>
      <c r="J243" s="25">
        <f t="shared" si="62"/>
        <v>1028</v>
      </c>
      <c r="K243" s="25">
        <f t="shared" si="62"/>
        <v>991</v>
      </c>
      <c r="L243" s="25">
        <f t="shared" si="63"/>
        <v>2019</v>
      </c>
      <c r="M243" s="24">
        <f t="shared" ref="M243:R243" si="74">M164</f>
        <v>0</v>
      </c>
      <c r="N243" s="24">
        <f t="shared" si="74"/>
        <v>0</v>
      </c>
      <c r="O243" s="24">
        <f t="shared" si="74"/>
        <v>153</v>
      </c>
      <c r="P243" s="24">
        <f t="shared" si="74"/>
        <v>146</v>
      </c>
      <c r="Q243" s="24">
        <f t="shared" si="74"/>
        <v>112</v>
      </c>
      <c r="R243" s="24">
        <f t="shared" si="74"/>
        <v>149</v>
      </c>
      <c r="S243" s="25">
        <f t="shared" si="65"/>
        <v>265</v>
      </c>
      <c r="T243" s="25">
        <f t="shared" si="65"/>
        <v>295</v>
      </c>
      <c r="U243" s="25">
        <f t="shared" si="66"/>
        <v>560</v>
      </c>
      <c r="V243" s="54"/>
    </row>
    <row r="244" spans="1:24" s="38" customFormat="1" ht="33" customHeight="1" x14ac:dyDescent="0.3">
      <c r="A244" s="49" t="s">
        <v>63</v>
      </c>
      <c r="B244" s="24">
        <f t="shared" ref="B244:I244" si="75">B197</f>
        <v>107</v>
      </c>
      <c r="C244" s="50">
        <f t="shared" si="75"/>
        <v>101</v>
      </c>
      <c r="D244" s="51">
        <f t="shared" si="75"/>
        <v>418</v>
      </c>
      <c r="E244" s="24">
        <f t="shared" si="75"/>
        <v>380</v>
      </c>
      <c r="F244" s="24">
        <f t="shared" si="75"/>
        <v>373</v>
      </c>
      <c r="G244" s="52">
        <f t="shared" si="75"/>
        <v>346</v>
      </c>
      <c r="H244" s="53">
        <f t="shared" si="75"/>
        <v>124</v>
      </c>
      <c r="I244" s="24">
        <f t="shared" si="75"/>
        <v>144</v>
      </c>
      <c r="J244" s="25">
        <f t="shared" si="62"/>
        <v>1022</v>
      </c>
      <c r="K244" s="25">
        <f t="shared" si="62"/>
        <v>971</v>
      </c>
      <c r="L244" s="25">
        <f t="shared" si="63"/>
        <v>1993</v>
      </c>
      <c r="M244" s="24">
        <f t="shared" ref="M244:R244" si="76">M197</f>
        <v>0</v>
      </c>
      <c r="N244" s="24">
        <f t="shared" si="76"/>
        <v>0</v>
      </c>
      <c r="O244" s="24">
        <f t="shared" si="76"/>
        <v>146</v>
      </c>
      <c r="P244" s="24">
        <f t="shared" si="76"/>
        <v>145</v>
      </c>
      <c r="Q244" s="24">
        <f t="shared" si="76"/>
        <v>86</v>
      </c>
      <c r="R244" s="24">
        <f t="shared" si="76"/>
        <v>208</v>
      </c>
      <c r="S244" s="25">
        <f t="shared" si="65"/>
        <v>232</v>
      </c>
      <c r="T244" s="25">
        <f t="shared" si="65"/>
        <v>353</v>
      </c>
      <c r="U244" s="25">
        <f t="shared" si="66"/>
        <v>585</v>
      </c>
      <c r="V244" s="54"/>
    </row>
    <row r="245" spans="1:24" s="38" customFormat="1" ht="33" customHeight="1" x14ac:dyDescent="0.3">
      <c r="A245" s="49" t="s">
        <v>64</v>
      </c>
      <c r="B245" s="24">
        <f t="shared" ref="B245:I245" si="77">B230</f>
        <v>96</v>
      </c>
      <c r="C245" s="50">
        <f t="shared" si="77"/>
        <v>86</v>
      </c>
      <c r="D245" s="51">
        <f t="shared" si="77"/>
        <v>426</v>
      </c>
      <c r="E245" s="24">
        <f t="shared" si="77"/>
        <v>405</v>
      </c>
      <c r="F245" s="24">
        <f t="shared" si="77"/>
        <v>362</v>
      </c>
      <c r="G245" s="52">
        <f t="shared" si="77"/>
        <v>367</v>
      </c>
      <c r="H245" s="53">
        <f t="shared" si="77"/>
        <v>124</v>
      </c>
      <c r="I245" s="24">
        <f t="shared" si="77"/>
        <v>134</v>
      </c>
      <c r="J245" s="25">
        <f t="shared" si="62"/>
        <v>1008</v>
      </c>
      <c r="K245" s="25">
        <f t="shared" si="62"/>
        <v>992</v>
      </c>
      <c r="L245" s="25">
        <f t="shared" si="63"/>
        <v>2000</v>
      </c>
      <c r="M245" s="24">
        <f t="shared" ref="M245:R245" si="78">M230</f>
        <v>0</v>
      </c>
      <c r="N245" s="24">
        <f t="shared" si="78"/>
        <v>0</v>
      </c>
      <c r="O245" s="24">
        <f t="shared" si="78"/>
        <v>125</v>
      </c>
      <c r="P245" s="24">
        <f t="shared" si="78"/>
        <v>126</v>
      </c>
      <c r="Q245" s="24">
        <f t="shared" si="78"/>
        <v>112</v>
      </c>
      <c r="R245" s="24">
        <f t="shared" si="78"/>
        <v>143</v>
      </c>
      <c r="S245" s="25">
        <f t="shared" si="65"/>
        <v>237</v>
      </c>
      <c r="T245" s="25">
        <f t="shared" si="65"/>
        <v>269</v>
      </c>
      <c r="U245" s="25">
        <f t="shared" si="66"/>
        <v>506</v>
      </c>
      <c r="V245" s="54"/>
      <c r="X245" s="38">
        <v>1</v>
      </c>
    </row>
    <row r="246" spans="1:24" ht="21.75" customHeight="1" x14ac:dyDescent="0.25">
      <c r="A246" s="11" t="s">
        <v>52</v>
      </c>
      <c r="B246" s="24">
        <f t="shared" ref="B246:U246" si="79">SUM(B239:B245)</f>
        <v>813</v>
      </c>
      <c r="C246" s="50">
        <f t="shared" si="79"/>
        <v>779</v>
      </c>
      <c r="D246" s="51">
        <f t="shared" si="79"/>
        <v>2867</v>
      </c>
      <c r="E246" s="24">
        <f t="shared" si="79"/>
        <v>2630</v>
      </c>
      <c r="F246" s="24">
        <f t="shared" si="79"/>
        <v>2668</v>
      </c>
      <c r="G246" s="52">
        <f t="shared" si="79"/>
        <v>2541</v>
      </c>
      <c r="H246" s="53">
        <f t="shared" si="79"/>
        <v>953</v>
      </c>
      <c r="I246" s="24">
        <f t="shared" si="79"/>
        <v>1093</v>
      </c>
      <c r="J246" s="25">
        <f t="shared" si="79"/>
        <v>7301</v>
      </c>
      <c r="K246" s="25">
        <f t="shared" si="79"/>
        <v>7043</v>
      </c>
      <c r="L246" s="25">
        <f t="shared" si="79"/>
        <v>14344</v>
      </c>
      <c r="M246" s="24">
        <f t="shared" si="79"/>
        <v>0</v>
      </c>
      <c r="N246" s="24">
        <f t="shared" si="79"/>
        <v>0</v>
      </c>
      <c r="O246" s="24">
        <f t="shared" si="79"/>
        <v>968</v>
      </c>
      <c r="P246" s="24">
        <f t="shared" si="79"/>
        <v>935</v>
      </c>
      <c r="Q246" s="24">
        <f t="shared" si="79"/>
        <v>737</v>
      </c>
      <c r="R246" s="24">
        <f t="shared" si="79"/>
        <v>954</v>
      </c>
      <c r="S246" s="25">
        <f t="shared" si="79"/>
        <v>1705</v>
      </c>
      <c r="T246" s="25">
        <f t="shared" si="79"/>
        <v>1889</v>
      </c>
      <c r="U246" s="25">
        <f t="shared" si="79"/>
        <v>3594</v>
      </c>
      <c r="V246" s="26"/>
      <c r="X246" s="2">
        <v>3</v>
      </c>
    </row>
    <row r="247" spans="1:24" ht="21.75" customHeight="1" thickBot="1" x14ac:dyDescent="0.3">
      <c r="A247" s="25" t="s">
        <v>65</v>
      </c>
      <c r="B247" s="55">
        <f t="shared" ref="B247:K247" si="80">B246/7</f>
        <v>116.14285714285714</v>
      </c>
      <c r="C247" s="56">
        <f t="shared" si="80"/>
        <v>111.28571428571429</v>
      </c>
      <c r="D247" s="57">
        <f t="shared" si="80"/>
        <v>409.57142857142856</v>
      </c>
      <c r="E247" s="58">
        <f t="shared" si="80"/>
        <v>375.71428571428572</v>
      </c>
      <c r="F247" s="58">
        <f t="shared" si="80"/>
        <v>381.14285714285717</v>
      </c>
      <c r="G247" s="59">
        <f t="shared" si="80"/>
        <v>363</v>
      </c>
      <c r="H247" s="60">
        <f t="shared" si="80"/>
        <v>136.14285714285714</v>
      </c>
      <c r="I247" s="55">
        <f t="shared" si="80"/>
        <v>156.14285714285714</v>
      </c>
      <c r="J247" s="55">
        <f t="shared" si="80"/>
        <v>1043</v>
      </c>
      <c r="K247" s="55">
        <f t="shared" si="80"/>
        <v>1006.1428571428571</v>
      </c>
      <c r="L247" s="61">
        <f>J247+K247</f>
        <v>2049.1428571428569</v>
      </c>
      <c r="M247" s="55">
        <f t="shared" ref="M247:T247" si="81">M246/7</f>
        <v>0</v>
      </c>
      <c r="N247" s="55">
        <f t="shared" si="81"/>
        <v>0</v>
      </c>
      <c r="O247" s="55">
        <f t="shared" si="81"/>
        <v>138.28571428571428</v>
      </c>
      <c r="P247" s="55">
        <f t="shared" si="81"/>
        <v>133.57142857142858</v>
      </c>
      <c r="Q247" s="55">
        <f t="shared" si="81"/>
        <v>105.28571428571429</v>
      </c>
      <c r="R247" s="55">
        <f t="shared" si="81"/>
        <v>136.28571428571428</v>
      </c>
      <c r="S247" s="55">
        <f t="shared" si="81"/>
        <v>243.57142857142858</v>
      </c>
      <c r="T247" s="55">
        <f t="shared" si="81"/>
        <v>269.85714285714283</v>
      </c>
      <c r="U247" s="61">
        <f>S247+T247</f>
        <v>513.42857142857144</v>
      </c>
      <c r="V247" s="26"/>
    </row>
    <row r="248" spans="1:24" ht="27" thickBot="1" x14ac:dyDescent="0.3">
      <c r="A248" s="34" t="s">
        <v>53</v>
      </c>
      <c r="B248" s="102">
        <f>ROUND(B247+C247,2)</f>
        <v>227.43</v>
      </c>
      <c r="C248" s="108"/>
      <c r="D248" s="109">
        <f>ROUND(D247+E247,0)</f>
        <v>785</v>
      </c>
      <c r="E248" s="110"/>
      <c r="F248" s="111">
        <f>ROUND(F247+G247,0)</f>
        <v>744</v>
      </c>
      <c r="G248" s="112"/>
      <c r="H248" s="113">
        <f>ROUND(H247+I247,2)</f>
        <v>292.29000000000002</v>
      </c>
      <c r="I248" s="88"/>
      <c r="J248" s="103">
        <f>ROUND(J247+K247,2)</f>
        <v>2049.14</v>
      </c>
      <c r="K248" s="104"/>
      <c r="L248" s="62"/>
      <c r="M248" s="114">
        <f>M247+N247</f>
        <v>0</v>
      </c>
      <c r="N248" s="81"/>
      <c r="O248" s="102">
        <f t="shared" ref="O248:S248" si="82">ROUND(O247+P247,2)</f>
        <v>271.86</v>
      </c>
      <c r="P248" s="88"/>
      <c r="Q248" s="102">
        <f t="shared" si="82"/>
        <v>241.57</v>
      </c>
      <c r="R248" s="88"/>
      <c r="S248" s="103">
        <f t="shared" si="82"/>
        <v>513.42999999999995</v>
      </c>
      <c r="T248" s="104"/>
      <c r="U248" s="62"/>
      <c r="V248" s="26"/>
      <c r="X248" s="2">
        <v>3</v>
      </c>
    </row>
    <row r="249" spans="1:24" ht="19.95" customHeight="1" x14ac:dyDescent="0.25">
      <c r="A249" s="105" t="s">
        <v>66</v>
      </c>
      <c r="B249" s="105"/>
      <c r="C249" s="105"/>
      <c r="D249" s="106" t="s">
        <v>67</v>
      </c>
      <c r="E249" s="106"/>
      <c r="F249" s="106"/>
      <c r="G249" s="106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</row>
    <row r="250" spans="1:24" ht="19.95" customHeight="1" x14ac:dyDescent="0.3">
      <c r="C250" s="63" t="s">
        <v>68</v>
      </c>
      <c r="D250" s="101" t="str">
        <f>"( "&amp;D248&amp;" + "&amp;F248&amp;" ) "</f>
        <v xml:space="preserve">( 785 + 744 ) </v>
      </c>
      <c r="E250" s="101"/>
      <c r="F250" s="65" t="s">
        <v>69</v>
      </c>
      <c r="G250" s="65"/>
    </row>
    <row r="251" spans="1:24" ht="19.95" customHeight="1" x14ac:dyDescent="0.3">
      <c r="C251" s="63" t="s">
        <v>70</v>
      </c>
      <c r="D251" s="101">
        <f>D248+F248</f>
        <v>1529</v>
      </c>
      <c r="E251" s="101"/>
      <c r="F251" s="65" t="s">
        <v>69</v>
      </c>
      <c r="G251" s="65"/>
    </row>
    <row r="252" spans="1:24" x14ac:dyDescent="0.25">
      <c r="C252" s="63"/>
      <c r="D252" s="64"/>
    </row>
    <row r="256" spans="1:24" x14ac:dyDescent="0.25">
      <c r="A256" s="66"/>
      <c r="B256" s="66"/>
      <c r="C256" s="66"/>
      <c r="D256" s="66"/>
    </row>
    <row r="257" spans="1:4" ht="14.4" customHeight="1" x14ac:dyDescent="0.25">
      <c r="A257" s="66"/>
      <c r="B257" s="66"/>
      <c r="C257" s="66"/>
      <c r="D257" s="66"/>
    </row>
    <row r="258" spans="1:4" ht="14.4" customHeight="1" x14ac:dyDescent="0.25">
      <c r="A258" s="66"/>
      <c r="B258" s="66"/>
      <c r="C258" s="66"/>
      <c r="D258" s="66"/>
    </row>
    <row r="259" spans="1:4" x14ac:dyDescent="0.25">
      <c r="A259" s="66"/>
      <c r="B259" s="66"/>
      <c r="C259" s="66"/>
      <c r="D259" s="66"/>
    </row>
  </sheetData>
  <protectedRanges>
    <protectedRange sqref="D251:E251" name="Range12"/>
    <protectedRange sqref="B2 B35 B68 B101 B134 B167 B200 B233" name="Range1"/>
    <protectedRange sqref="B3" name="Range2"/>
    <protectedRange sqref="R2" name="Range3"/>
    <protectedRange sqref="A8:A31" name="Range4"/>
    <protectedRange sqref="B8:V31" name="Range5"/>
    <protectedRange sqref="A41:V64" name="Range6"/>
    <protectedRange sqref="A74:V97" name="Range7"/>
    <protectedRange sqref="A107:V130" name="Range8"/>
    <protectedRange sqref="A140:V163" name="Range9"/>
    <protectedRange sqref="A173:V196" name="Range10"/>
    <protectedRange sqref="A206:V229" name="Range11"/>
  </protectedRanges>
  <mergeCells count="243">
    <mergeCell ref="D251:E251"/>
    <mergeCell ref="O248:P248"/>
    <mergeCell ref="Q248:R248"/>
    <mergeCell ref="S248:T248"/>
    <mergeCell ref="A249:C249"/>
    <mergeCell ref="D249:U249"/>
    <mergeCell ref="D250:E250"/>
    <mergeCell ref="M236:N236"/>
    <mergeCell ref="O236:P236"/>
    <mergeCell ref="Q236:R236"/>
    <mergeCell ref="S236:U236"/>
    <mergeCell ref="B248:C248"/>
    <mergeCell ref="D248:E248"/>
    <mergeCell ref="F248:G248"/>
    <mergeCell ref="H248:I248"/>
    <mergeCell ref="J248:K248"/>
    <mergeCell ref="M248:N248"/>
    <mergeCell ref="I232:M232"/>
    <mergeCell ref="U232:V232"/>
    <mergeCell ref="B233:C233"/>
    <mergeCell ref="E233:F233"/>
    <mergeCell ref="I233:M233"/>
    <mergeCell ref="N233:Q233"/>
    <mergeCell ref="R233:U233"/>
    <mergeCell ref="B234:U234"/>
    <mergeCell ref="A235:A237"/>
    <mergeCell ref="B235:L235"/>
    <mergeCell ref="M235:U235"/>
    <mergeCell ref="V235:V237"/>
    <mergeCell ref="B236:C236"/>
    <mergeCell ref="D236:E236"/>
    <mergeCell ref="F236:G236"/>
    <mergeCell ref="H236:I236"/>
    <mergeCell ref="J236:L236"/>
    <mergeCell ref="B231:C231"/>
    <mergeCell ref="D231:E231"/>
    <mergeCell ref="F231:G231"/>
    <mergeCell ref="H231:I231"/>
    <mergeCell ref="J231:K231"/>
    <mergeCell ref="M231:N231"/>
    <mergeCell ref="O231:P231"/>
    <mergeCell ref="Q231:R231"/>
    <mergeCell ref="S231:T231"/>
    <mergeCell ref="V202:V204"/>
    <mergeCell ref="B203:C203"/>
    <mergeCell ref="D203:E203"/>
    <mergeCell ref="F203:G203"/>
    <mergeCell ref="H203:I203"/>
    <mergeCell ref="J203:L203"/>
    <mergeCell ref="M203:N203"/>
    <mergeCell ref="O203:P203"/>
    <mergeCell ref="Q203:R203"/>
    <mergeCell ref="S203:U203"/>
    <mergeCell ref="I199:M199"/>
    <mergeCell ref="B200:C200"/>
    <mergeCell ref="E200:F200"/>
    <mergeCell ref="I200:M200"/>
    <mergeCell ref="N200:Q200"/>
    <mergeCell ref="R200:U200"/>
    <mergeCell ref="B201:U201"/>
    <mergeCell ref="A202:A204"/>
    <mergeCell ref="B202:L202"/>
    <mergeCell ref="M202:U202"/>
    <mergeCell ref="B198:C198"/>
    <mergeCell ref="D198:E198"/>
    <mergeCell ref="F198:G198"/>
    <mergeCell ref="H198:I198"/>
    <mergeCell ref="J198:K198"/>
    <mergeCell ref="M198:N198"/>
    <mergeCell ref="O198:P198"/>
    <mergeCell ref="Q198:R198"/>
    <mergeCell ref="S198:T198"/>
    <mergeCell ref="I166:M166"/>
    <mergeCell ref="U166:V166"/>
    <mergeCell ref="B167:C167"/>
    <mergeCell ref="E167:F167"/>
    <mergeCell ref="I167:M167"/>
    <mergeCell ref="N167:Q167"/>
    <mergeCell ref="R167:U167"/>
    <mergeCell ref="B168:U168"/>
    <mergeCell ref="A169:A171"/>
    <mergeCell ref="B169:L169"/>
    <mergeCell ref="M169:U169"/>
    <mergeCell ref="V169:V171"/>
    <mergeCell ref="B170:C170"/>
    <mergeCell ref="D170:E170"/>
    <mergeCell ref="F170:G170"/>
    <mergeCell ref="H170:I170"/>
    <mergeCell ref="J170:L170"/>
    <mergeCell ref="M170:N170"/>
    <mergeCell ref="O170:P170"/>
    <mergeCell ref="Q170:R170"/>
    <mergeCell ref="S170:U170"/>
    <mergeCell ref="B165:C165"/>
    <mergeCell ref="D165:E165"/>
    <mergeCell ref="F165:G165"/>
    <mergeCell ref="H165:I165"/>
    <mergeCell ref="J165:K165"/>
    <mergeCell ref="M165:N165"/>
    <mergeCell ref="O165:P165"/>
    <mergeCell ref="Q165:R165"/>
    <mergeCell ref="S165:T165"/>
    <mergeCell ref="I133:M133"/>
    <mergeCell ref="U133:V133"/>
    <mergeCell ref="B134:C134"/>
    <mergeCell ref="E134:F134"/>
    <mergeCell ref="I134:M134"/>
    <mergeCell ref="N134:Q134"/>
    <mergeCell ref="R134:U134"/>
    <mergeCell ref="B135:U135"/>
    <mergeCell ref="A136:A138"/>
    <mergeCell ref="B136:L136"/>
    <mergeCell ref="M136:U136"/>
    <mergeCell ref="V136:V138"/>
    <mergeCell ref="B137:C137"/>
    <mergeCell ref="D137:E137"/>
    <mergeCell ref="F137:G137"/>
    <mergeCell ref="H137:I137"/>
    <mergeCell ref="J137:L137"/>
    <mergeCell ref="M137:N137"/>
    <mergeCell ref="O137:P137"/>
    <mergeCell ref="Q137:R137"/>
    <mergeCell ref="S137:U137"/>
    <mergeCell ref="B132:C132"/>
    <mergeCell ref="D132:E132"/>
    <mergeCell ref="F132:G132"/>
    <mergeCell ref="H132:I132"/>
    <mergeCell ref="J132:K132"/>
    <mergeCell ref="M132:N132"/>
    <mergeCell ref="O132:P132"/>
    <mergeCell ref="Q132:R132"/>
    <mergeCell ref="S132:T132"/>
    <mergeCell ref="I100:M100"/>
    <mergeCell ref="U100:V100"/>
    <mergeCell ref="B101:C101"/>
    <mergeCell ref="E101:F101"/>
    <mergeCell ref="I101:M101"/>
    <mergeCell ref="N101:Q101"/>
    <mergeCell ref="R101:U101"/>
    <mergeCell ref="B102:U102"/>
    <mergeCell ref="A103:A105"/>
    <mergeCell ref="B103:L103"/>
    <mergeCell ref="M103:U103"/>
    <mergeCell ref="V103:V105"/>
    <mergeCell ref="B104:C104"/>
    <mergeCell ref="D104:E104"/>
    <mergeCell ref="F104:G104"/>
    <mergeCell ref="H104:I104"/>
    <mergeCell ref="J104:L104"/>
    <mergeCell ref="M104:N104"/>
    <mergeCell ref="O104:P104"/>
    <mergeCell ref="Q104:R104"/>
    <mergeCell ref="S104:U104"/>
    <mergeCell ref="B99:C99"/>
    <mergeCell ref="D99:E99"/>
    <mergeCell ref="F99:G99"/>
    <mergeCell ref="H99:I99"/>
    <mergeCell ref="J99:K99"/>
    <mergeCell ref="M99:N99"/>
    <mergeCell ref="O99:P99"/>
    <mergeCell ref="Q99:R99"/>
    <mergeCell ref="S99:T99"/>
    <mergeCell ref="I67:M67"/>
    <mergeCell ref="U67:V67"/>
    <mergeCell ref="B68:C68"/>
    <mergeCell ref="E68:F68"/>
    <mergeCell ref="I68:M68"/>
    <mergeCell ref="N68:Q68"/>
    <mergeCell ref="R68:U68"/>
    <mergeCell ref="B69:U69"/>
    <mergeCell ref="A70:A72"/>
    <mergeCell ref="B70:L70"/>
    <mergeCell ref="M70:U70"/>
    <mergeCell ref="V70:V72"/>
    <mergeCell ref="B71:C71"/>
    <mergeCell ref="D71:E71"/>
    <mergeCell ref="F71:G71"/>
    <mergeCell ref="H71:I71"/>
    <mergeCell ref="J71:L71"/>
    <mergeCell ref="M71:N71"/>
    <mergeCell ref="O71:P71"/>
    <mergeCell ref="Q71:R71"/>
    <mergeCell ref="S71:U71"/>
    <mergeCell ref="B66:C66"/>
    <mergeCell ref="D66:E66"/>
    <mergeCell ref="F66:G66"/>
    <mergeCell ref="H66:I66"/>
    <mergeCell ref="J66:K66"/>
    <mergeCell ref="M66:N66"/>
    <mergeCell ref="O66:P66"/>
    <mergeCell ref="Q66:R66"/>
    <mergeCell ref="S66:T66"/>
    <mergeCell ref="I34:M34"/>
    <mergeCell ref="U34:V34"/>
    <mergeCell ref="B35:C35"/>
    <mergeCell ref="E35:F35"/>
    <mergeCell ref="I35:M35"/>
    <mergeCell ref="N35:Q35"/>
    <mergeCell ref="R35:U35"/>
    <mergeCell ref="B36:U36"/>
    <mergeCell ref="A37:A39"/>
    <mergeCell ref="B37:L37"/>
    <mergeCell ref="M37:U37"/>
    <mergeCell ref="V37:V39"/>
    <mergeCell ref="B38:C38"/>
    <mergeCell ref="D38:E38"/>
    <mergeCell ref="F38:G38"/>
    <mergeCell ref="H38:I38"/>
    <mergeCell ref="J38:L38"/>
    <mergeCell ref="M38:N38"/>
    <mergeCell ref="O38:P38"/>
    <mergeCell ref="Q38:R38"/>
    <mergeCell ref="S38:U38"/>
    <mergeCell ref="B33:C33"/>
    <mergeCell ref="D33:E33"/>
    <mergeCell ref="F33:G33"/>
    <mergeCell ref="H33:I33"/>
    <mergeCell ref="J33:K33"/>
    <mergeCell ref="M33:N33"/>
    <mergeCell ref="O33:P33"/>
    <mergeCell ref="Q33:R33"/>
    <mergeCell ref="S33:T33"/>
    <mergeCell ref="I1:M1"/>
    <mergeCell ref="U1:V1"/>
    <mergeCell ref="B2:C2"/>
    <mergeCell ref="E2:F2"/>
    <mergeCell ref="I2:M2"/>
    <mergeCell ref="N2:Q2"/>
    <mergeCell ref="R2:U2"/>
    <mergeCell ref="B3:U3"/>
    <mergeCell ref="A4:A6"/>
    <mergeCell ref="B4:L4"/>
    <mergeCell ref="M4:U4"/>
    <mergeCell ref="V4:V6"/>
    <mergeCell ref="B5:C5"/>
    <mergeCell ref="D5:E5"/>
    <mergeCell ref="F5:G5"/>
    <mergeCell ref="H5:I5"/>
    <mergeCell ref="J5:L5"/>
    <mergeCell ref="M5:N5"/>
    <mergeCell ref="O5:P5"/>
    <mergeCell ref="Q5:R5"/>
    <mergeCell ref="S5:U5"/>
  </mergeCells>
  <hyperlinks>
    <hyperlink ref="AA1" r:id="rId1" xr:uid="{84E33730-6029-4E6B-BD24-3F212E74D027}"/>
    <hyperlink ref="AA34" r:id="rId2" xr:uid="{6FC58A83-1078-4C5D-ADD7-4C90D53DDB6B}"/>
  </hyperlinks>
  <pageMargins left="0.7" right="0.7" top="0.75" bottom="0.75" header="0.3" footer="0.3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233E13E24F5F41A63A80AE77EAD12B" ma:contentTypeVersion="4" ma:contentTypeDescription="Create a new document." ma:contentTypeScope="" ma:versionID="ed44537e8bba2007d05b9abab97d784a">
  <xsd:schema xmlns:xsd="http://www.w3.org/2001/XMLSchema" xmlns:xs="http://www.w3.org/2001/XMLSchema" xmlns:p="http://schemas.microsoft.com/office/2006/metadata/properties" xmlns:ns3="153869ee-1069-4f39-a03d-30a9b0d4e416" targetNamespace="http://schemas.microsoft.com/office/2006/metadata/properties" ma:root="true" ma:fieldsID="1726eafe95b90535f399c677a7b4707d" ns3:_="">
    <xsd:import namespace="153869ee-1069-4f39-a03d-30a9b0d4e4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869ee-1069-4f39-a03d-30a9b0d4e4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E056C5-10F2-4E1E-8C42-03077F0E82D5}">
  <ds:schemaRefs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153869ee-1069-4f39-a03d-30a9b0d4e416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87F28E2-0D8C-4DA2-9CE1-AE9DCC221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869ee-1069-4f39-a03d-30a9b0d4e4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6FBBC1-C69C-45A1-BB24-53127FC8ED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sawarmal sharma</dc:creator>
  <cp:lastModifiedBy>sawarmal sharma</cp:lastModifiedBy>
  <dcterms:created xsi:type="dcterms:W3CDTF">2023-08-14T19:40:16Z</dcterms:created>
  <dcterms:modified xsi:type="dcterms:W3CDTF">2023-08-24T17:08:23Z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0x01010012233E13E24F5F41A63A80AE77EAD12B</vt:lpwstr>
  </property>
</Properties>
</file>