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gekco/nanohub-production/nanohub/nanoHUB/pipeline/plotting/"/>
    </mc:Choice>
  </mc:AlternateContent>
  <xr:revisionPtr revIDLastSave="0" documentId="13_ncr:1_{E56B1996-8230-F24E-904B-D15AE691639B}" xr6:coauthVersionLast="47" xr6:coauthVersionMax="47" xr10:uidLastSave="{00000000-0000-0000-0000-000000000000}"/>
  <bookViews>
    <workbookView xWindow="11880" yWindow="1800" windowWidth="38400" windowHeight="23500" xr2:uid="{00000000-000D-0000-FFFF-FFFF00000000}"/>
  </bookViews>
  <sheets>
    <sheet name="Cumulative GK_Collab_nonzero" sheetId="24" r:id="rId1"/>
    <sheet name="Cumulative_GK_collabzero" sheetId="21" r:id="rId2"/>
    <sheet name="PlotsNew_collabzero" sheetId="22" r:id="rId3"/>
    <sheet name="Cumulative Plotting Data_GK" sheetId="19" r:id="rId4"/>
    <sheet name="Plots_safe" sheetId="20" r:id="rId5"/>
    <sheet name="And More Content by Year" sheetId="1" r:id="rId6"/>
    <sheet name="And More Content by Year 2022" sheetId="2" r:id="rId7"/>
    <sheet name="ToolsbyYear" sheetId="3" state="hidden" r:id="rId8"/>
    <sheet name="ToolsbyYear 2022" sheetId="4" r:id="rId9"/>
    <sheet name="Year to Year Plotting Data " sheetId="5" r:id="rId10"/>
    <sheet name="Year to Year Plotting Data 2022" sheetId="6" r:id="rId11"/>
    <sheet name="Total Content Cumulative" sheetId="7" state="hidden" r:id="rId12"/>
    <sheet name="Total Content Cumulative 2022" sheetId="8" r:id="rId13"/>
    <sheet name="Tools" sheetId="9" state="hidden" r:id="rId14"/>
    <sheet name="Tools 2022" sheetId="10" r:id="rId15"/>
    <sheet name="And More" sheetId="11" state="hidden" r:id="rId16"/>
    <sheet name="And More 2022" sheetId="12" r:id="rId17"/>
    <sheet name="Cumulative Plotting Data" sheetId="13" r:id="rId18"/>
    <sheet name="Cumulative Plotting Data 2022" sheetId="14" r:id="rId19"/>
    <sheet name="Total Growth" sheetId="15" state="hidden" r:id="rId20"/>
    <sheet name="Total Growth 2022" sheetId="16" state="hidden" r:id="rId21"/>
    <sheet name="Raw" sheetId="17" state="hidden" r:id="rId22"/>
    <sheet name="Raw 2022" sheetId="18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4" roundtripDataSignature="AMtx7miSs70WW91PF4JCQkUv8xByR618Lw=="/>
    </ext>
  </extLst>
</workbook>
</file>

<file path=xl/calcChain.xml><?xml version="1.0" encoding="utf-8"?>
<calcChain xmlns="http://schemas.openxmlformats.org/spreadsheetml/2006/main">
  <c r="AA81" i="24" l="1"/>
  <c r="Z81" i="24"/>
  <c r="Y81" i="24"/>
  <c r="X81" i="24"/>
  <c r="X78" i="24" s="1"/>
  <c r="W81" i="24"/>
  <c r="W78" i="24" s="1"/>
  <c r="V81" i="24"/>
  <c r="U81" i="24"/>
  <c r="T81" i="24"/>
  <c r="S81" i="24"/>
  <c r="R81" i="24"/>
  <c r="Q81" i="24"/>
  <c r="P81" i="24"/>
  <c r="O81" i="24"/>
  <c r="N81" i="24"/>
  <c r="M81" i="24"/>
  <c r="L81" i="24"/>
  <c r="L78" i="24" s="1"/>
  <c r="K81" i="24"/>
  <c r="K78" i="24" s="1"/>
  <c r="J81" i="24"/>
  <c r="I81" i="24"/>
  <c r="H81" i="24"/>
  <c r="G81" i="24"/>
  <c r="F81" i="24"/>
  <c r="AA80" i="24"/>
  <c r="Z80" i="24"/>
  <c r="Y80" i="24"/>
  <c r="X80" i="24"/>
  <c r="W80" i="24"/>
  <c r="V80" i="24"/>
  <c r="V78" i="24" s="1"/>
  <c r="U80" i="24"/>
  <c r="U78" i="24" s="1"/>
  <c r="T80" i="24"/>
  <c r="T78" i="24" s="1"/>
  <c r="S80" i="24"/>
  <c r="S78" i="24" s="1"/>
  <c r="R80" i="24"/>
  <c r="R78" i="24" s="1"/>
  <c r="Q80" i="24"/>
  <c r="P80" i="24"/>
  <c r="O80" i="24"/>
  <c r="N80" i="24"/>
  <c r="M80" i="24"/>
  <c r="L80" i="24"/>
  <c r="K80" i="24"/>
  <c r="J80" i="24"/>
  <c r="J78" i="24" s="1"/>
  <c r="I80" i="24"/>
  <c r="I78" i="24" s="1"/>
  <c r="H80" i="24"/>
  <c r="H78" i="24" s="1"/>
  <c r="G80" i="24"/>
  <c r="G78" i="24" s="1"/>
  <c r="F80" i="24"/>
  <c r="F78" i="24" s="1"/>
  <c r="AA79" i="24"/>
  <c r="Z79" i="24"/>
  <c r="Y79" i="24"/>
  <c r="Y78" i="24" s="1"/>
  <c r="X79" i="24"/>
  <c r="W79" i="24"/>
  <c r="V79" i="24"/>
  <c r="U79" i="24"/>
  <c r="T79" i="24"/>
  <c r="S79" i="24"/>
  <c r="R79" i="24"/>
  <c r="Q79" i="24"/>
  <c r="Q78" i="24" s="1"/>
  <c r="P79" i="24"/>
  <c r="P78" i="24" s="1"/>
  <c r="O79" i="24"/>
  <c r="N79" i="24"/>
  <c r="M79" i="24"/>
  <c r="M78" i="24" s="1"/>
  <c r="L79" i="24"/>
  <c r="K79" i="24"/>
  <c r="J79" i="24"/>
  <c r="I79" i="24"/>
  <c r="H79" i="24"/>
  <c r="G79" i="24"/>
  <c r="F79" i="24"/>
  <c r="AA78" i="24"/>
  <c r="AA85" i="24" s="1"/>
  <c r="Z78" i="24"/>
  <c r="O78" i="24"/>
  <c r="O86" i="24" s="1"/>
  <c r="N78" i="24"/>
  <c r="N86" i="24" s="1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AA46" i="24"/>
  <c r="AA44" i="24" s="1"/>
  <c r="AA51" i="24" s="1"/>
  <c r="Z46" i="24"/>
  <c r="Y46" i="24"/>
  <c r="X46" i="24"/>
  <c r="W46" i="24"/>
  <c r="V46" i="24"/>
  <c r="U46" i="24"/>
  <c r="T46" i="24"/>
  <c r="S46" i="24"/>
  <c r="R46" i="24"/>
  <c r="Q46" i="24"/>
  <c r="P46" i="24"/>
  <c r="O46" i="24"/>
  <c r="O44" i="24" s="1"/>
  <c r="N46" i="24"/>
  <c r="M46" i="24"/>
  <c r="L46" i="24"/>
  <c r="K46" i="24"/>
  <c r="J46" i="24"/>
  <c r="I46" i="24"/>
  <c r="H46" i="24"/>
  <c r="G46" i="24"/>
  <c r="F46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Y18" i="24"/>
  <c r="Y16" i="24" s="1"/>
  <c r="Y23" i="24" s="1"/>
  <c r="X18" i="24"/>
  <c r="W18" i="24"/>
  <c r="V18" i="24"/>
  <c r="U18" i="24"/>
  <c r="T18" i="24"/>
  <c r="S18" i="24"/>
  <c r="R18" i="24"/>
  <c r="Q18" i="24"/>
  <c r="P18" i="24"/>
  <c r="O18" i="24"/>
  <c r="N18" i="24"/>
  <c r="N16" i="24" s="1"/>
  <c r="N22" i="24" s="1"/>
  <c r="M18" i="24"/>
  <c r="M16" i="24" s="1"/>
  <c r="M22" i="24" s="1"/>
  <c r="L18" i="24"/>
  <c r="K18" i="24"/>
  <c r="J18" i="24"/>
  <c r="I18" i="24"/>
  <c r="H18" i="24"/>
  <c r="G18" i="24"/>
  <c r="F18" i="24"/>
  <c r="Y17" i="24"/>
  <c r="X17" i="24"/>
  <c r="W17" i="24"/>
  <c r="V17" i="24"/>
  <c r="U17" i="24"/>
  <c r="U16" i="24" s="1"/>
  <c r="T17" i="24"/>
  <c r="S17" i="24"/>
  <c r="R17" i="24"/>
  <c r="Q17" i="24"/>
  <c r="P17" i="24"/>
  <c r="O17" i="24"/>
  <c r="N17" i="24"/>
  <c r="M17" i="24"/>
  <c r="L17" i="24"/>
  <c r="K17" i="24"/>
  <c r="J17" i="24"/>
  <c r="J16" i="24" s="1"/>
  <c r="I17" i="24"/>
  <c r="I16" i="24" s="1"/>
  <c r="H17" i="24"/>
  <c r="G17" i="24"/>
  <c r="F1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AA44" i="21"/>
  <c r="Z44" i="21"/>
  <c r="AA47" i="21"/>
  <c r="Z47" i="21"/>
  <c r="AA46" i="21"/>
  <c r="AA52" i="21" s="1"/>
  <c r="Z46" i="21"/>
  <c r="AA45" i="21"/>
  <c r="Z45" i="21"/>
  <c r="Z52" i="21"/>
  <c r="AA50" i="21"/>
  <c r="Z50" i="21"/>
  <c r="Z51" i="21" s="1"/>
  <c r="Z53" i="21" s="1"/>
  <c r="X40" i="21"/>
  <c r="Y40" i="21" s="1"/>
  <c r="Z40" i="21" s="1"/>
  <c r="X39" i="21"/>
  <c r="Y39" i="21" s="1"/>
  <c r="X38" i="21"/>
  <c r="Y38" i="21" s="1"/>
  <c r="Y52" i="21"/>
  <c r="X52" i="21"/>
  <c r="W52" i="21"/>
  <c r="V52" i="21"/>
  <c r="M52" i="21"/>
  <c r="L52" i="21"/>
  <c r="K52" i="21"/>
  <c r="J52" i="21"/>
  <c r="Y47" i="21"/>
  <c r="X47" i="21"/>
  <c r="X44" i="21" s="1"/>
  <c r="W47" i="21"/>
  <c r="W44" i="21" s="1"/>
  <c r="V47" i="21"/>
  <c r="V44" i="21" s="1"/>
  <c r="U47" i="21"/>
  <c r="T47" i="21"/>
  <c r="S47" i="21"/>
  <c r="R47" i="21"/>
  <c r="Q47" i="21"/>
  <c r="P47" i="21"/>
  <c r="O47" i="21"/>
  <c r="N47" i="21"/>
  <c r="M47" i="21"/>
  <c r="L47" i="21"/>
  <c r="L44" i="21" s="1"/>
  <c r="K47" i="21"/>
  <c r="K44" i="21" s="1"/>
  <c r="J47" i="21"/>
  <c r="J44" i="21" s="1"/>
  <c r="I47" i="21"/>
  <c r="H47" i="21"/>
  <c r="G47" i="21"/>
  <c r="F47" i="21"/>
  <c r="Y46" i="21"/>
  <c r="X46" i="21"/>
  <c r="W46" i="21"/>
  <c r="V46" i="21"/>
  <c r="U46" i="21"/>
  <c r="U44" i="21" s="1"/>
  <c r="T46" i="21"/>
  <c r="T44" i="21" s="1"/>
  <c r="S46" i="21"/>
  <c r="S44" i="21" s="1"/>
  <c r="R46" i="21"/>
  <c r="R44" i="21" s="1"/>
  <c r="Q46" i="21"/>
  <c r="P46" i="21"/>
  <c r="O46" i="21"/>
  <c r="O44" i="21" s="1"/>
  <c r="N46" i="21"/>
  <c r="N44" i="21" s="1"/>
  <c r="M46" i="21"/>
  <c r="L46" i="21"/>
  <c r="K46" i="21"/>
  <c r="J46" i="21"/>
  <c r="I46" i="21"/>
  <c r="I44" i="21" s="1"/>
  <c r="H46" i="21"/>
  <c r="H44" i="21" s="1"/>
  <c r="G46" i="21"/>
  <c r="G44" i="21" s="1"/>
  <c r="F46" i="21"/>
  <c r="F44" i="21" s="1"/>
  <c r="Y45" i="21"/>
  <c r="X45" i="21"/>
  <c r="W45" i="21"/>
  <c r="V45" i="21"/>
  <c r="U45" i="21"/>
  <c r="U52" i="21" s="1"/>
  <c r="T45" i="21"/>
  <c r="T52" i="21" s="1"/>
  <c r="S45" i="21"/>
  <c r="S52" i="21" s="1"/>
  <c r="R45" i="21"/>
  <c r="R52" i="21" s="1"/>
  <c r="Q45" i="21"/>
  <c r="Q52" i="21" s="1"/>
  <c r="P45" i="21"/>
  <c r="P52" i="21" s="1"/>
  <c r="O45" i="21"/>
  <c r="O52" i="21" s="1"/>
  <c r="N45" i="21"/>
  <c r="N52" i="21" s="1"/>
  <c r="M45" i="21"/>
  <c r="L45" i="21"/>
  <c r="K45" i="21"/>
  <c r="J45" i="21"/>
  <c r="I45" i="21"/>
  <c r="I52" i="21" s="1"/>
  <c r="H45" i="21"/>
  <c r="H52" i="21" s="1"/>
  <c r="G45" i="21"/>
  <c r="G52" i="21" s="1"/>
  <c r="F45" i="21"/>
  <c r="F52" i="21" s="1"/>
  <c r="Y44" i="21"/>
  <c r="Y50" i="21" s="1"/>
  <c r="M44" i="21"/>
  <c r="M50" i="21" s="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T22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Y16" i="19"/>
  <c r="X16" i="19"/>
  <c r="W16" i="19"/>
  <c r="V16" i="19"/>
  <c r="U16" i="19"/>
  <c r="T16" i="19"/>
  <c r="S16" i="19"/>
  <c r="R16" i="19"/>
  <c r="R14" i="19" s="1"/>
  <c r="R20" i="19" s="1"/>
  <c r="Q16" i="19"/>
  <c r="Q14" i="19" s="1"/>
  <c r="Q20" i="19" s="1"/>
  <c r="P16" i="19"/>
  <c r="O16" i="19"/>
  <c r="N16" i="19"/>
  <c r="N14" i="19" s="1"/>
  <c r="N20" i="19" s="1"/>
  <c r="M16" i="19"/>
  <c r="L16" i="19"/>
  <c r="K16" i="19"/>
  <c r="K14" i="19" s="1"/>
  <c r="K20" i="19" s="1"/>
  <c r="J16" i="19"/>
  <c r="I16" i="19"/>
  <c r="H16" i="19"/>
  <c r="G16" i="19"/>
  <c r="F17" i="19"/>
  <c r="F16" i="19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AA68" i="21"/>
  <c r="AA70" i="21" s="1"/>
  <c r="Z68" i="21"/>
  <c r="Z70" i="21" s="1"/>
  <c r="Y68" i="21"/>
  <c r="Y70" i="21" s="1"/>
  <c r="X68" i="21"/>
  <c r="X70" i="21" s="1"/>
  <c r="W68" i="21"/>
  <c r="W70" i="21" s="1"/>
  <c r="V68" i="21"/>
  <c r="V70" i="21" s="1"/>
  <c r="U68" i="21"/>
  <c r="U70" i="21" s="1"/>
  <c r="T68" i="21"/>
  <c r="T70" i="21" s="1"/>
  <c r="S68" i="21"/>
  <c r="S70" i="21" s="1"/>
  <c r="R68" i="21"/>
  <c r="R70" i="21" s="1"/>
  <c r="Q68" i="21"/>
  <c r="Q70" i="21" s="1"/>
  <c r="P68" i="21"/>
  <c r="P70" i="21" s="1"/>
  <c r="O68" i="21"/>
  <c r="O70" i="21" s="1"/>
  <c r="N68" i="21"/>
  <c r="N70" i="21" s="1"/>
  <c r="M68" i="21"/>
  <c r="M70" i="21" s="1"/>
  <c r="L68" i="21"/>
  <c r="L70" i="21" s="1"/>
  <c r="K68" i="21"/>
  <c r="K70" i="21" s="1"/>
  <c r="J68" i="21"/>
  <c r="J70" i="21" s="1"/>
  <c r="I68" i="21"/>
  <c r="I70" i="21" s="1"/>
  <c r="H68" i="21"/>
  <c r="H70" i="21" s="1"/>
  <c r="G68" i="21"/>
  <c r="G70" i="21" s="1"/>
  <c r="F68" i="21"/>
  <c r="F70" i="21" s="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Y26" i="19"/>
  <c r="X26" i="19"/>
  <c r="W26" i="19"/>
  <c r="W28" i="19" s="1"/>
  <c r="V26" i="19"/>
  <c r="U26" i="19"/>
  <c r="T26" i="19"/>
  <c r="S26" i="19"/>
  <c r="S34" i="19" s="1"/>
  <c r="R26" i="19"/>
  <c r="Q26" i="19"/>
  <c r="P26" i="19"/>
  <c r="O26" i="19"/>
  <c r="N26" i="19"/>
  <c r="M26" i="19"/>
  <c r="L26" i="19"/>
  <c r="K26" i="19"/>
  <c r="K28" i="19" s="1"/>
  <c r="J26" i="19"/>
  <c r="I26" i="19"/>
  <c r="H26" i="19"/>
  <c r="G26" i="19"/>
  <c r="Y15" i="19"/>
  <c r="Y22" i="19" s="1"/>
  <c r="X15" i="19"/>
  <c r="X22" i="19" s="1"/>
  <c r="W15" i="19"/>
  <c r="W22" i="19" s="1"/>
  <c r="V15" i="19"/>
  <c r="V22" i="19" s="1"/>
  <c r="U15" i="19"/>
  <c r="U22" i="19" s="1"/>
  <c r="T15" i="19"/>
  <c r="S15" i="19"/>
  <c r="R15" i="19"/>
  <c r="Q15" i="19"/>
  <c r="P15" i="19"/>
  <c r="P22" i="19" s="1"/>
  <c r="O15" i="19"/>
  <c r="O22" i="19" s="1"/>
  <c r="N15" i="19"/>
  <c r="M15" i="19"/>
  <c r="M22" i="19" s="1"/>
  <c r="L15" i="19"/>
  <c r="L22" i="19" s="1"/>
  <c r="K15" i="19"/>
  <c r="K22" i="19" s="1"/>
  <c r="J15" i="19"/>
  <c r="J22" i="19" s="1"/>
  <c r="I15" i="19"/>
  <c r="I22" i="19" s="1"/>
  <c r="H15" i="19"/>
  <c r="H22" i="19" s="1"/>
  <c r="G15" i="19"/>
  <c r="F29" i="19"/>
  <c r="F27" i="19"/>
  <c r="F26" i="19"/>
  <c r="F15" i="19"/>
  <c r="F22" i="19" s="1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3" i="19"/>
  <c r="F61" i="19"/>
  <c r="F60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F49" i="19"/>
  <c r="F56" i="19" s="1"/>
  <c r="G49" i="19"/>
  <c r="H49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F45" i="19"/>
  <c r="G45" i="19"/>
  <c r="G47" i="19" s="1"/>
  <c r="H45" i="19"/>
  <c r="H47" i="19" s="1"/>
  <c r="I45" i="19"/>
  <c r="I47" i="19" s="1"/>
  <c r="J45" i="19"/>
  <c r="J47" i="19" s="1"/>
  <c r="K45" i="19"/>
  <c r="K47" i="19" s="1"/>
  <c r="L45" i="19"/>
  <c r="L47" i="19" s="1"/>
  <c r="M45" i="19"/>
  <c r="M47" i="19" s="1"/>
  <c r="N45" i="19"/>
  <c r="N47" i="19" s="1"/>
  <c r="O45" i="19"/>
  <c r="O47" i="19" s="1"/>
  <c r="P45" i="19"/>
  <c r="P47" i="19" s="1"/>
  <c r="Q45" i="19"/>
  <c r="Q47" i="19" s="1"/>
  <c r="R45" i="19"/>
  <c r="R47" i="19" s="1"/>
  <c r="S45" i="19"/>
  <c r="S47" i="19" s="1"/>
  <c r="T45" i="19"/>
  <c r="T47" i="19" s="1"/>
  <c r="U45" i="19"/>
  <c r="U47" i="19" s="1"/>
  <c r="V45" i="19"/>
  <c r="V47" i="19" s="1"/>
  <c r="W45" i="19"/>
  <c r="W47" i="19" s="1"/>
  <c r="X45" i="19"/>
  <c r="X47" i="19" s="1"/>
  <c r="Y45" i="19"/>
  <c r="Y47" i="19" s="1"/>
  <c r="Z45" i="19"/>
  <c r="Z47" i="19" s="1"/>
  <c r="AA45" i="19"/>
  <c r="AA47" i="19" s="1"/>
  <c r="F78" i="19"/>
  <c r="F80" i="19" s="1"/>
  <c r="G78" i="19"/>
  <c r="G80" i="19" s="1"/>
  <c r="H78" i="19"/>
  <c r="H80" i="19" s="1"/>
  <c r="I78" i="19"/>
  <c r="I80" i="19" s="1"/>
  <c r="J78" i="19"/>
  <c r="J80" i="19" s="1"/>
  <c r="K78" i="19"/>
  <c r="K80" i="19" s="1"/>
  <c r="L78" i="19"/>
  <c r="L80" i="19" s="1"/>
  <c r="M78" i="19"/>
  <c r="M80" i="19" s="1"/>
  <c r="N78" i="19"/>
  <c r="N80" i="19" s="1"/>
  <c r="O78" i="19"/>
  <c r="O80" i="19" s="1"/>
  <c r="P78" i="19"/>
  <c r="P80" i="19" s="1"/>
  <c r="Q78" i="19"/>
  <c r="Q80" i="19" s="1"/>
  <c r="R78" i="19"/>
  <c r="R80" i="19" s="1"/>
  <c r="S78" i="19"/>
  <c r="S80" i="19" s="1"/>
  <c r="T78" i="19"/>
  <c r="T80" i="19" s="1"/>
  <c r="U78" i="19"/>
  <c r="U80" i="19" s="1"/>
  <c r="V78" i="19"/>
  <c r="V80" i="19" s="1"/>
  <c r="W78" i="19"/>
  <c r="W80" i="19" s="1"/>
  <c r="X78" i="19"/>
  <c r="X80" i="19" s="1"/>
  <c r="Y78" i="19"/>
  <c r="Y80" i="19" s="1"/>
  <c r="Z78" i="19"/>
  <c r="Z80" i="19" s="1"/>
  <c r="AA78" i="19"/>
  <c r="AA80" i="19" s="1"/>
  <c r="E8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33" i="6"/>
  <c r="T33" i="6"/>
  <c r="S33" i="6"/>
  <c r="R33" i="6"/>
  <c r="Q33" i="6"/>
  <c r="P33" i="6"/>
  <c r="O33" i="6"/>
  <c r="N33" i="6"/>
  <c r="M33" i="6"/>
  <c r="L33" i="6"/>
  <c r="L29" i="6" s="1"/>
  <c r="K33" i="6"/>
  <c r="J33" i="6"/>
  <c r="I33" i="6"/>
  <c r="H33" i="6"/>
  <c r="G33" i="6"/>
  <c r="F33" i="6"/>
  <c r="E33" i="6"/>
  <c r="D33" i="6"/>
  <c r="C33" i="6"/>
  <c r="B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O31" i="6"/>
  <c r="L31" i="6"/>
  <c r="E31" i="6"/>
  <c r="D31" i="6"/>
  <c r="C31" i="6"/>
  <c r="L30" i="6"/>
  <c r="U29" i="6"/>
  <c r="T29" i="6"/>
  <c r="S29" i="6"/>
  <c r="K29" i="6"/>
  <c r="J29" i="6"/>
  <c r="I29" i="6"/>
  <c r="H29" i="6"/>
  <c r="W26" i="6"/>
  <c r="U26" i="6"/>
  <c r="T26" i="6"/>
  <c r="S26" i="6"/>
  <c r="S31" i="6" s="1"/>
  <c r="R26" i="6"/>
  <c r="Q26" i="6"/>
  <c r="P26" i="6"/>
  <c r="P31" i="6" s="1"/>
  <c r="O26" i="6"/>
  <c r="O29" i="6" s="1"/>
  <c r="O30" i="6" s="1"/>
  <c r="N26" i="6"/>
  <c r="N31" i="6" s="1"/>
  <c r="M26" i="6"/>
  <c r="M31" i="6" s="1"/>
  <c r="L26" i="6"/>
  <c r="K26" i="6"/>
  <c r="K31" i="6" s="1"/>
  <c r="J26" i="6"/>
  <c r="J31" i="6" s="1"/>
  <c r="I26" i="6"/>
  <c r="H26" i="6"/>
  <c r="G26" i="6"/>
  <c r="G29" i="6" s="1"/>
  <c r="F26" i="6"/>
  <c r="E26" i="6"/>
  <c r="D26" i="6"/>
  <c r="D29" i="6" s="1"/>
  <c r="C26" i="6"/>
  <c r="C29" i="6" s="1"/>
  <c r="C30" i="6" s="1"/>
  <c r="B26" i="6"/>
  <c r="B31" i="6" s="1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U16" i="6"/>
  <c r="T16" i="6"/>
  <c r="S16" i="6"/>
  <c r="R16" i="6"/>
  <c r="Q16" i="6"/>
  <c r="P16" i="6"/>
  <c r="O16" i="6"/>
  <c r="N16" i="6"/>
  <c r="M16" i="6"/>
  <c r="L16" i="6"/>
  <c r="K16" i="6"/>
  <c r="K12" i="6" s="1"/>
  <c r="J16" i="6"/>
  <c r="J12" i="6" s="1"/>
  <c r="J13" i="6" s="1"/>
  <c r="I16" i="6"/>
  <c r="H16" i="6"/>
  <c r="G16" i="6"/>
  <c r="F16" i="6"/>
  <c r="E16" i="6"/>
  <c r="D16" i="6"/>
  <c r="C16" i="6"/>
  <c r="B16" i="6"/>
  <c r="U15" i="6"/>
  <c r="U14" i="6" s="1"/>
  <c r="U13" i="6" s="1"/>
  <c r="T15" i="6"/>
  <c r="T14" i="6" s="1"/>
  <c r="T13" i="6" s="1"/>
  <c r="S15" i="6"/>
  <c r="S14" i="6" s="1"/>
  <c r="S13" i="6" s="1"/>
  <c r="R15" i="6"/>
  <c r="R14" i="6" s="1"/>
  <c r="Q15" i="6"/>
  <c r="P15" i="6"/>
  <c r="O15" i="6"/>
  <c r="N15" i="6"/>
  <c r="M15" i="6"/>
  <c r="L15" i="6"/>
  <c r="K15" i="6"/>
  <c r="K14" i="6" s="1"/>
  <c r="K13" i="6" s="1"/>
  <c r="J15" i="6"/>
  <c r="I15" i="6"/>
  <c r="I14" i="6" s="1"/>
  <c r="H15" i="6"/>
  <c r="H14" i="6" s="1"/>
  <c r="G15" i="6"/>
  <c r="G14" i="6" s="1"/>
  <c r="F15" i="6"/>
  <c r="F14" i="6" s="1"/>
  <c r="E15" i="6"/>
  <c r="D15" i="6"/>
  <c r="C15" i="6"/>
  <c r="B15" i="6"/>
  <c r="Q14" i="6"/>
  <c r="P14" i="6"/>
  <c r="O14" i="6"/>
  <c r="L14" i="6"/>
  <c r="E14" i="6"/>
  <c r="D14" i="6"/>
  <c r="U12" i="6"/>
  <c r="T12" i="6"/>
  <c r="S12" i="6"/>
  <c r="R12" i="6"/>
  <c r="I12" i="6"/>
  <c r="I13" i="6" s="1"/>
  <c r="H12" i="6"/>
  <c r="H13" i="6" s="1"/>
  <c r="G12" i="6"/>
  <c r="F12" i="6"/>
  <c r="T9" i="6"/>
  <c r="S9" i="6"/>
  <c r="R9" i="6"/>
  <c r="R13" i="6" s="1"/>
  <c r="Q9" i="6"/>
  <c r="Q12" i="6" s="1"/>
  <c r="P9" i="6"/>
  <c r="P12" i="6" s="1"/>
  <c r="O9" i="6"/>
  <c r="N9" i="6"/>
  <c r="M9" i="6"/>
  <c r="M14" i="6" s="1"/>
  <c r="L9" i="6"/>
  <c r="L12" i="6" s="1"/>
  <c r="L13" i="6" s="1"/>
  <c r="K9" i="6"/>
  <c r="J9" i="6"/>
  <c r="J14" i="6" s="1"/>
  <c r="I9" i="6"/>
  <c r="H9" i="6"/>
  <c r="G9" i="6"/>
  <c r="F9" i="6"/>
  <c r="F13" i="6" s="1"/>
  <c r="E9" i="6"/>
  <c r="E12" i="6" s="1"/>
  <c r="D9" i="6"/>
  <c r="D12" i="6" s="1"/>
  <c r="C9" i="6"/>
  <c r="C14" i="6" s="1"/>
  <c r="B9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T32" i="5"/>
  <c r="S32" i="5"/>
  <c r="R32" i="5"/>
  <c r="Q32" i="5"/>
  <c r="P32" i="5"/>
  <c r="O32" i="5"/>
  <c r="N32" i="5"/>
  <c r="M32" i="5"/>
  <c r="L32" i="5"/>
  <c r="K32" i="5"/>
  <c r="K31" i="5" s="1"/>
  <c r="J32" i="5"/>
  <c r="I32" i="5"/>
  <c r="H32" i="5"/>
  <c r="G32" i="5"/>
  <c r="F32" i="5"/>
  <c r="E32" i="5"/>
  <c r="D32" i="5"/>
  <c r="C32" i="5"/>
  <c r="B32" i="5"/>
  <c r="T31" i="5"/>
  <c r="S31" i="5"/>
  <c r="R31" i="5"/>
  <c r="J31" i="5"/>
  <c r="I31" i="5"/>
  <c r="H31" i="5"/>
  <c r="G31" i="5"/>
  <c r="T29" i="5"/>
  <c r="M29" i="5"/>
  <c r="L29" i="5"/>
  <c r="K29" i="5"/>
  <c r="J29" i="5"/>
  <c r="J30" i="5" s="1"/>
  <c r="I29" i="5"/>
  <c r="H29" i="5"/>
  <c r="T26" i="5"/>
  <c r="S26" i="5"/>
  <c r="S29" i="5" s="1"/>
  <c r="R26" i="5"/>
  <c r="Q26" i="5"/>
  <c r="P26" i="5"/>
  <c r="O26" i="5"/>
  <c r="N26" i="5"/>
  <c r="N31" i="5" s="1"/>
  <c r="M26" i="5"/>
  <c r="M31" i="5" s="1"/>
  <c r="M30" i="5" s="1"/>
  <c r="L26" i="5"/>
  <c r="K26" i="5"/>
  <c r="J26" i="5"/>
  <c r="I26" i="5"/>
  <c r="I30" i="5" s="1"/>
  <c r="H26" i="5"/>
  <c r="G26" i="5"/>
  <c r="G29" i="5" s="1"/>
  <c r="F26" i="5"/>
  <c r="E26" i="5"/>
  <c r="D26" i="5"/>
  <c r="C26" i="5"/>
  <c r="B26" i="5"/>
  <c r="B31" i="5" s="1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T16" i="5"/>
  <c r="T12" i="5" s="1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T15" i="5"/>
  <c r="S15" i="5"/>
  <c r="R15" i="5"/>
  <c r="Q15" i="5"/>
  <c r="P15" i="5"/>
  <c r="O15" i="5"/>
  <c r="N15" i="5"/>
  <c r="N14" i="5" s="1"/>
  <c r="M15" i="5"/>
  <c r="L15" i="5"/>
  <c r="K15" i="5"/>
  <c r="J15" i="5"/>
  <c r="I15" i="5"/>
  <c r="H15" i="5"/>
  <c r="G15" i="5"/>
  <c r="F15" i="5"/>
  <c r="E15" i="5"/>
  <c r="D15" i="5"/>
  <c r="C15" i="5"/>
  <c r="B15" i="5"/>
  <c r="B14" i="5" s="1"/>
  <c r="T14" i="5"/>
  <c r="M14" i="5"/>
  <c r="L14" i="5"/>
  <c r="K14" i="5"/>
  <c r="J14" i="5"/>
  <c r="I14" i="5"/>
  <c r="T13" i="5"/>
  <c r="P12" i="5"/>
  <c r="O12" i="5"/>
  <c r="N12" i="5"/>
  <c r="M12" i="5"/>
  <c r="M13" i="5" s="1"/>
  <c r="L12" i="5"/>
  <c r="K12" i="5"/>
  <c r="D12" i="5"/>
  <c r="C12" i="5"/>
  <c r="B12" i="5"/>
  <c r="S9" i="5"/>
  <c r="R9" i="5"/>
  <c r="Q9" i="5"/>
  <c r="P9" i="5"/>
  <c r="O9" i="5"/>
  <c r="N9" i="5"/>
  <c r="M9" i="5"/>
  <c r="L9" i="5"/>
  <c r="L13" i="5" s="1"/>
  <c r="K9" i="5"/>
  <c r="J9" i="5"/>
  <c r="J12" i="5" s="1"/>
  <c r="I9" i="5"/>
  <c r="I12" i="5" s="1"/>
  <c r="H9" i="5"/>
  <c r="G9" i="5"/>
  <c r="F9" i="5"/>
  <c r="E9" i="5"/>
  <c r="D9" i="5"/>
  <c r="C9" i="5"/>
  <c r="B9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M86" i="24" l="1"/>
  <c r="M84" i="24"/>
  <c r="M85" i="24"/>
  <c r="P84" i="24"/>
  <c r="P86" i="24"/>
  <c r="P85" i="24" s="1"/>
  <c r="F84" i="24"/>
  <c r="F72" i="24" s="1"/>
  <c r="F86" i="24"/>
  <c r="R84" i="24"/>
  <c r="R86" i="24"/>
  <c r="Q84" i="24"/>
  <c r="Q86" i="24"/>
  <c r="G84" i="24"/>
  <c r="G86" i="24"/>
  <c r="G85" i="24" s="1"/>
  <c r="S84" i="24"/>
  <c r="S86" i="24"/>
  <c r="H84" i="24"/>
  <c r="H86" i="24"/>
  <c r="T84" i="24"/>
  <c r="T85" i="24"/>
  <c r="T86" i="24"/>
  <c r="Y86" i="24"/>
  <c r="Y84" i="24"/>
  <c r="Y85" i="24"/>
  <c r="I84" i="24"/>
  <c r="I86" i="24"/>
  <c r="U84" i="24"/>
  <c r="U86" i="24"/>
  <c r="K84" i="24"/>
  <c r="K85" i="24" s="1"/>
  <c r="K86" i="24"/>
  <c r="W86" i="24"/>
  <c r="W84" i="24"/>
  <c r="W85" i="24" s="1"/>
  <c r="J84" i="24"/>
  <c r="J85" i="24" s="1"/>
  <c r="J86" i="24"/>
  <c r="V84" i="24"/>
  <c r="V85" i="24" s="1"/>
  <c r="V86" i="24"/>
  <c r="L86" i="24"/>
  <c r="L84" i="24"/>
  <c r="L85" i="24" s="1"/>
  <c r="X86" i="24"/>
  <c r="X84" i="24"/>
  <c r="X85" i="24"/>
  <c r="N84" i="24"/>
  <c r="N85" i="24" s="1"/>
  <c r="N87" i="24" s="1"/>
  <c r="Z84" i="24"/>
  <c r="Z85" i="24" s="1"/>
  <c r="AA86" i="24"/>
  <c r="AA87" i="24" s="1"/>
  <c r="O84" i="24"/>
  <c r="AA84" i="24"/>
  <c r="Z86" i="24"/>
  <c r="O85" i="24"/>
  <c r="O87" i="24" s="1"/>
  <c r="P44" i="24"/>
  <c r="Q44" i="24"/>
  <c r="H16" i="24"/>
  <c r="F44" i="24"/>
  <c r="F52" i="24" s="1"/>
  <c r="H44" i="24"/>
  <c r="T44" i="24"/>
  <c r="T52" i="24" s="1"/>
  <c r="K16" i="24"/>
  <c r="W16" i="24"/>
  <c r="J22" i="24"/>
  <c r="J24" i="24"/>
  <c r="O52" i="24"/>
  <c r="O50" i="24"/>
  <c r="P52" i="24"/>
  <c r="P50" i="24"/>
  <c r="I24" i="24"/>
  <c r="I22" i="24"/>
  <c r="Q52" i="24"/>
  <c r="Q50" i="24"/>
  <c r="U24" i="24"/>
  <c r="U22" i="24"/>
  <c r="U23" i="24"/>
  <c r="H24" i="24"/>
  <c r="H22" i="24"/>
  <c r="H23" i="24"/>
  <c r="K24" i="24"/>
  <c r="K22" i="24"/>
  <c r="K23" i="24" s="1"/>
  <c r="W22" i="24"/>
  <c r="W23" i="24"/>
  <c r="W24" i="24"/>
  <c r="W25" i="24" s="1"/>
  <c r="Y22" i="24"/>
  <c r="O16" i="24"/>
  <c r="K44" i="24"/>
  <c r="W44" i="24"/>
  <c r="M44" i="24"/>
  <c r="Y44" i="24"/>
  <c r="N24" i="24"/>
  <c r="N23" i="24" s="1"/>
  <c r="N25" i="24" s="1"/>
  <c r="L16" i="24"/>
  <c r="P16" i="24"/>
  <c r="T16" i="24"/>
  <c r="L44" i="24"/>
  <c r="X44" i="24"/>
  <c r="N44" i="24"/>
  <c r="Z44" i="24"/>
  <c r="J44" i="24"/>
  <c r="V44" i="24"/>
  <c r="Y24" i="24"/>
  <c r="Y25" i="24" s="1"/>
  <c r="M24" i="24"/>
  <c r="M23" i="24" s="1"/>
  <c r="Q16" i="24"/>
  <c r="AA50" i="24"/>
  <c r="AA52" i="24"/>
  <c r="AA53" i="24" s="1"/>
  <c r="V16" i="24"/>
  <c r="F50" i="24"/>
  <c r="F38" i="24" s="1"/>
  <c r="I44" i="24"/>
  <c r="H50" i="24"/>
  <c r="F51" i="24"/>
  <c r="F39" i="24" s="1"/>
  <c r="U44" i="24"/>
  <c r="R44" i="24"/>
  <c r="S44" i="24"/>
  <c r="X16" i="24"/>
  <c r="H25" i="24"/>
  <c r="G44" i="24"/>
  <c r="F16" i="24"/>
  <c r="R16" i="24"/>
  <c r="G16" i="24"/>
  <c r="S16" i="24"/>
  <c r="AA40" i="21"/>
  <c r="AA51" i="21"/>
  <c r="AA53" i="21" s="1"/>
  <c r="Z39" i="21"/>
  <c r="Z38" i="21"/>
  <c r="Y41" i="21"/>
  <c r="Y42" i="21" s="1"/>
  <c r="X41" i="21"/>
  <c r="X42" i="21" s="1"/>
  <c r="U50" i="21"/>
  <c r="U51" i="21"/>
  <c r="F40" i="21"/>
  <c r="G40" i="21" s="1"/>
  <c r="H40" i="21" s="1"/>
  <c r="I40" i="21" s="1"/>
  <c r="J40" i="21" s="1"/>
  <c r="K40" i="21" s="1"/>
  <c r="L40" i="21" s="1"/>
  <c r="M40" i="21" s="1"/>
  <c r="N40" i="21" s="1"/>
  <c r="O40" i="21" s="1"/>
  <c r="P40" i="21" s="1"/>
  <c r="Q40" i="21" s="1"/>
  <c r="R40" i="21" s="1"/>
  <c r="S40" i="21" s="1"/>
  <c r="T40" i="21" s="1"/>
  <c r="U40" i="21" s="1"/>
  <c r="V40" i="21" s="1"/>
  <c r="W40" i="21" s="1"/>
  <c r="J50" i="21"/>
  <c r="J51" i="21"/>
  <c r="J53" i="21" s="1"/>
  <c r="W50" i="21"/>
  <c r="W51" i="21"/>
  <c r="X50" i="21"/>
  <c r="X51" i="21"/>
  <c r="I50" i="21"/>
  <c r="I51" i="21" s="1"/>
  <c r="I53" i="21" s="1"/>
  <c r="G53" i="21"/>
  <c r="R50" i="21"/>
  <c r="R51" i="21" s="1"/>
  <c r="R53" i="21" s="1"/>
  <c r="G50" i="21"/>
  <c r="G51" i="21"/>
  <c r="H51" i="21"/>
  <c r="H53" i="21" s="1"/>
  <c r="H50" i="21"/>
  <c r="N50" i="21"/>
  <c r="N51" i="21" s="1"/>
  <c r="N53" i="21" s="1"/>
  <c r="V53" i="21"/>
  <c r="M53" i="21"/>
  <c r="O51" i="21"/>
  <c r="O53" i="21" s="1"/>
  <c r="O50" i="21"/>
  <c r="W53" i="21"/>
  <c r="V50" i="21"/>
  <c r="V51" i="21"/>
  <c r="S51" i="21"/>
  <c r="S53" i="21" s="1"/>
  <c r="S50" i="21"/>
  <c r="L50" i="21"/>
  <c r="L51" i="21" s="1"/>
  <c r="L53" i="21" s="1"/>
  <c r="X53" i="21"/>
  <c r="F50" i="21"/>
  <c r="F38" i="21" s="1"/>
  <c r="F51" i="21"/>
  <c r="F39" i="21" s="1"/>
  <c r="G39" i="21" s="1"/>
  <c r="H39" i="21" s="1"/>
  <c r="K50" i="21"/>
  <c r="K51" i="21" s="1"/>
  <c r="K53" i="21" s="1"/>
  <c r="T50" i="21"/>
  <c r="T51" i="21" s="1"/>
  <c r="T53" i="21" s="1"/>
  <c r="U53" i="21"/>
  <c r="Y53" i="21"/>
  <c r="P44" i="21"/>
  <c r="Q44" i="21"/>
  <c r="M51" i="21"/>
  <c r="Y51" i="21"/>
  <c r="P24" i="21"/>
  <c r="F71" i="21"/>
  <c r="F73" i="21" s="1"/>
  <c r="V16" i="21"/>
  <c r="V22" i="21" s="1"/>
  <c r="X16" i="21"/>
  <c r="X22" i="21" s="1"/>
  <c r="Y16" i="21"/>
  <c r="Y22" i="21" s="1"/>
  <c r="J24" i="21"/>
  <c r="V24" i="21"/>
  <c r="K24" i="21"/>
  <c r="W24" i="21"/>
  <c r="L24" i="21"/>
  <c r="X24" i="21"/>
  <c r="X23" i="21" s="1"/>
  <c r="X25" i="21" s="1"/>
  <c r="M24" i="21"/>
  <c r="Y24" i="21"/>
  <c r="N24" i="21"/>
  <c r="F16" i="21"/>
  <c r="F22" i="21" s="1"/>
  <c r="R16" i="21"/>
  <c r="R22" i="21" s="1"/>
  <c r="J16" i="21"/>
  <c r="J22" i="21" s="1"/>
  <c r="O24" i="21"/>
  <c r="G16" i="21"/>
  <c r="G22" i="21" s="1"/>
  <c r="S16" i="21"/>
  <c r="S22" i="21" s="1"/>
  <c r="K16" i="21"/>
  <c r="K22" i="21" s="1"/>
  <c r="W16" i="21"/>
  <c r="W22" i="21" s="1"/>
  <c r="H24" i="21"/>
  <c r="T24" i="21"/>
  <c r="L16" i="21"/>
  <c r="L22" i="21" s="1"/>
  <c r="Q24" i="21"/>
  <c r="I16" i="21"/>
  <c r="I22" i="21" s="1"/>
  <c r="U16" i="21"/>
  <c r="M16" i="21"/>
  <c r="M22" i="21" s="1"/>
  <c r="F24" i="21"/>
  <c r="F12" i="21" s="1"/>
  <c r="R24" i="21"/>
  <c r="P71" i="21"/>
  <c r="P73" i="21" s="1"/>
  <c r="G24" i="21"/>
  <c r="S24" i="21"/>
  <c r="I24" i="21"/>
  <c r="U24" i="21"/>
  <c r="P16" i="21"/>
  <c r="P22" i="21" s="1"/>
  <c r="P23" i="21" s="1"/>
  <c r="P25" i="21" s="1"/>
  <c r="U22" i="21"/>
  <c r="U23" i="21"/>
  <c r="N16" i="21"/>
  <c r="V23" i="21"/>
  <c r="O16" i="21"/>
  <c r="Q16" i="21"/>
  <c r="Y23" i="21"/>
  <c r="H16" i="21"/>
  <c r="T16" i="21"/>
  <c r="K71" i="21"/>
  <c r="W71" i="21"/>
  <c r="V71" i="21"/>
  <c r="V73" i="21" s="1"/>
  <c r="J71" i="21"/>
  <c r="J73" i="21" s="1"/>
  <c r="L71" i="21"/>
  <c r="L73" i="21" s="1"/>
  <c r="X71" i="21"/>
  <c r="X73" i="21" s="1"/>
  <c r="R71" i="21"/>
  <c r="R73" i="21" s="1"/>
  <c r="O14" i="19"/>
  <c r="O20" i="19" s="1"/>
  <c r="N22" i="19"/>
  <c r="F14" i="19"/>
  <c r="F20" i="19" s="1"/>
  <c r="F8" i="19" s="1"/>
  <c r="R21" i="19"/>
  <c r="G14" i="19"/>
  <c r="G20" i="19" s="1"/>
  <c r="S14" i="19"/>
  <c r="S21" i="19" s="1"/>
  <c r="L14" i="19"/>
  <c r="L20" i="19" s="1"/>
  <c r="X14" i="19"/>
  <c r="X20" i="19" s="1"/>
  <c r="X21" i="19" s="1"/>
  <c r="Q22" i="19"/>
  <c r="Q21" i="19" s="1"/>
  <c r="H14" i="19"/>
  <c r="H20" i="19" s="1"/>
  <c r="H21" i="19" s="1"/>
  <c r="T14" i="19"/>
  <c r="T20" i="19" s="1"/>
  <c r="R22" i="19"/>
  <c r="I14" i="19"/>
  <c r="U14" i="19"/>
  <c r="G22" i="19"/>
  <c r="S22" i="19"/>
  <c r="J14" i="19"/>
  <c r="V14" i="19"/>
  <c r="V20" i="19" s="1"/>
  <c r="N21" i="19"/>
  <c r="F21" i="19"/>
  <c r="F9" i="19" s="1"/>
  <c r="F10" i="19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O21" i="19"/>
  <c r="S20" i="19"/>
  <c r="I20" i="19"/>
  <c r="I21" i="19"/>
  <c r="U20" i="19"/>
  <c r="U21" i="19"/>
  <c r="J20" i="19"/>
  <c r="J21" i="19"/>
  <c r="W14" i="19"/>
  <c r="M14" i="19"/>
  <c r="M20" i="19" s="1"/>
  <c r="M21" i="19" s="1"/>
  <c r="Y14" i="19"/>
  <c r="K21" i="19"/>
  <c r="P14" i="19"/>
  <c r="P20" i="19" s="1"/>
  <c r="P21" i="19" s="1"/>
  <c r="S37" i="19"/>
  <c r="Q71" i="21"/>
  <c r="Q73" i="21" s="1"/>
  <c r="G71" i="21"/>
  <c r="G73" i="21" s="1"/>
  <c r="S71" i="21"/>
  <c r="S73" i="21" s="1"/>
  <c r="H71" i="21"/>
  <c r="H73" i="21" s="1"/>
  <c r="T71" i="21"/>
  <c r="T73" i="21" s="1"/>
  <c r="I71" i="21"/>
  <c r="I73" i="21" s="1"/>
  <c r="U71" i="21"/>
  <c r="U73" i="21" s="1"/>
  <c r="Y71" i="21"/>
  <c r="Y73" i="21" s="1"/>
  <c r="N71" i="21"/>
  <c r="N73" i="21" s="1"/>
  <c r="Z71" i="21"/>
  <c r="Z73" i="21" s="1"/>
  <c r="M71" i="21"/>
  <c r="M73" i="21" s="1"/>
  <c r="O71" i="21"/>
  <c r="O73" i="21" s="1"/>
  <c r="AA71" i="21"/>
  <c r="AA73" i="21" s="1"/>
  <c r="K73" i="21"/>
  <c r="W73" i="21"/>
  <c r="N28" i="19"/>
  <c r="L28" i="19"/>
  <c r="X28" i="19"/>
  <c r="X68" i="19"/>
  <c r="J32" i="19"/>
  <c r="V32" i="19"/>
  <c r="M28" i="19"/>
  <c r="Y28" i="19"/>
  <c r="N34" i="19"/>
  <c r="J68" i="19"/>
  <c r="M59" i="19"/>
  <c r="Y59" i="19"/>
  <c r="F34" i="19"/>
  <c r="X32" i="19"/>
  <c r="R25" i="19"/>
  <c r="J34" i="19"/>
  <c r="Q25" i="19"/>
  <c r="G25" i="19"/>
  <c r="S25" i="19"/>
  <c r="J25" i="19"/>
  <c r="V34" i="19"/>
  <c r="K25" i="19"/>
  <c r="F25" i="19"/>
  <c r="L25" i="19"/>
  <c r="H25" i="19"/>
  <c r="T25" i="19"/>
  <c r="V25" i="19"/>
  <c r="P25" i="19"/>
  <c r="I25" i="19"/>
  <c r="U25" i="19"/>
  <c r="K34" i="19"/>
  <c r="W34" i="19"/>
  <c r="F32" i="19"/>
  <c r="W25" i="19"/>
  <c r="Q32" i="19"/>
  <c r="X25" i="19"/>
  <c r="R34" i="19"/>
  <c r="G34" i="19"/>
  <c r="L34" i="19"/>
  <c r="X34" i="19"/>
  <c r="K32" i="19"/>
  <c r="H34" i="19"/>
  <c r="T34" i="19"/>
  <c r="M34" i="19"/>
  <c r="Y34" i="19"/>
  <c r="L32" i="19"/>
  <c r="I32" i="19"/>
  <c r="U32" i="19"/>
  <c r="N25" i="19"/>
  <c r="W32" i="19"/>
  <c r="I34" i="19"/>
  <c r="U34" i="19"/>
  <c r="O28" i="19"/>
  <c r="M32" i="19"/>
  <c r="Y32" i="19"/>
  <c r="M25" i="19"/>
  <c r="Y25" i="19"/>
  <c r="P28" i="19"/>
  <c r="N32" i="19"/>
  <c r="Q28" i="19"/>
  <c r="O32" i="19"/>
  <c r="R28" i="19"/>
  <c r="O25" i="19"/>
  <c r="O34" i="19"/>
  <c r="H28" i="19"/>
  <c r="T28" i="19"/>
  <c r="R32" i="19"/>
  <c r="P34" i="19"/>
  <c r="G28" i="19"/>
  <c r="I28" i="19"/>
  <c r="U28" i="19"/>
  <c r="G32" i="19"/>
  <c r="Q34" i="19"/>
  <c r="S28" i="19"/>
  <c r="J28" i="19"/>
  <c r="V28" i="19"/>
  <c r="H32" i="19"/>
  <c r="T32" i="19"/>
  <c r="P32" i="19"/>
  <c r="F28" i="19"/>
  <c r="Q59" i="19"/>
  <c r="R68" i="19"/>
  <c r="I59" i="19"/>
  <c r="U59" i="19"/>
  <c r="L59" i="19"/>
  <c r="X66" i="19"/>
  <c r="G66" i="19"/>
  <c r="S68" i="19"/>
  <c r="J59" i="19"/>
  <c r="V59" i="19"/>
  <c r="T66" i="19"/>
  <c r="K59" i="19"/>
  <c r="W59" i="19"/>
  <c r="N59" i="19"/>
  <c r="V68" i="19"/>
  <c r="AA59" i="19"/>
  <c r="I68" i="19"/>
  <c r="U68" i="19"/>
  <c r="L68" i="19"/>
  <c r="X59" i="19"/>
  <c r="W68" i="19"/>
  <c r="Z59" i="19"/>
  <c r="K68" i="19"/>
  <c r="O59" i="19"/>
  <c r="M68" i="19"/>
  <c r="Y68" i="19"/>
  <c r="P59" i="19"/>
  <c r="N66" i="19"/>
  <c r="O68" i="19"/>
  <c r="R59" i="19"/>
  <c r="O66" i="19"/>
  <c r="P68" i="19"/>
  <c r="G59" i="19"/>
  <c r="S59" i="19"/>
  <c r="P66" i="19"/>
  <c r="P67" i="19" s="1"/>
  <c r="F59" i="19"/>
  <c r="Q66" i="19"/>
  <c r="H59" i="19"/>
  <c r="T59" i="19"/>
  <c r="G68" i="19"/>
  <c r="N68" i="19"/>
  <c r="F66" i="19"/>
  <c r="R66" i="19"/>
  <c r="Q68" i="19"/>
  <c r="S66" i="19"/>
  <c r="F68" i="19"/>
  <c r="Z68" i="19"/>
  <c r="I66" i="19"/>
  <c r="U66" i="19"/>
  <c r="H68" i="19"/>
  <c r="T68" i="19"/>
  <c r="H66" i="19"/>
  <c r="J66" i="19"/>
  <c r="V66" i="19"/>
  <c r="K66" i="19"/>
  <c r="W66" i="19"/>
  <c r="L66" i="19"/>
  <c r="M66" i="19"/>
  <c r="Y66" i="19"/>
  <c r="L56" i="19"/>
  <c r="AA66" i="19"/>
  <c r="AA68" i="19"/>
  <c r="H62" i="19"/>
  <c r="T62" i="19"/>
  <c r="Z62" i="19"/>
  <c r="K62" i="19"/>
  <c r="W62" i="19"/>
  <c r="Q62" i="19"/>
  <c r="L62" i="19"/>
  <c r="X62" i="19"/>
  <c r="M62" i="19"/>
  <c r="N62" i="19"/>
  <c r="Z66" i="19"/>
  <c r="O62" i="19"/>
  <c r="AA62" i="19"/>
  <c r="F62" i="19"/>
  <c r="R62" i="19"/>
  <c r="G62" i="19"/>
  <c r="S62" i="19"/>
  <c r="Y48" i="19"/>
  <c r="Y50" i="19" s="1"/>
  <c r="M48" i="19"/>
  <c r="M50" i="19" s="1"/>
  <c r="I62" i="19"/>
  <c r="U62" i="19"/>
  <c r="J62" i="19"/>
  <c r="V62" i="19"/>
  <c r="K56" i="19"/>
  <c r="Y62" i="19"/>
  <c r="T48" i="19"/>
  <c r="T50" i="19" s="1"/>
  <c r="V81" i="19"/>
  <c r="V83" i="19" s="1"/>
  <c r="J81" i="19"/>
  <c r="J83" i="19" s="1"/>
  <c r="P62" i="19"/>
  <c r="U81" i="19"/>
  <c r="U83" i="19" s="1"/>
  <c r="I81" i="19"/>
  <c r="I83" i="19" s="1"/>
  <c r="V48" i="19"/>
  <c r="V50" i="19" s="1"/>
  <c r="J48" i="19"/>
  <c r="J50" i="19" s="1"/>
  <c r="X81" i="19"/>
  <c r="X83" i="19" s="1"/>
  <c r="L81" i="19"/>
  <c r="L83" i="19" s="1"/>
  <c r="I48" i="19"/>
  <c r="I50" i="19" s="1"/>
  <c r="X56" i="19"/>
  <c r="R48" i="19"/>
  <c r="R50" i="19" s="1"/>
  <c r="M56" i="19"/>
  <c r="H48" i="19"/>
  <c r="S48" i="19"/>
  <c r="S50" i="19" s="1"/>
  <c r="G48" i="19"/>
  <c r="G50" i="19" s="1"/>
  <c r="Q54" i="19"/>
  <c r="Y56" i="19"/>
  <c r="P54" i="19"/>
  <c r="U56" i="19"/>
  <c r="S81" i="19"/>
  <c r="S83" i="19" s="1"/>
  <c r="G81" i="19"/>
  <c r="G83" i="19" s="1"/>
  <c r="N54" i="19"/>
  <c r="O56" i="19"/>
  <c r="Q56" i="19"/>
  <c r="Z54" i="19"/>
  <c r="AA56" i="19"/>
  <c r="Z56" i="19"/>
  <c r="H56" i="19"/>
  <c r="N48" i="19"/>
  <c r="J56" i="19"/>
  <c r="Q81" i="19"/>
  <c r="Q83" i="19" s="1"/>
  <c r="T81" i="19"/>
  <c r="T83" i="19" s="1"/>
  <c r="H81" i="19"/>
  <c r="H83" i="19" s="1"/>
  <c r="L54" i="19"/>
  <c r="M54" i="19"/>
  <c r="L48" i="19"/>
  <c r="X54" i="19"/>
  <c r="X48" i="19"/>
  <c r="W54" i="19"/>
  <c r="W48" i="19"/>
  <c r="Y54" i="19"/>
  <c r="K81" i="19"/>
  <c r="K83" i="19" s="1"/>
  <c r="W81" i="19"/>
  <c r="W83" i="19" s="1"/>
  <c r="AA48" i="19"/>
  <c r="AA50" i="19" s="1"/>
  <c r="AA54" i="19"/>
  <c r="O48" i="19"/>
  <c r="O50" i="19" s="1"/>
  <c r="O54" i="19"/>
  <c r="K54" i="19"/>
  <c r="K48" i="19"/>
  <c r="V54" i="19"/>
  <c r="P81" i="19"/>
  <c r="P83" i="19" s="1"/>
  <c r="R56" i="19"/>
  <c r="V56" i="19"/>
  <c r="S56" i="19"/>
  <c r="W56" i="19"/>
  <c r="Z48" i="19"/>
  <c r="T56" i="19"/>
  <c r="R81" i="19"/>
  <c r="R83" i="19" s="1"/>
  <c r="N56" i="19"/>
  <c r="H54" i="19"/>
  <c r="G56" i="19"/>
  <c r="O81" i="19"/>
  <c r="O83" i="19" s="1"/>
  <c r="M81" i="19"/>
  <c r="M83" i="19" s="1"/>
  <c r="I56" i="19"/>
  <c r="Y81" i="19"/>
  <c r="Y83" i="19" s="1"/>
  <c r="P56" i="19"/>
  <c r="N81" i="19"/>
  <c r="N83" i="19" s="1"/>
  <c r="Z81" i="19"/>
  <c r="Z83" i="19" s="1"/>
  <c r="AA81" i="19"/>
  <c r="AA83" i="19" s="1"/>
  <c r="F81" i="19"/>
  <c r="F83" i="19" s="1"/>
  <c r="P48" i="19"/>
  <c r="R54" i="19"/>
  <c r="S54" i="19"/>
  <c r="Q48" i="19"/>
  <c r="T54" i="19"/>
  <c r="I54" i="19"/>
  <c r="U54" i="19"/>
  <c r="J54" i="19"/>
  <c r="U48" i="19"/>
  <c r="R29" i="5"/>
  <c r="R30" i="5"/>
  <c r="G14" i="5"/>
  <c r="G12" i="5"/>
  <c r="O31" i="5"/>
  <c r="O29" i="5"/>
  <c r="O30" i="5" s="1"/>
  <c r="E31" i="5"/>
  <c r="E29" i="5"/>
  <c r="E30" i="5"/>
  <c r="F29" i="5"/>
  <c r="F30" i="5"/>
  <c r="H30" i="5"/>
  <c r="T30" i="5"/>
  <c r="D31" i="5"/>
  <c r="D29" i="5"/>
  <c r="N14" i="6"/>
  <c r="N13" i="6"/>
  <c r="N12" i="6"/>
  <c r="B13" i="5"/>
  <c r="E29" i="6"/>
  <c r="E30" i="6"/>
  <c r="Q31" i="6"/>
  <c r="Q30" i="6" s="1"/>
  <c r="Q29" i="6"/>
  <c r="F14" i="5"/>
  <c r="F13" i="5" s="1"/>
  <c r="F12" i="5"/>
  <c r="O12" i="6"/>
  <c r="O13" i="6"/>
  <c r="C13" i="5"/>
  <c r="F29" i="6"/>
  <c r="F31" i="6"/>
  <c r="F30" i="6"/>
  <c r="R29" i="6"/>
  <c r="R31" i="6"/>
  <c r="R30" i="6"/>
  <c r="R14" i="5"/>
  <c r="R12" i="5"/>
  <c r="H14" i="5"/>
  <c r="H12" i="5"/>
  <c r="H13" i="5"/>
  <c r="G13" i="5"/>
  <c r="B14" i="6"/>
  <c r="B12" i="6"/>
  <c r="B13" i="6" s="1"/>
  <c r="Q31" i="5"/>
  <c r="Q30" i="5" s="1"/>
  <c r="Q29" i="5"/>
  <c r="K13" i="5"/>
  <c r="K30" i="6"/>
  <c r="N13" i="5"/>
  <c r="O13" i="5"/>
  <c r="D14" i="5"/>
  <c r="D13" i="5" s="1"/>
  <c r="P14" i="5"/>
  <c r="P13" i="5" s="1"/>
  <c r="I30" i="6"/>
  <c r="S14" i="5"/>
  <c r="S12" i="5"/>
  <c r="C31" i="5"/>
  <c r="C29" i="5"/>
  <c r="C30" i="5" s="1"/>
  <c r="P31" i="5"/>
  <c r="P30" i="5" s="1"/>
  <c r="P29" i="5"/>
  <c r="C12" i="6"/>
  <c r="C13" i="6"/>
  <c r="J30" i="6"/>
  <c r="R13" i="5"/>
  <c r="D30" i="5"/>
  <c r="S13" i="5"/>
  <c r="F31" i="5"/>
  <c r="E14" i="5"/>
  <c r="E12" i="5"/>
  <c r="Q14" i="5"/>
  <c r="Q13" i="5" s="1"/>
  <c r="Q12" i="5"/>
  <c r="K30" i="5"/>
  <c r="G13" i="6"/>
  <c r="T30" i="6"/>
  <c r="U30" i="6"/>
  <c r="D30" i="6"/>
  <c r="P30" i="6"/>
  <c r="H31" i="6"/>
  <c r="H30" i="6" s="1"/>
  <c r="T31" i="6"/>
  <c r="J13" i="5"/>
  <c r="C14" i="5"/>
  <c r="O14" i="5"/>
  <c r="B29" i="5"/>
  <c r="B30" i="5" s="1"/>
  <c r="N29" i="5"/>
  <c r="N30" i="5" s="1"/>
  <c r="G30" i="5"/>
  <c r="S30" i="5"/>
  <c r="L31" i="5"/>
  <c r="L30" i="5" s="1"/>
  <c r="D13" i="6"/>
  <c r="P13" i="6"/>
  <c r="M29" i="6"/>
  <c r="M30" i="6" s="1"/>
  <c r="I31" i="6"/>
  <c r="U31" i="6"/>
  <c r="M12" i="6"/>
  <c r="M13" i="6" s="1"/>
  <c r="E13" i="6"/>
  <c r="Q13" i="6"/>
  <c r="B29" i="6"/>
  <c r="B30" i="6" s="1"/>
  <c r="N29" i="6"/>
  <c r="N30" i="6" s="1"/>
  <c r="S30" i="6"/>
  <c r="G31" i="6"/>
  <c r="G30" i="6" s="1"/>
  <c r="I13" i="5"/>
  <c r="P29" i="6"/>
  <c r="F74" i="24" l="1"/>
  <c r="G74" i="24" s="1"/>
  <c r="H74" i="24" s="1"/>
  <c r="I74" i="24" s="1"/>
  <c r="J74" i="24" s="1"/>
  <c r="K74" i="24" s="1"/>
  <c r="L74" i="24" s="1"/>
  <c r="M74" i="24" s="1"/>
  <c r="N74" i="24" s="1"/>
  <c r="O74" i="24" s="1"/>
  <c r="P74" i="24" s="1"/>
  <c r="Q74" i="24" s="1"/>
  <c r="R74" i="24" s="1"/>
  <c r="S74" i="24" s="1"/>
  <c r="T74" i="24" s="1"/>
  <c r="U74" i="24" s="1"/>
  <c r="V74" i="24" s="1"/>
  <c r="W74" i="24" s="1"/>
  <c r="X74" i="24" s="1"/>
  <c r="Y74" i="24" s="1"/>
  <c r="Z74" i="24" s="1"/>
  <c r="AA74" i="24" s="1"/>
  <c r="G72" i="24"/>
  <c r="I85" i="24"/>
  <c r="I87" i="24" s="1"/>
  <c r="P87" i="24"/>
  <c r="W87" i="24"/>
  <c r="X87" i="24"/>
  <c r="Y87" i="24"/>
  <c r="F85" i="24"/>
  <c r="F73" i="24" s="1"/>
  <c r="G73" i="24" s="1"/>
  <c r="H73" i="24" s="1"/>
  <c r="I73" i="24" s="1"/>
  <c r="J73" i="24" s="1"/>
  <c r="K73" i="24" s="1"/>
  <c r="L73" i="24" s="1"/>
  <c r="M73" i="24" s="1"/>
  <c r="N73" i="24" s="1"/>
  <c r="O73" i="24" s="1"/>
  <c r="P73" i="24" s="1"/>
  <c r="Q73" i="24" s="1"/>
  <c r="R73" i="24" s="1"/>
  <c r="S73" i="24" s="1"/>
  <c r="T73" i="24" s="1"/>
  <c r="U73" i="24" s="1"/>
  <c r="V73" i="24" s="1"/>
  <c r="W73" i="24" s="1"/>
  <c r="X73" i="24" s="1"/>
  <c r="Y73" i="24" s="1"/>
  <c r="Z73" i="24" s="1"/>
  <c r="AA73" i="24" s="1"/>
  <c r="G87" i="24"/>
  <c r="K87" i="24"/>
  <c r="T87" i="24"/>
  <c r="Q85" i="24"/>
  <c r="Q87" i="24" s="1"/>
  <c r="S85" i="24"/>
  <c r="S87" i="24" s="1"/>
  <c r="Z87" i="24"/>
  <c r="H87" i="24"/>
  <c r="R87" i="24"/>
  <c r="M87" i="24"/>
  <c r="U85" i="24"/>
  <c r="U87" i="24" s="1"/>
  <c r="H85" i="24"/>
  <c r="R85" i="24"/>
  <c r="J87" i="24"/>
  <c r="L87" i="24"/>
  <c r="V87" i="24"/>
  <c r="U25" i="24"/>
  <c r="K25" i="24"/>
  <c r="Q51" i="24"/>
  <c r="Q53" i="24" s="1"/>
  <c r="I23" i="24"/>
  <c r="I25" i="24" s="1"/>
  <c r="T50" i="24"/>
  <c r="T51" i="24" s="1"/>
  <c r="T53" i="24" s="1"/>
  <c r="H52" i="24"/>
  <c r="S24" i="24"/>
  <c r="S23" i="24"/>
  <c r="L50" i="24"/>
  <c r="L52" i="24"/>
  <c r="S52" i="24"/>
  <c r="S50" i="24"/>
  <c r="S51" i="24" s="1"/>
  <c r="S53" i="24" s="1"/>
  <c r="R52" i="24"/>
  <c r="R50" i="24"/>
  <c r="R51" i="24" s="1"/>
  <c r="R53" i="24" s="1"/>
  <c r="P22" i="24"/>
  <c r="P24" i="24"/>
  <c r="G50" i="24"/>
  <c r="G38" i="24" s="1"/>
  <c r="G52" i="24"/>
  <c r="Q24" i="24"/>
  <c r="Q22" i="24"/>
  <c r="Q23" i="24" s="1"/>
  <c r="I50" i="24"/>
  <c r="I52" i="24"/>
  <c r="Y51" i="24"/>
  <c r="Y52" i="24"/>
  <c r="Y50" i="24"/>
  <c r="G24" i="24"/>
  <c r="G22" i="24"/>
  <c r="V52" i="24"/>
  <c r="V50" i="24"/>
  <c r="V51" i="24" s="1"/>
  <c r="M50" i="24"/>
  <c r="M52" i="24"/>
  <c r="P51" i="24"/>
  <c r="P53" i="24" s="1"/>
  <c r="U52" i="24"/>
  <c r="U50" i="24"/>
  <c r="L22" i="24"/>
  <c r="L24" i="24"/>
  <c r="J50" i="24"/>
  <c r="J52" i="24"/>
  <c r="W52" i="24"/>
  <c r="W50" i="24"/>
  <c r="W51" i="24" s="1"/>
  <c r="M25" i="24"/>
  <c r="K50" i="24"/>
  <c r="K52" i="24"/>
  <c r="O51" i="24"/>
  <c r="O53" i="24" s="1"/>
  <c r="V24" i="24"/>
  <c r="V23" i="24"/>
  <c r="V22" i="24"/>
  <c r="Z52" i="24"/>
  <c r="Z50" i="24"/>
  <c r="Z51" i="24" s="1"/>
  <c r="O22" i="24"/>
  <c r="O24" i="24"/>
  <c r="R24" i="24"/>
  <c r="R22" i="24"/>
  <c r="R23" i="24" s="1"/>
  <c r="R25" i="24" s="1"/>
  <c r="F24" i="24"/>
  <c r="F12" i="24" s="1"/>
  <c r="F22" i="24"/>
  <c r="F23" i="24" s="1"/>
  <c r="N52" i="24"/>
  <c r="N50" i="24"/>
  <c r="N51" i="24" s="1"/>
  <c r="T24" i="24"/>
  <c r="T22" i="24"/>
  <c r="T23" i="24"/>
  <c r="X24" i="24"/>
  <c r="X22" i="24"/>
  <c r="X23" i="24" s="1"/>
  <c r="X51" i="24"/>
  <c r="X52" i="24"/>
  <c r="X50" i="24"/>
  <c r="J23" i="24"/>
  <c r="J25" i="24" s="1"/>
  <c r="S22" i="24"/>
  <c r="F40" i="24"/>
  <c r="F53" i="24"/>
  <c r="F10" i="24"/>
  <c r="AA39" i="21"/>
  <c r="AA38" i="21"/>
  <c r="AA41" i="21" s="1"/>
  <c r="AA42" i="21" s="1"/>
  <c r="Z41" i="21"/>
  <c r="Z42" i="21" s="1"/>
  <c r="G38" i="21"/>
  <c r="F41" i="21"/>
  <c r="F42" i="21" s="1"/>
  <c r="I39" i="21"/>
  <c r="J39" i="21" s="1"/>
  <c r="K39" i="21" s="1"/>
  <c r="L39" i="21" s="1"/>
  <c r="M39" i="21" s="1"/>
  <c r="N39" i="21" s="1"/>
  <c r="O39" i="21" s="1"/>
  <c r="F53" i="21"/>
  <c r="Q50" i="21"/>
  <c r="Q51" i="21" s="1"/>
  <c r="Q53" i="21" s="1"/>
  <c r="P51" i="21"/>
  <c r="P53" i="21" s="1"/>
  <c r="P50" i="21"/>
  <c r="V25" i="21"/>
  <c r="G23" i="21"/>
  <c r="G25" i="21" s="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S23" i="21"/>
  <c r="S25" i="21" s="1"/>
  <c r="M23" i="21"/>
  <c r="M25" i="21" s="1"/>
  <c r="U25" i="21"/>
  <c r="R23" i="21"/>
  <c r="R25" i="21" s="1"/>
  <c r="F23" i="21"/>
  <c r="F10" i="21"/>
  <c r="W23" i="21"/>
  <c r="W25" i="21" s="1"/>
  <c r="K23" i="21"/>
  <c r="K25" i="21" s="1"/>
  <c r="Y25" i="21"/>
  <c r="L23" i="21"/>
  <c r="L25" i="21" s="1"/>
  <c r="J23" i="21"/>
  <c r="J25" i="21" s="1"/>
  <c r="I23" i="21"/>
  <c r="I25" i="21" s="1"/>
  <c r="H22" i="21"/>
  <c r="H23" i="21" s="1"/>
  <c r="H25" i="21" s="1"/>
  <c r="T22" i="21"/>
  <c r="T23" i="21"/>
  <c r="Q22" i="21"/>
  <c r="Q23" i="21" s="1"/>
  <c r="Q25" i="21" s="1"/>
  <c r="N22" i="21"/>
  <c r="N23" i="21" s="1"/>
  <c r="N25" i="21" s="1"/>
  <c r="O22" i="21"/>
  <c r="O23" i="21" s="1"/>
  <c r="O25" i="21" s="1"/>
  <c r="T21" i="19"/>
  <c r="G21" i="19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L21" i="19"/>
  <c r="G8" i="19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V21" i="19"/>
  <c r="Y20" i="19"/>
  <c r="Y21" i="19"/>
  <c r="W20" i="19"/>
  <c r="W21" i="19"/>
  <c r="T33" i="19"/>
  <c r="S67" i="19"/>
  <c r="S69" i="19" s="1"/>
  <c r="H33" i="19"/>
  <c r="H35" i="19" s="1"/>
  <c r="S33" i="19"/>
  <c r="S32" i="19"/>
  <c r="S35" i="19" s="1"/>
  <c r="X67" i="19"/>
  <c r="X69" i="19" s="1"/>
  <c r="L33" i="19"/>
  <c r="L35" i="19" s="1"/>
  <c r="V33" i="19"/>
  <c r="V35" i="19" s="1"/>
  <c r="Q33" i="19"/>
  <c r="Q35" i="19" s="1"/>
  <c r="F33" i="19"/>
  <c r="J33" i="19"/>
  <c r="J35" i="19" s="1"/>
  <c r="X33" i="19"/>
  <c r="X35" i="19" s="1"/>
  <c r="U67" i="19"/>
  <c r="U69" i="19" s="1"/>
  <c r="W33" i="19"/>
  <c r="W35" i="19" s="1"/>
  <c r="N33" i="19"/>
  <c r="N35" i="19" s="1"/>
  <c r="L67" i="19"/>
  <c r="L69" i="19" s="1"/>
  <c r="J67" i="19"/>
  <c r="J69" i="19" s="1"/>
  <c r="G33" i="19"/>
  <c r="G35" i="19" s="1"/>
  <c r="U33" i="19"/>
  <c r="U35" i="19" s="1"/>
  <c r="M67" i="19"/>
  <c r="M69" i="19" s="1"/>
  <c r="I33" i="19"/>
  <c r="I35" i="19" s="1"/>
  <c r="V67" i="19"/>
  <c r="V69" i="19" s="1"/>
  <c r="R67" i="19"/>
  <c r="R69" i="19" s="1"/>
  <c r="O67" i="19"/>
  <c r="O69" i="19" s="1"/>
  <c r="K33" i="19"/>
  <c r="K35" i="19" s="1"/>
  <c r="T35" i="19"/>
  <c r="Y33" i="19"/>
  <c r="Y35" i="19" s="1"/>
  <c r="P33" i="19"/>
  <c r="P35" i="19" s="1"/>
  <c r="M33" i="19"/>
  <c r="M35" i="19" s="1"/>
  <c r="R33" i="19"/>
  <c r="R35" i="19" s="1"/>
  <c r="O33" i="19"/>
  <c r="O35" i="19" s="1"/>
  <c r="W67" i="19"/>
  <c r="W69" i="19" s="1"/>
  <c r="AA67" i="19"/>
  <c r="AA69" i="19" s="1"/>
  <c r="H67" i="19"/>
  <c r="H69" i="19" s="1"/>
  <c r="N67" i="19"/>
  <c r="N69" i="19" s="1"/>
  <c r="T67" i="19"/>
  <c r="T69" i="19" s="1"/>
  <c r="G67" i="19"/>
  <c r="G69" i="19" s="1"/>
  <c r="I67" i="19"/>
  <c r="I69" i="19" s="1"/>
  <c r="K67" i="19"/>
  <c r="K69" i="19" s="1"/>
  <c r="Y67" i="19"/>
  <c r="Y69" i="19" s="1"/>
  <c r="P69" i="19"/>
  <c r="Q67" i="19"/>
  <c r="Q69" i="19" s="1"/>
  <c r="F67" i="19"/>
  <c r="F69" i="19" s="1"/>
  <c r="Z67" i="19"/>
  <c r="Z69" i="19" s="1"/>
  <c r="F47" i="19"/>
  <c r="M55" i="19"/>
  <c r="M57" i="19" s="1"/>
  <c r="N55" i="19"/>
  <c r="N57" i="19" s="1"/>
  <c r="W55" i="19"/>
  <c r="W57" i="19" s="1"/>
  <c r="Z55" i="19"/>
  <c r="Z57" i="19" s="1"/>
  <c r="Y55" i="19"/>
  <c r="Y57" i="19" s="1"/>
  <c r="U55" i="19"/>
  <c r="U57" i="19" s="1"/>
  <c r="J55" i="19"/>
  <c r="J57" i="19" s="1"/>
  <c r="R55" i="19"/>
  <c r="R57" i="19" s="1"/>
  <c r="S55" i="19"/>
  <c r="S57" i="19" s="1"/>
  <c r="K55" i="19"/>
  <c r="K57" i="19" s="1"/>
  <c r="I55" i="19"/>
  <c r="I57" i="19" s="1"/>
  <c r="H50" i="19"/>
  <c r="T55" i="19"/>
  <c r="T57" i="19" s="1"/>
  <c r="H55" i="19"/>
  <c r="H57" i="19" s="1"/>
  <c r="Q50" i="19"/>
  <c r="P55" i="19"/>
  <c r="P57" i="19" s="1"/>
  <c r="N50" i="19"/>
  <c r="X50" i="19"/>
  <c r="O55" i="19"/>
  <c r="O57" i="19" s="1"/>
  <c r="Z50" i="19"/>
  <c r="V55" i="19"/>
  <c r="V57" i="19" s="1"/>
  <c r="W50" i="19"/>
  <c r="Q55" i="19"/>
  <c r="Q57" i="19" s="1"/>
  <c r="L55" i="19"/>
  <c r="L57" i="19" s="1"/>
  <c r="U50" i="19"/>
  <c r="K50" i="19"/>
  <c r="X55" i="19"/>
  <c r="X57" i="19" s="1"/>
  <c r="AA55" i="19"/>
  <c r="AA57" i="19" s="1"/>
  <c r="P50" i="19"/>
  <c r="L50" i="19"/>
  <c r="E13" i="5"/>
  <c r="F75" i="24" l="1"/>
  <c r="F76" i="24" s="1"/>
  <c r="F87" i="24"/>
  <c r="G75" i="24"/>
  <c r="G76" i="24" s="1"/>
  <c r="H72" i="24"/>
  <c r="S25" i="24"/>
  <c r="M51" i="24"/>
  <c r="X53" i="24"/>
  <c r="V25" i="24"/>
  <c r="X25" i="24"/>
  <c r="I51" i="24"/>
  <c r="K51" i="24"/>
  <c r="K53" i="24" s="1"/>
  <c r="L23" i="24"/>
  <c r="L25" i="24" s="1"/>
  <c r="H51" i="24"/>
  <c r="H53" i="24" s="1"/>
  <c r="O23" i="24"/>
  <c r="O25" i="24" s="1"/>
  <c r="G23" i="24"/>
  <c r="G25" i="24" s="1"/>
  <c r="Z53" i="24"/>
  <c r="J51" i="24"/>
  <c r="Y53" i="24"/>
  <c r="G40" i="24"/>
  <c r="H40" i="24" s="1"/>
  <c r="I40" i="24" s="1"/>
  <c r="J40" i="24" s="1"/>
  <c r="K40" i="24" s="1"/>
  <c r="L40" i="24" s="1"/>
  <c r="M40" i="24" s="1"/>
  <c r="N40" i="24" s="1"/>
  <c r="O40" i="24" s="1"/>
  <c r="P40" i="24" s="1"/>
  <c r="Q40" i="24" s="1"/>
  <c r="R40" i="24" s="1"/>
  <c r="S40" i="24" s="1"/>
  <c r="T40" i="24" s="1"/>
  <c r="U40" i="24" s="1"/>
  <c r="V40" i="24" s="1"/>
  <c r="W40" i="24" s="1"/>
  <c r="X40" i="24" s="1"/>
  <c r="Y40" i="24" s="1"/>
  <c r="Z40" i="24" s="1"/>
  <c r="AA40" i="24" s="1"/>
  <c r="P23" i="24"/>
  <c r="P25" i="24" s="1"/>
  <c r="T25" i="24"/>
  <c r="W53" i="24"/>
  <c r="U51" i="24"/>
  <c r="I53" i="24"/>
  <c r="N53" i="24"/>
  <c r="U53" i="24"/>
  <c r="V53" i="24"/>
  <c r="L51" i="24"/>
  <c r="L53" i="24" s="1"/>
  <c r="G51" i="24"/>
  <c r="G53" i="24" s="1"/>
  <c r="J53" i="24"/>
  <c r="G12" i="24"/>
  <c r="H12" i="24" s="1"/>
  <c r="I12" i="24" s="1"/>
  <c r="J12" i="24" s="1"/>
  <c r="K12" i="24" s="1"/>
  <c r="L12" i="24" s="1"/>
  <c r="M12" i="24" s="1"/>
  <c r="N12" i="24" s="1"/>
  <c r="O12" i="24" s="1"/>
  <c r="P12" i="24" s="1"/>
  <c r="Q12" i="24" s="1"/>
  <c r="R12" i="24" s="1"/>
  <c r="S12" i="24" s="1"/>
  <c r="T12" i="24" s="1"/>
  <c r="U12" i="24" s="1"/>
  <c r="V12" i="24" s="1"/>
  <c r="W12" i="24" s="1"/>
  <c r="X12" i="24" s="1"/>
  <c r="Y12" i="24" s="1"/>
  <c r="M53" i="24"/>
  <c r="Q25" i="24"/>
  <c r="H38" i="24"/>
  <c r="F41" i="24"/>
  <c r="F42" i="24" s="1"/>
  <c r="G10" i="24"/>
  <c r="P39" i="21"/>
  <c r="Q39" i="21" s="1"/>
  <c r="R39" i="21" s="1"/>
  <c r="S39" i="21" s="1"/>
  <c r="T39" i="21" s="1"/>
  <c r="U39" i="21" s="1"/>
  <c r="V39" i="21" s="1"/>
  <c r="W39" i="21" s="1"/>
  <c r="H38" i="21"/>
  <c r="G41" i="21"/>
  <c r="G42" i="21" s="1"/>
  <c r="F25" i="21"/>
  <c r="F11" i="2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G10" i="21"/>
  <c r="H10" i="21" s="1"/>
  <c r="I10" i="21" s="1"/>
  <c r="J10" i="21" s="1"/>
  <c r="K10" i="21" s="1"/>
  <c r="L10" i="21" s="1"/>
  <c r="M10" i="21" s="1"/>
  <c r="N10" i="21" s="1"/>
  <c r="O10" i="21" s="1"/>
  <c r="P10" i="21" s="1"/>
  <c r="Q10" i="21" s="1"/>
  <c r="R10" i="21" s="1"/>
  <c r="S10" i="21" s="1"/>
  <c r="T10" i="21" s="1"/>
  <c r="U10" i="21" s="1"/>
  <c r="V10" i="21" s="1"/>
  <c r="W10" i="21" s="1"/>
  <c r="X10" i="21" s="1"/>
  <c r="Y10" i="21" s="1"/>
  <c r="F13" i="21"/>
  <c r="F14" i="21" s="1"/>
  <c r="T25" i="21"/>
  <c r="W8" i="19"/>
  <c r="X8" i="19" s="1"/>
  <c r="Y8" i="19" s="1"/>
  <c r="W9" i="19"/>
  <c r="X9" i="19" s="1"/>
  <c r="Y9" i="19" s="1"/>
  <c r="F11" i="19"/>
  <c r="F35" i="19"/>
  <c r="G54" i="19"/>
  <c r="F54" i="19"/>
  <c r="F48" i="19"/>
  <c r="F50" i="19" s="1"/>
  <c r="H75" i="24" l="1"/>
  <c r="H76" i="24" s="1"/>
  <c r="I72" i="24"/>
  <c r="G39" i="24"/>
  <c r="H39" i="24" s="1"/>
  <c r="I39" i="24" s="1"/>
  <c r="J39" i="24" s="1"/>
  <c r="K39" i="24" s="1"/>
  <c r="L39" i="24" s="1"/>
  <c r="M39" i="24" s="1"/>
  <c r="N39" i="24" s="1"/>
  <c r="O39" i="24" s="1"/>
  <c r="P39" i="24" s="1"/>
  <c r="Q39" i="24" s="1"/>
  <c r="R39" i="24" s="1"/>
  <c r="S39" i="24" s="1"/>
  <c r="T39" i="24" s="1"/>
  <c r="U39" i="24" s="1"/>
  <c r="V39" i="24" s="1"/>
  <c r="W39" i="24" s="1"/>
  <c r="X39" i="24" s="1"/>
  <c r="Y39" i="24" s="1"/>
  <c r="Z39" i="24" s="1"/>
  <c r="AA39" i="24" s="1"/>
  <c r="H10" i="24"/>
  <c r="F11" i="24"/>
  <c r="F25" i="24"/>
  <c r="I38" i="24"/>
  <c r="H41" i="24"/>
  <c r="H42" i="24" s="1"/>
  <c r="G41" i="24"/>
  <c r="G42" i="24" s="1"/>
  <c r="I38" i="21"/>
  <c r="H41" i="21"/>
  <c r="H42" i="21" s="1"/>
  <c r="G13" i="21"/>
  <c r="G14" i="21" s="1"/>
  <c r="H13" i="21"/>
  <c r="H14" i="21" s="1"/>
  <c r="G11" i="19"/>
  <c r="F23" i="19"/>
  <c r="F12" i="19"/>
  <c r="F55" i="19"/>
  <c r="F57" i="19" s="1"/>
  <c r="G55" i="19"/>
  <c r="G57" i="19" s="1"/>
  <c r="I75" i="24" l="1"/>
  <c r="I76" i="24" s="1"/>
  <c r="J72" i="24"/>
  <c r="I41" i="24"/>
  <c r="I42" i="24" s="1"/>
  <c r="J38" i="24"/>
  <c r="G11" i="24"/>
  <c r="F13" i="24"/>
  <c r="F14" i="24" s="1"/>
  <c r="I10" i="24"/>
  <c r="J38" i="21"/>
  <c r="I41" i="21"/>
  <c r="I42" i="21" s="1"/>
  <c r="I13" i="21"/>
  <c r="I14" i="21" s="1"/>
  <c r="H11" i="19"/>
  <c r="G12" i="19"/>
  <c r="G23" i="19"/>
  <c r="K72" i="24" l="1"/>
  <c r="J75" i="24"/>
  <c r="J76" i="24" s="1"/>
  <c r="H11" i="24"/>
  <c r="G13" i="24"/>
  <c r="G14" i="24" s="1"/>
  <c r="J41" i="24"/>
  <c r="J42" i="24" s="1"/>
  <c r="K38" i="24"/>
  <c r="J10" i="24"/>
  <c r="K38" i="21"/>
  <c r="J41" i="21"/>
  <c r="J42" i="21" s="1"/>
  <c r="J13" i="21"/>
  <c r="J14" i="21" s="1"/>
  <c r="I11" i="19"/>
  <c r="H12" i="19"/>
  <c r="H23" i="19"/>
  <c r="L72" i="24" l="1"/>
  <c r="K75" i="24"/>
  <c r="K76" i="24" s="1"/>
  <c r="K10" i="24"/>
  <c r="K41" i="24"/>
  <c r="K42" i="24" s="1"/>
  <c r="L38" i="24"/>
  <c r="I11" i="24"/>
  <c r="H13" i="24"/>
  <c r="H14" i="24" s="1"/>
  <c r="L38" i="21"/>
  <c r="K41" i="21"/>
  <c r="K42" i="21" s="1"/>
  <c r="K13" i="21"/>
  <c r="K14" i="21" s="1"/>
  <c r="J11" i="19"/>
  <c r="I12" i="19"/>
  <c r="I23" i="19"/>
  <c r="M72" i="24" l="1"/>
  <c r="L75" i="24"/>
  <c r="L76" i="24" s="1"/>
  <c r="L10" i="24"/>
  <c r="J11" i="24"/>
  <c r="I13" i="24"/>
  <c r="I14" i="24" s="1"/>
  <c r="M38" i="24"/>
  <c r="L41" i="24"/>
  <c r="L42" i="24" s="1"/>
  <c r="M38" i="21"/>
  <c r="L41" i="21"/>
  <c r="L42" i="21" s="1"/>
  <c r="L13" i="21"/>
  <c r="L14" i="21" s="1"/>
  <c r="K11" i="19"/>
  <c r="J23" i="19"/>
  <c r="J12" i="19"/>
  <c r="N72" i="24" l="1"/>
  <c r="M75" i="24"/>
  <c r="M76" i="24" s="1"/>
  <c r="M41" i="24"/>
  <c r="M42" i="24" s="1"/>
  <c r="N38" i="24"/>
  <c r="K11" i="24"/>
  <c r="J13" i="24"/>
  <c r="J14" i="24" s="1"/>
  <c r="M10" i="24"/>
  <c r="M41" i="21"/>
  <c r="M42" i="21" s="1"/>
  <c r="N38" i="21"/>
  <c r="M13" i="21"/>
  <c r="M14" i="21" s="1"/>
  <c r="L11" i="19"/>
  <c r="K12" i="19"/>
  <c r="K23" i="19"/>
  <c r="O72" i="24" l="1"/>
  <c r="N75" i="24"/>
  <c r="N76" i="24" s="1"/>
  <c r="L11" i="24"/>
  <c r="K13" i="24"/>
  <c r="K14" i="24" s="1"/>
  <c r="N10" i="24"/>
  <c r="O38" i="24"/>
  <c r="N41" i="24"/>
  <c r="N42" i="24" s="1"/>
  <c r="O38" i="21"/>
  <c r="N41" i="21"/>
  <c r="N42" i="21" s="1"/>
  <c r="N13" i="21"/>
  <c r="N14" i="21" s="1"/>
  <c r="O13" i="21"/>
  <c r="O14" i="21" s="1"/>
  <c r="M11" i="19"/>
  <c r="L23" i="19"/>
  <c r="L12" i="19"/>
  <c r="P72" i="24" l="1"/>
  <c r="O75" i="24"/>
  <c r="O76" i="24" s="1"/>
  <c r="O41" i="24"/>
  <c r="O42" i="24" s="1"/>
  <c r="P38" i="24"/>
  <c r="O10" i="24"/>
  <c r="M11" i="24"/>
  <c r="L13" i="24"/>
  <c r="L14" i="24" s="1"/>
  <c r="O41" i="21"/>
  <c r="O42" i="21" s="1"/>
  <c r="P38" i="21"/>
  <c r="P13" i="21"/>
  <c r="P14" i="21" s="1"/>
  <c r="N11" i="19"/>
  <c r="M12" i="19"/>
  <c r="M23" i="19"/>
  <c r="Q72" i="24" l="1"/>
  <c r="P75" i="24"/>
  <c r="P76" i="24" s="1"/>
  <c r="P10" i="24"/>
  <c r="N11" i="24"/>
  <c r="M13" i="24"/>
  <c r="M14" i="24" s="1"/>
  <c r="Q38" i="24"/>
  <c r="P41" i="24"/>
  <c r="P42" i="24" s="1"/>
  <c r="P41" i="21"/>
  <c r="P42" i="21" s="1"/>
  <c r="Q38" i="21"/>
  <c r="O11" i="19"/>
  <c r="N12" i="19"/>
  <c r="N23" i="19"/>
  <c r="Q75" i="24" l="1"/>
  <c r="Q76" i="24" s="1"/>
  <c r="R72" i="24"/>
  <c r="Q41" i="24"/>
  <c r="Q42" i="24" s="1"/>
  <c r="R38" i="24"/>
  <c r="O11" i="24"/>
  <c r="N13" i="24"/>
  <c r="N14" i="24" s="1"/>
  <c r="Q10" i="24"/>
  <c r="Q41" i="21"/>
  <c r="Q42" i="21" s="1"/>
  <c r="R38" i="21"/>
  <c r="Q13" i="21"/>
  <c r="Q14" i="21" s="1"/>
  <c r="P11" i="19"/>
  <c r="O12" i="19"/>
  <c r="O23" i="19"/>
  <c r="R75" i="24" l="1"/>
  <c r="R76" i="24" s="1"/>
  <c r="S72" i="24"/>
  <c r="R10" i="24"/>
  <c r="P11" i="24"/>
  <c r="O13" i="24"/>
  <c r="O14" i="24" s="1"/>
  <c r="S38" i="24"/>
  <c r="R41" i="24"/>
  <c r="R42" i="24" s="1"/>
  <c r="S38" i="21"/>
  <c r="R41" i="21"/>
  <c r="R42" i="21" s="1"/>
  <c r="R13" i="21"/>
  <c r="R14" i="21" s="1"/>
  <c r="Q11" i="19"/>
  <c r="P23" i="19"/>
  <c r="P12" i="19"/>
  <c r="S75" i="24" l="1"/>
  <c r="S76" i="24" s="1"/>
  <c r="T72" i="24"/>
  <c r="S41" i="24"/>
  <c r="S42" i="24" s="1"/>
  <c r="T38" i="24"/>
  <c r="Q11" i="24"/>
  <c r="P13" i="24"/>
  <c r="P14" i="24" s="1"/>
  <c r="S10" i="24"/>
  <c r="T38" i="21"/>
  <c r="S41" i="21"/>
  <c r="S42" i="21" s="1"/>
  <c r="S13" i="21"/>
  <c r="S14" i="21" s="1"/>
  <c r="R11" i="19"/>
  <c r="Q23" i="19"/>
  <c r="Q12" i="19"/>
  <c r="T75" i="24" l="1"/>
  <c r="T76" i="24" s="1"/>
  <c r="U72" i="24"/>
  <c r="T10" i="24"/>
  <c r="R11" i="24"/>
  <c r="Q13" i="24"/>
  <c r="Q14" i="24" s="1"/>
  <c r="T41" i="24"/>
  <c r="T42" i="24" s="1"/>
  <c r="U38" i="24"/>
  <c r="U38" i="21"/>
  <c r="T41" i="21"/>
  <c r="T42" i="21" s="1"/>
  <c r="T13" i="21"/>
  <c r="T14" i="21" s="1"/>
  <c r="S11" i="19"/>
  <c r="R23" i="19"/>
  <c r="R12" i="19"/>
  <c r="U75" i="24" l="1"/>
  <c r="U76" i="24" s="1"/>
  <c r="V72" i="24"/>
  <c r="U41" i="24"/>
  <c r="U42" i="24" s="1"/>
  <c r="V38" i="24"/>
  <c r="S11" i="24"/>
  <c r="R13" i="24"/>
  <c r="R14" i="24" s="1"/>
  <c r="U10" i="24"/>
  <c r="V38" i="21"/>
  <c r="U41" i="21"/>
  <c r="U42" i="21" s="1"/>
  <c r="U13" i="21"/>
  <c r="U14" i="21" s="1"/>
  <c r="T11" i="19"/>
  <c r="S23" i="19"/>
  <c r="S12" i="19"/>
  <c r="W72" i="24" l="1"/>
  <c r="V75" i="24"/>
  <c r="V76" i="24" s="1"/>
  <c r="V41" i="24"/>
  <c r="V42" i="24" s="1"/>
  <c r="W38" i="24"/>
  <c r="V10" i="24"/>
  <c r="T11" i="24"/>
  <c r="S13" i="24"/>
  <c r="S14" i="24" s="1"/>
  <c r="V41" i="21"/>
  <c r="V42" i="21" s="1"/>
  <c r="W38" i="21"/>
  <c r="V13" i="21"/>
  <c r="V14" i="21" s="1"/>
  <c r="U11" i="19"/>
  <c r="T12" i="19"/>
  <c r="T23" i="19"/>
  <c r="X72" i="24" l="1"/>
  <c r="W75" i="24"/>
  <c r="W76" i="24" s="1"/>
  <c r="U11" i="24"/>
  <c r="T13" i="24"/>
  <c r="T14" i="24" s="1"/>
  <c r="W41" i="24"/>
  <c r="W42" i="24" s="1"/>
  <c r="X38" i="24"/>
  <c r="W10" i="24"/>
  <c r="W41" i="21"/>
  <c r="W42" i="21" s="1"/>
  <c r="W13" i="21"/>
  <c r="W14" i="21" s="1"/>
  <c r="V11" i="19"/>
  <c r="U23" i="19"/>
  <c r="U12" i="19"/>
  <c r="Y72" i="24" l="1"/>
  <c r="X75" i="24"/>
  <c r="X76" i="24" s="1"/>
  <c r="Y38" i="24"/>
  <c r="X41" i="24"/>
  <c r="X42" i="24" s="1"/>
  <c r="X10" i="24"/>
  <c r="V11" i="24"/>
  <c r="U13" i="24"/>
  <c r="U14" i="24" s="1"/>
  <c r="X13" i="21"/>
  <c r="X14" i="21" s="1"/>
  <c r="Y13" i="21"/>
  <c r="Y14" i="21" s="1"/>
  <c r="W11" i="19"/>
  <c r="V12" i="19"/>
  <c r="V23" i="19"/>
  <c r="Z72" i="24" l="1"/>
  <c r="Y75" i="24"/>
  <c r="Y76" i="24" s="1"/>
  <c r="W11" i="24"/>
  <c r="V13" i="24"/>
  <c r="V14" i="24" s="1"/>
  <c r="Y10" i="24"/>
  <c r="Z38" i="24"/>
  <c r="Y41" i="24"/>
  <c r="Y42" i="24" s="1"/>
  <c r="X11" i="19"/>
  <c r="Y11" i="19"/>
  <c r="W12" i="19"/>
  <c r="W23" i="19"/>
  <c r="AA72" i="24" l="1"/>
  <c r="AA75" i="24" s="1"/>
  <c r="AA76" i="24" s="1"/>
  <c r="Z75" i="24"/>
  <c r="Z76" i="24" s="1"/>
  <c r="Z41" i="24"/>
  <c r="Z42" i="24" s="1"/>
  <c r="AA38" i="24"/>
  <c r="AA41" i="24" s="1"/>
  <c r="AA42" i="24" s="1"/>
  <c r="X11" i="24"/>
  <c r="W13" i="24"/>
  <c r="W14" i="24" s="1"/>
  <c r="X12" i="19"/>
  <c r="X23" i="19"/>
  <c r="Y11" i="24" l="1"/>
  <c r="Y13" i="24" s="1"/>
  <c r="Y14" i="24" s="1"/>
  <c r="X13" i="24"/>
  <c r="X14" i="24" s="1"/>
  <c r="Y12" i="19"/>
  <c r="Y23" i="19"/>
</calcChain>
</file>

<file path=xl/sharedStrings.xml><?xml version="1.0" encoding="utf-8"?>
<sst xmlns="http://schemas.openxmlformats.org/spreadsheetml/2006/main" count="719" uniqueCount="97">
  <si>
    <t>Tools</t>
  </si>
  <si>
    <t>Year</t>
  </si>
  <si>
    <t>Year 19 (partial)</t>
  </si>
  <si>
    <t>Last 12</t>
  </si>
  <si>
    <t>Cumulative</t>
  </si>
  <si>
    <t>Total</t>
  </si>
  <si>
    <t>at Least One Purdue Author</t>
  </si>
  <si>
    <t>All Purdue Authors</t>
  </si>
  <si>
    <t>At least one author outside Purdue</t>
  </si>
  <si>
    <t>Per Year</t>
  </si>
  <si>
    <t>Outside</t>
  </si>
  <si>
    <t>Collaborative</t>
  </si>
  <si>
    <t>All Purdue</t>
  </si>
  <si>
    <t>At least one outside</t>
  </si>
  <si>
    <t>At least one Purdue</t>
  </si>
  <si>
    <t>And More</t>
  </si>
  <si>
    <t xml:space="preserve"> Cummulative</t>
  </si>
  <si>
    <t>At Least One Purdue Author</t>
  </si>
  <si>
    <t>At Least One Author Outside Purdue</t>
  </si>
  <si>
    <t>Assisted</t>
  </si>
  <si>
    <t>Year 20 (partial)</t>
  </si>
  <si>
    <t xml:space="preserve"> Last 12 Months</t>
  </si>
  <si>
    <t>All content</t>
  </si>
  <si>
    <t xml:space="preserve"> </t>
  </si>
  <si>
    <t>Pre-NCN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</si>
  <si>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</si>
  <si>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</si>
  <si>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</si>
  <si>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</si>
  <si>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</si>
  <si>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</si>
  <si>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</si>
  <si>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</si>
  <si>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 xml:space="preserve"> Year 9</t>
  </si>
  <si>
    <t xml:space="preserve"> Year 10</t>
  </si>
  <si>
    <t xml:space="preserve"> Year 11</t>
  </si>
  <si>
    <t xml:space="preserve"> Year 12</t>
  </si>
  <si>
    <t xml:space="preserve"> Year 13</t>
  </si>
  <si>
    <t xml:space="preserve"> Year 14</t>
  </si>
  <si>
    <t xml:space="preserve"> Year 15 (partial)</t>
  </si>
  <si>
    <t>NCN Purdue</t>
  </si>
  <si>
    <t>Outside NCN</t>
  </si>
  <si>
    <t>Learning Modules</t>
  </si>
  <si>
    <t>Online Presentations</t>
  </si>
  <si>
    <t>Courses</t>
  </si>
  <si>
    <t>Workshops</t>
  </si>
  <si>
    <t>Animations</t>
  </si>
  <si>
    <t>Papers</t>
  </si>
  <si>
    <t>Downloads</t>
  </si>
  <si>
    <t>Presentation Materials</t>
  </si>
  <si>
    <t>Teaching Materials</t>
  </si>
  <si>
    <t>Total 'and more' Content</t>
  </si>
  <si>
    <t>Year 9</t>
  </si>
  <si>
    <t>Year 10</t>
  </si>
  <si>
    <t>Year 11</t>
  </si>
  <si>
    <t>Year 12</t>
  </si>
  <si>
    <t>Year 13</t>
  </si>
  <si>
    <t>Year 14</t>
  </si>
  <si>
    <t>Report Period</t>
  </si>
  <si>
    <t>Last 12 mo</t>
  </si>
  <si>
    <t>Total Resources</t>
  </si>
  <si>
    <t>Year 15</t>
  </si>
  <si>
    <t>Year 16</t>
  </si>
  <si>
    <t xml:space="preserve">Year 17 </t>
  </si>
  <si>
    <t>Year 18 (partial)</t>
  </si>
  <si>
    <t xml:space="preserve"> Year 15</t>
  </si>
  <si>
    <t xml:space="preserve"> Year 16</t>
  </si>
  <si>
    <t xml:space="preserve"> Year 17</t>
  </si>
  <si>
    <t xml:space="preserve"> Year 18</t>
  </si>
  <si>
    <t xml:space="preserve"> Year 19</t>
  </si>
  <si>
    <t xml:space="preserve"> Year 20 (partial)</t>
  </si>
  <si>
    <t xml:space="preserve"> Cumulative</t>
  </si>
  <si>
    <t>Input</t>
  </si>
  <si>
    <t>"Total - "Outside NCN"</t>
  </si>
  <si>
    <t>Purdue Only</t>
  </si>
  <si>
    <t>Outside Purely</t>
  </si>
  <si>
    <t>"Total" - "At Least one PU Author"</t>
  </si>
  <si>
    <t>Total Outside with collaboration</t>
  </si>
  <si>
    <t>"At Least 1 PU author" - "Purdue Only"</t>
  </si>
  <si>
    <t>derived</t>
  </si>
  <si>
    <t>Sanity check against total</t>
  </si>
  <si>
    <t>Total - PurePU - Collab - Pure Outside</t>
  </si>
  <si>
    <t>Year Over Year</t>
  </si>
  <si>
    <t xml:space="preserve">Outside </t>
  </si>
  <si>
    <t>Total Sanity</t>
  </si>
  <si>
    <t>total</t>
  </si>
  <si>
    <t>total sanity check</t>
  </si>
  <si>
    <t>Error Track</t>
  </si>
  <si>
    <t>"total" - "Purdue Purely"  - "Purdue Only"</t>
  </si>
  <si>
    <t>Purdue</t>
  </si>
  <si>
    <t>Collaborative for plotting only</t>
  </si>
  <si>
    <t>Outside for plotting only</t>
  </si>
  <si>
    <t>toal check</t>
  </si>
  <si>
    <t xml:space="preserve">Error flagged when NCNPurdue and NCNoutside do not add up to the toal </t>
  </si>
  <si>
    <t>NCNPurdue</t>
  </si>
  <si>
    <t>NCNOut</t>
  </si>
  <si>
    <t>outlierFlag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</si>
</sst>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8C8C8"/>
        <bgColor rgb="FFC8C8C8"/>
      </patternFill>
    </fill>
    <fill>
      <patternFill patternType="solid">
        <fgColor theme="7"/>
        <bgColor theme="7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6DCE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2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2" fillId="0" borderId="0" xfId="0" applyFont="1"/>
    <xf numFmtId="0" fontId="0" fillId="0" borderId="0" xfId="0" applyFont="1"/>
    <xf numFmtId="0" fontId="0" fillId="6" borderId="1" xfId="0" applyFont="1" applyFill="1" applyBorder="1"/>
    <xf numFmtId="0" fontId="3" fillId="0" borderId="0" xfId="0" applyFont="1"/>
    <xf numFmtId="0" fontId="1" fillId="0" borderId="0" xfId="0" applyFont="1" applyAlignment="1"/>
    <xf numFmtId="0" fontId="1" fillId="6" borderId="1" xfId="0" applyFont="1" applyFill="1" applyBorder="1"/>
    <xf numFmtId="0" fontId="1" fillId="7" borderId="0" xfId="0" applyFont="1" applyFill="1" applyAlignment="1"/>
    <xf numFmtId="0" fontId="0" fillId="7" borderId="0" xfId="0" applyFont="1" applyFill="1"/>
    <xf numFmtId="0" fontId="1" fillId="7" borderId="0" xfId="0" applyFont="1" applyFill="1"/>
    <xf numFmtId="0" fontId="0" fillId="8" borderId="1" xfId="0" applyFont="1" applyFill="1" applyBorder="1"/>
    <xf numFmtId="0" fontId="0" fillId="7" borderId="0" xfId="0" applyFont="1" applyFill="1" applyAlignment="1"/>
    <xf numFmtId="0" fontId="0" fillId="7" borderId="1" xfId="0" applyFont="1" applyFill="1" applyBorder="1"/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4" fillId="7" borderId="0" xfId="0" applyFont="1" applyFill="1"/>
    <xf numFmtId="0" fontId="1" fillId="9" borderId="0" xfId="0" applyFont="1" applyFill="1" applyAlignment="1"/>
    <xf numFmtId="0" fontId="0" fillId="9" borderId="0" xfId="0" applyFont="1" applyFill="1" applyAlignment="1"/>
    <xf numFmtId="0" fontId="1" fillId="9" borderId="0" xfId="0" applyFont="1" applyFill="1"/>
    <xf numFmtId="0" fontId="0" fillId="9" borderId="0" xfId="0" applyFont="1" applyFill="1"/>
    <xf numFmtId="0" fontId="1" fillId="0" borderId="1" xfId="0" applyFont="1" applyFill="1" applyBorder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D7EE"/>
      <color rgb="FF4675CA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6.xml"/><Relationship Id="rId18" Type="http://schemas.openxmlformats.org/officeDocument/2006/relationships/worksheet" Target="worksheets/sheet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chartsheet" Target="chartsheets/sheet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7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8.xml"/><Relationship Id="rId23" Type="http://schemas.openxmlformats.org/officeDocument/2006/relationships/worksheet" Target="worksheets/sheet1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7.xml"/><Relationship Id="rId22" Type="http://schemas.openxmlformats.org/officeDocument/2006/relationships/worksheet" Target="worksheets/sheet10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Cumulative Tool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GK_Collab_nonzero'!$D$10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GK_Collab_nonzero'!$E$9:$W$9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GK_Collab_nonzero'!$E$10:$W$10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40</c:v>
                </c:pt>
                <c:pt idx="7">
                  <c:v>49</c:v>
                </c:pt>
                <c:pt idx="8">
                  <c:v>57</c:v>
                </c:pt>
                <c:pt idx="9">
                  <c:v>66</c:v>
                </c:pt>
                <c:pt idx="10">
                  <c:v>81</c:v>
                </c:pt>
                <c:pt idx="11">
                  <c:v>106</c:v>
                </c:pt>
                <c:pt idx="12">
                  <c:v>123</c:v>
                </c:pt>
                <c:pt idx="13">
                  <c:v>147</c:v>
                </c:pt>
                <c:pt idx="14">
                  <c:v>178</c:v>
                </c:pt>
                <c:pt idx="15">
                  <c:v>205</c:v>
                </c:pt>
                <c:pt idx="16">
                  <c:v>223</c:v>
                </c:pt>
                <c:pt idx="17">
                  <c:v>234</c:v>
                </c:pt>
                <c:pt idx="1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6-8345-B239-924821D52A0C}"/>
            </c:ext>
          </c:extLst>
        </c:ser>
        <c:ser>
          <c:idx val="1"/>
          <c:order val="1"/>
          <c:tx>
            <c:strRef>
              <c:f>'Cumulative GK_Collab_nonzero'!$D$11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GK_Collab_nonzero'!$E$9:$W$9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GK_Collab_nonzero'!$E$11:$W$11</c:f>
              <c:numCache>
                <c:formatCode>General</c:formatCode>
                <c:ptCount val="19"/>
                <c:pt idx="1">
                  <c:v>2</c:v>
                </c:pt>
                <c:pt idx="2">
                  <c:v>12</c:v>
                </c:pt>
                <c:pt idx="3">
                  <c:v>24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73</c:v>
                </c:pt>
                <c:pt idx="8">
                  <c:v>80</c:v>
                </c:pt>
                <c:pt idx="9">
                  <c:v>86</c:v>
                </c:pt>
                <c:pt idx="10">
                  <c:v>90</c:v>
                </c:pt>
                <c:pt idx="11">
                  <c:v>99</c:v>
                </c:pt>
                <c:pt idx="12">
                  <c:v>106</c:v>
                </c:pt>
                <c:pt idx="13">
                  <c:v>106</c:v>
                </c:pt>
                <c:pt idx="14">
                  <c:v>107</c:v>
                </c:pt>
                <c:pt idx="15">
                  <c:v>129</c:v>
                </c:pt>
                <c:pt idx="16">
                  <c:v>157</c:v>
                </c:pt>
                <c:pt idx="17">
                  <c:v>171</c:v>
                </c:pt>
                <c:pt idx="18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6-8345-B239-924821D52A0C}"/>
            </c:ext>
          </c:extLst>
        </c:ser>
        <c:ser>
          <c:idx val="2"/>
          <c:order val="2"/>
          <c:tx>
            <c:strRef>
              <c:f>'Cumulative GK_Collab_nonzero'!$D$12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GK_Collab_nonzero'!$E$9:$W$9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GK_Collab_nonzero'!$E$12:$W$12</c:f>
              <c:numCache>
                <c:formatCode>General</c:formatCode>
                <c:ptCount val="19"/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96</c:v>
                </c:pt>
                <c:pt idx="8">
                  <c:v>121</c:v>
                </c:pt>
                <c:pt idx="9">
                  <c:v>171</c:v>
                </c:pt>
                <c:pt idx="10">
                  <c:v>181</c:v>
                </c:pt>
                <c:pt idx="11">
                  <c:v>193</c:v>
                </c:pt>
                <c:pt idx="12">
                  <c:v>207</c:v>
                </c:pt>
                <c:pt idx="13">
                  <c:v>217</c:v>
                </c:pt>
                <c:pt idx="14">
                  <c:v>233</c:v>
                </c:pt>
                <c:pt idx="15">
                  <c:v>254</c:v>
                </c:pt>
                <c:pt idx="16">
                  <c:v>270</c:v>
                </c:pt>
                <c:pt idx="17">
                  <c:v>277</c:v>
                </c:pt>
                <c:pt idx="18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6-8345-B239-924821D5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2495"/>
        <c:axId val="78993567"/>
      </c:areaChart>
      <c:catAx>
        <c:axId val="789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567"/>
        <c:crosses val="autoZero"/>
        <c:auto val="1"/>
        <c:lblAlgn val="ctr"/>
        <c:lblOffset val="100"/>
        <c:noMultiLvlLbl val="0"/>
      </c:catAx>
      <c:valAx>
        <c:axId val="789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872909698996649E-2"/>
          <c:y val="6.4774120102457075E-2"/>
          <c:w val="0.16200998077581438"/>
          <c:h val="0.16564462574708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Cumulative Tool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Cumulative_GK_collabzero!$D$10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Cumulative_GK_collabzero!$E$10:$W$10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40</c:v>
                </c:pt>
                <c:pt idx="7">
                  <c:v>49</c:v>
                </c:pt>
                <c:pt idx="8">
                  <c:v>57</c:v>
                </c:pt>
                <c:pt idx="9">
                  <c:v>66</c:v>
                </c:pt>
                <c:pt idx="10">
                  <c:v>81</c:v>
                </c:pt>
                <c:pt idx="11">
                  <c:v>106</c:v>
                </c:pt>
                <c:pt idx="12">
                  <c:v>123</c:v>
                </c:pt>
                <c:pt idx="13">
                  <c:v>147</c:v>
                </c:pt>
                <c:pt idx="14">
                  <c:v>178</c:v>
                </c:pt>
                <c:pt idx="15">
                  <c:v>205</c:v>
                </c:pt>
                <c:pt idx="16">
                  <c:v>223</c:v>
                </c:pt>
                <c:pt idx="17">
                  <c:v>234</c:v>
                </c:pt>
                <c:pt idx="1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5A46-B334-2C0E01B94325}"/>
            </c:ext>
          </c:extLst>
        </c:ser>
        <c:ser>
          <c:idx val="1"/>
          <c:order val="1"/>
          <c:tx>
            <c:strRef>
              <c:f>Cumulative_GK_collabzero!$D$11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Cumulative_GK_collabzero!$E$11:$W$11</c:f>
              <c:numCache>
                <c:formatCode>General</c:formatCode>
                <c:ptCount val="19"/>
                <c:pt idx="1">
                  <c:v>2</c:v>
                </c:pt>
                <c:pt idx="2">
                  <c:v>12</c:v>
                </c:pt>
                <c:pt idx="3">
                  <c:v>24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73</c:v>
                </c:pt>
                <c:pt idx="8">
                  <c:v>80</c:v>
                </c:pt>
                <c:pt idx="9">
                  <c:v>86</c:v>
                </c:pt>
                <c:pt idx="10">
                  <c:v>90</c:v>
                </c:pt>
                <c:pt idx="11">
                  <c:v>99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3-5A46-B334-2C0E01B94325}"/>
            </c:ext>
          </c:extLst>
        </c:ser>
        <c:ser>
          <c:idx val="2"/>
          <c:order val="2"/>
          <c:tx>
            <c:strRef>
              <c:f>Cumulative_GK_collabzero!$D$12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Cumulative_GK_collabzero!$E$12:$W$12</c:f>
              <c:numCache>
                <c:formatCode>General</c:formatCode>
                <c:ptCount val="19"/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96</c:v>
                </c:pt>
                <c:pt idx="8">
                  <c:v>121</c:v>
                </c:pt>
                <c:pt idx="9">
                  <c:v>171</c:v>
                </c:pt>
                <c:pt idx="10">
                  <c:v>181</c:v>
                </c:pt>
                <c:pt idx="11">
                  <c:v>193</c:v>
                </c:pt>
                <c:pt idx="12">
                  <c:v>207</c:v>
                </c:pt>
                <c:pt idx="13">
                  <c:v>217</c:v>
                </c:pt>
                <c:pt idx="14">
                  <c:v>234</c:v>
                </c:pt>
                <c:pt idx="15">
                  <c:v>277</c:v>
                </c:pt>
                <c:pt idx="16">
                  <c:v>321</c:v>
                </c:pt>
                <c:pt idx="17">
                  <c:v>342</c:v>
                </c:pt>
                <c:pt idx="18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3-5A46-B334-2C0E01B94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2495"/>
        <c:axId val="78993567"/>
      </c:areaChart>
      <c:catAx>
        <c:axId val="789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567"/>
        <c:crosses val="autoZero"/>
        <c:auto val="1"/>
        <c:lblAlgn val="ctr"/>
        <c:lblOffset val="100"/>
        <c:noMultiLvlLbl val="0"/>
      </c:catAx>
      <c:valAx>
        <c:axId val="789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872909698996649E-2"/>
          <c:y val="6.4774120102457075E-2"/>
          <c:w val="0.16200998077581438"/>
          <c:h val="0.16564462574708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Cumulative "And More" Content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Cumulative_GK_collabzero!$D$38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Cumulative_GK_collabzero!$E$38:$Y$38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109</c:v>
                </c:pt>
                <c:pt idx="4">
                  <c:v>227</c:v>
                </c:pt>
                <c:pt idx="5">
                  <c:v>350</c:v>
                </c:pt>
                <c:pt idx="6">
                  <c:v>474</c:v>
                </c:pt>
                <c:pt idx="7">
                  <c:v>731</c:v>
                </c:pt>
                <c:pt idx="8">
                  <c:v>913</c:v>
                </c:pt>
                <c:pt idx="9">
                  <c:v>1099</c:v>
                </c:pt>
                <c:pt idx="10">
                  <c:v>1262</c:v>
                </c:pt>
                <c:pt idx="11">
                  <c:v>1512</c:v>
                </c:pt>
                <c:pt idx="12">
                  <c:v>1671</c:v>
                </c:pt>
                <c:pt idx="13">
                  <c:v>1762</c:v>
                </c:pt>
                <c:pt idx="14">
                  <c:v>1867</c:v>
                </c:pt>
                <c:pt idx="15">
                  <c:v>1997</c:v>
                </c:pt>
                <c:pt idx="16">
                  <c:v>2119</c:v>
                </c:pt>
                <c:pt idx="17">
                  <c:v>2248</c:v>
                </c:pt>
                <c:pt idx="18">
                  <c:v>2524</c:v>
                </c:pt>
                <c:pt idx="19">
                  <c:v>2560</c:v>
                </c:pt>
                <c:pt idx="2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4-5248-BA12-CE9DA53220F7}"/>
            </c:ext>
          </c:extLst>
        </c:ser>
        <c:ser>
          <c:idx val="1"/>
          <c:order val="1"/>
          <c:tx>
            <c:strRef>
              <c:f>Cumulative_GK_collabzero!$D$39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Cumulative_GK_collabzero!$E$39:$Y$39</c:f>
              <c:numCache>
                <c:formatCode>General</c:formatCode>
                <c:ptCount val="21"/>
                <c:pt idx="1">
                  <c:v>4</c:v>
                </c:pt>
                <c:pt idx="2">
                  <c:v>45</c:v>
                </c:pt>
                <c:pt idx="3">
                  <c:v>89</c:v>
                </c:pt>
                <c:pt idx="4">
                  <c:v>186</c:v>
                </c:pt>
                <c:pt idx="5">
                  <c:v>278</c:v>
                </c:pt>
                <c:pt idx="6">
                  <c:v>552</c:v>
                </c:pt>
                <c:pt idx="7">
                  <c:v>618</c:v>
                </c:pt>
                <c:pt idx="8">
                  <c:v>743</c:v>
                </c:pt>
                <c:pt idx="9">
                  <c:v>923</c:v>
                </c:pt>
                <c:pt idx="10">
                  <c:v>974</c:v>
                </c:pt>
                <c:pt idx="11">
                  <c:v>1034</c:v>
                </c:pt>
                <c:pt idx="12">
                  <c:v>1095</c:v>
                </c:pt>
                <c:pt idx="13">
                  <c:v>1141</c:v>
                </c:pt>
                <c:pt idx="14">
                  <c:v>1269</c:v>
                </c:pt>
                <c:pt idx="15">
                  <c:v>1325</c:v>
                </c:pt>
                <c:pt idx="16">
                  <c:v>1347</c:v>
                </c:pt>
                <c:pt idx="17">
                  <c:v>1439</c:v>
                </c:pt>
                <c:pt idx="18">
                  <c:v>1480</c:v>
                </c:pt>
                <c:pt idx="19">
                  <c:v>1480</c:v>
                </c:pt>
                <c:pt idx="2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4-5248-BA12-CE9DA53220F7}"/>
            </c:ext>
          </c:extLst>
        </c:ser>
        <c:ser>
          <c:idx val="2"/>
          <c:order val="2"/>
          <c:tx>
            <c:strRef>
              <c:f>Cumulative_GK_collabzero!$D$40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Cumulative_GK_collabzero!$E$40:$Y$40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20</c:v>
                </c:pt>
                <c:pt idx="5">
                  <c:v>50</c:v>
                </c:pt>
                <c:pt idx="6">
                  <c:v>152</c:v>
                </c:pt>
                <c:pt idx="7">
                  <c:v>229</c:v>
                </c:pt>
                <c:pt idx="8">
                  <c:v>410</c:v>
                </c:pt>
                <c:pt idx="9">
                  <c:v>571</c:v>
                </c:pt>
                <c:pt idx="10">
                  <c:v>877</c:v>
                </c:pt>
                <c:pt idx="11">
                  <c:v>1218</c:v>
                </c:pt>
                <c:pt idx="12">
                  <c:v>1368</c:v>
                </c:pt>
                <c:pt idx="13">
                  <c:v>1461</c:v>
                </c:pt>
                <c:pt idx="14">
                  <c:v>1670</c:v>
                </c:pt>
                <c:pt idx="15">
                  <c:v>1840</c:v>
                </c:pt>
                <c:pt idx="16">
                  <c:v>1959</c:v>
                </c:pt>
                <c:pt idx="17">
                  <c:v>2089</c:v>
                </c:pt>
                <c:pt idx="18">
                  <c:v>2285</c:v>
                </c:pt>
                <c:pt idx="19">
                  <c:v>2349</c:v>
                </c:pt>
                <c:pt idx="20">
                  <c:v>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4-5248-BA12-CE9DA5322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10384"/>
        <c:axId val="1700842848"/>
      </c:areaChart>
      <c:catAx>
        <c:axId val="17013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42848"/>
        <c:crosses val="autoZero"/>
        <c:auto val="1"/>
        <c:lblAlgn val="ctr"/>
        <c:lblOffset val="100"/>
        <c:noMultiLvlLbl val="0"/>
      </c:catAx>
      <c:valAx>
        <c:axId val="170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547723935389131E-2"/>
          <c:y val="6.5087796228861225E-2"/>
          <c:w val="0.14226427093089133"/>
          <c:h val="0.16644677889840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Tool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Cumulative_GK_collabzero!$E$22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Cumulative_GK_collabzero!$F$22:$W$22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31</c:v>
                </c:pt>
                <c:pt idx="14">
                  <c:v>27</c:v>
                </c:pt>
                <c:pt idx="15">
                  <c:v>18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0544-8A59-71226D0C30D2}"/>
            </c:ext>
          </c:extLst>
        </c:ser>
        <c:ser>
          <c:idx val="1"/>
          <c:order val="1"/>
          <c:tx>
            <c:strRef>
              <c:f>Cumulative_GK_collabzero!$E$23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Cumulative_GK_collabzero!$F$23:$W$23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0544-8A59-71226D0C30D2}"/>
            </c:ext>
          </c:extLst>
        </c:ser>
        <c:ser>
          <c:idx val="2"/>
          <c:order val="2"/>
          <c:tx>
            <c:strRef>
              <c:f>Cumulative_GK_collabzero!$E$24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Cumulative_GK_collabzero!$F$24:$W$24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17</c:v>
                </c:pt>
                <c:pt idx="14">
                  <c:v>43</c:v>
                </c:pt>
                <c:pt idx="15">
                  <c:v>44</c:v>
                </c:pt>
                <c:pt idx="16">
                  <c:v>21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4-0544-8A59-71226D0C3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736623"/>
        <c:axId val="31738271"/>
      </c:barChart>
      <c:catAx>
        <c:axId val="3173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271"/>
        <c:crosses val="autoZero"/>
        <c:auto val="1"/>
        <c:lblAlgn val="ctr"/>
        <c:lblOffset val="100"/>
        <c:noMultiLvlLbl val="0"/>
      </c:catAx>
      <c:valAx>
        <c:axId val="317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551088777219429E-2"/>
          <c:y val="5.5251232085197985E-2"/>
          <c:w val="0.14054550970073465"/>
          <c:h val="0.147471251345380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"And More"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Cumulative_GK_collabzero!$E$50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Cumulative_GK_collabzero!$F$50:$Y$50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118</c:v>
                </c:pt>
                <c:pt idx="4">
                  <c:v>123</c:v>
                </c:pt>
                <c:pt idx="5">
                  <c:v>124</c:v>
                </c:pt>
                <c:pt idx="6">
                  <c:v>257</c:v>
                </c:pt>
                <c:pt idx="7">
                  <c:v>182</c:v>
                </c:pt>
                <c:pt idx="8">
                  <c:v>186</c:v>
                </c:pt>
                <c:pt idx="9">
                  <c:v>163</c:v>
                </c:pt>
                <c:pt idx="10">
                  <c:v>250</c:v>
                </c:pt>
                <c:pt idx="11">
                  <c:v>159</c:v>
                </c:pt>
                <c:pt idx="12">
                  <c:v>91</c:v>
                </c:pt>
                <c:pt idx="13">
                  <c:v>105</c:v>
                </c:pt>
                <c:pt idx="14">
                  <c:v>130</c:v>
                </c:pt>
                <c:pt idx="15">
                  <c:v>122</c:v>
                </c:pt>
                <c:pt idx="16">
                  <c:v>129</c:v>
                </c:pt>
                <c:pt idx="17">
                  <c:v>276</c:v>
                </c:pt>
                <c:pt idx="18">
                  <c:v>36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E-FB40-93B5-5E7769D46434}"/>
            </c:ext>
          </c:extLst>
        </c:ser>
        <c:ser>
          <c:idx val="1"/>
          <c:order val="1"/>
          <c:tx>
            <c:strRef>
              <c:f>Cumulative_GK_collabzero!$E$51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Cumulative_GK_collabzero!$F$51:$Y$51</c:f>
              <c:numCache>
                <c:formatCode>General</c:formatCode>
                <c:ptCount val="20"/>
                <c:pt idx="0">
                  <c:v>4</c:v>
                </c:pt>
                <c:pt idx="1">
                  <c:v>41</c:v>
                </c:pt>
                <c:pt idx="2">
                  <c:v>44</c:v>
                </c:pt>
                <c:pt idx="3">
                  <c:v>97</c:v>
                </c:pt>
                <c:pt idx="4">
                  <c:v>92</c:v>
                </c:pt>
                <c:pt idx="5">
                  <c:v>274</c:v>
                </c:pt>
                <c:pt idx="6">
                  <c:v>66</c:v>
                </c:pt>
                <c:pt idx="7">
                  <c:v>125</c:v>
                </c:pt>
                <c:pt idx="8">
                  <c:v>180</c:v>
                </c:pt>
                <c:pt idx="9">
                  <c:v>51</c:v>
                </c:pt>
                <c:pt idx="10">
                  <c:v>60</c:v>
                </c:pt>
                <c:pt idx="11">
                  <c:v>61</c:v>
                </c:pt>
                <c:pt idx="12">
                  <c:v>46</c:v>
                </c:pt>
                <c:pt idx="13">
                  <c:v>128</c:v>
                </c:pt>
                <c:pt idx="14">
                  <c:v>56</c:v>
                </c:pt>
                <c:pt idx="15">
                  <c:v>22</c:v>
                </c:pt>
                <c:pt idx="16">
                  <c:v>92</c:v>
                </c:pt>
                <c:pt idx="17">
                  <c:v>41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E-FB40-93B5-5E7769D46434}"/>
            </c:ext>
          </c:extLst>
        </c:ser>
        <c:ser>
          <c:idx val="2"/>
          <c:order val="2"/>
          <c:tx>
            <c:strRef>
              <c:f>Cumulative_GK_collabzero!$E$52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Cumulative_GK_collabzero!$F$52:$Y$52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30</c:v>
                </c:pt>
                <c:pt idx="5">
                  <c:v>102</c:v>
                </c:pt>
                <c:pt idx="6">
                  <c:v>77</c:v>
                </c:pt>
                <c:pt idx="7">
                  <c:v>181</c:v>
                </c:pt>
                <c:pt idx="8">
                  <c:v>161</c:v>
                </c:pt>
                <c:pt idx="9">
                  <c:v>306</c:v>
                </c:pt>
                <c:pt idx="10">
                  <c:v>341</c:v>
                </c:pt>
                <c:pt idx="11">
                  <c:v>150</c:v>
                </c:pt>
                <c:pt idx="12">
                  <c:v>93</c:v>
                </c:pt>
                <c:pt idx="13">
                  <c:v>209</c:v>
                </c:pt>
                <c:pt idx="14">
                  <c:v>170</c:v>
                </c:pt>
                <c:pt idx="15">
                  <c:v>119</c:v>
                </c:pt>
                <c:pt idx="16">
                  <c:v>130</c:v>
                </c:pt>
                <c:pt idx="17">
                  <c:v>196</c:v>
                </c:pt>
                <c:pt idx="18">
                  <c:v>64</c:v>
                </c:pt>
                <c:pt idx="1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E-FB40-93B5-5E7769D4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3171231"/>
        <c:axId val="83170383"/>
      </c:barChart>
      <c:catAx>
        <c:axId val="831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83"/>
        <c:crosses val="autoZero"/>
        <c:auto val="1"/>
        <c:lblAlgn val="ctr"/>
        <c:lblOffset val="100"/>
        <c:noMultiLvlLbl val="0"/>
      </c:catAx>
      <c:valAx>
        <c:axId val="831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0118870728083213E-2"/>
          <c:y val="6.1769116569259389E-2"/>
          <c:w val="0.14395537667746955"/>
          <c:h val="0.164063292804389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"And More"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Plotting Data_GK'!$D$66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Data_GK'!$E$66:$Y$66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71</c:v>
                </c:pt>
                <c:pt idx="4">
                  <c:v>118</c:v>
                </c:pt>
                <c:pt idx="5">
                  <c:v>123</c:v>
                </c:pt>
                <c:pt idx="6">
                  <c:v>124</c:v>
                </c:pt>
                <c:pt idx="7">
                  <c:v>257</c:v>
                </c:pt>
                <c:pt idx="8">
                  <c:v>182</c:v>
                </c:pt>
                <c:pt idx="9">
                  <c:v>186</c:v>
                </c:pt>
                <c:pt idx="10">
                  <c:v>163</c:v>
                </c:pt>
                <c:pt idx="11">
                  <c:v>250</c:v>
                </c:pt>
                <c:pt idx="12">
                  <c:v>159</c:v>
                </c:pt>
                <c:pt idx="13">
                  <c:v>91</c:v>
                </c:pt>
                <c:pt idx="14">
                  <c:v>105</c:v>
                </c:pt>
                <c:pt idx="15">
                  <c:v>130</c:v>
                </c:pt>
                <c:pt idx="16">
                  <c:v>122</c:v>
                </c:pt>
                <c:pt idx="17">
                  <c:v>129</c:v>
                </c:pt>
                <c:pt idx="18">
                  <c:v>276</c:v>
                </c:pt>
                <c:pt idx="19">
                  <c:v>36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864C-9EFE-A321BBECE14B}"/>
            </c:ext>
          </c:extLst>
        </c:ser>
        <c:ser>
          <c:idx val="1"/>
          <c:order val="1"/>
          <c:tx>
            <c:strRef>
              <c:f>'Cumulative Plotting Data_GK'!$D$67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Data_GK'!$E$67:$Y$67</c:f>
              <c:numCache>
                <c:formatCode>General</c:formatCode>
                <c:ptCount val="21"/>
                <c:pt idx="1">
                  <c:v>4</c:v>
                </c:pt>
                <c:pt idx="2">
                  <c:v>41</c:v>
                </c:pt>
                <c:pt idx="3">
                  <c:v>44</c:v>
                </c:pt>
                <c:pt idx="4">
                  <c:v>97</c:v>
                </c:pt>
                <c:pt idx="5">
                  <c:v>92</c:v>
                </c:pt>
                <c:pt idx="6">
                  <c:v>274</c:v>
                </c:pt>
                <c:pt idx="7">
                  <c:v>66</c:v>
                </c:pt>
                <c:pt idx="8">
                  <c:v>125</c:v>
                </c:pt>
                <c:pt idx="9">
                  <c:v>180</c:v>
                </c:pt>
                <c:pt idx="10">
                  <c:v>51</c:v>
                </c:pt>
                <c:pt idx="11">
                  <c:v>60</c:v>
                </c:pt>
                <c:pt idx="12">
                  <c:v>61</c:v>
                </c:pt>
                <c:pt idx="13">
                  <c:v>46</c:v>
                </c:pt>
                <c:pt idx="14">
                  <c:v>128</c:v>
                </c:pt>
                <c:pt idx="15">
                  <c:v>56</c:v>
                </c:pt>
                <c:pt idx="16">
                  <c:v>22</c:v>
                </c:pt>
                <c:pt idx="17">
                  <c:v>92</c:v>
                </c:pt>
                <c:pt idx="18">
                  <c:v>41</c:v>
                </c:pt>
                <c:pt idx="19">
                  <c:v>4</c:v>
                </c:pt>
                <c:pt idx="2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864C-9EFE-A321BBECE14B}"/>
            </c:ext>
          </c:extLst>
        </c:ser>
        <c:ser>
          <c:idx val="2"/>
          <c:order val="2"/>
          <c:tx>
            <c:strRef>
              <c:f>'Cumulative Plotting Data_GK'!$D$68</c:f>
              <c:strCache>
                <c:ptCount val="1"/>
                <c:pt idx="0">
                  <c:v>Outside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Data_GK'!$E$68:$Y$68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30</c:v>
                </c:pt>
                <c:pt idx="6">
                  <c:v>102</c:v>
                </c:pt>
                <c:pt idx="7">
                  <c:v>77</c:v>
                </c:pt>
                <c:pt idx="8">
                  <c:v>181</c:v>
                </c:pt>
                <c:pt idx="9">
                  <c:v>161</c:v>
                </c:pt>
                <c:pt idx="10">
                  <c:v>306</c:v>
                </c:pt>
                <c:pt idx="11">
                  <c:v>341</c:v>
                </c:pt>
                <c:pt idx="12">
                  <c:v>150</c:v>
                </c:pt>
                <c:pt idx="13">
                  <c:v>93</c:v>
                </c:pt>
                <c:pt idx="14">
                  <c:v>209</c:v>
                </c:pt>
                <c:pt idx="15">
                  <c:v>170</c:v>
                </c:pt>
                <c:pt idx="16">
                  <c:v>119</c:v>
                </c:pt>
                <c:pt idx="17">
                  <c:v>130</c:v>
                </c:pt>
                <c:pt idx="18">
                  <c:v>196</c:v>
                </c:pt>
                <c:pt idx="19">
                  <c:v>60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864C-9EFE-A321BBEC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1703824"/>
        <c:axId val="1648221424"/>
      </c:barChart>
      <c:catAx>
        <c:axId val="16517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21424"/>
        <c:crosses val="autoZero"/>
        <c:auto val="1"/>
        <c:lblAlgn val="ctr"/>
        <c:lblOffset val="100"/>
        <c:noMultiLvlLbl val="0"/>
      </c:catAx>
      <c:valAx>
        <c:axId val="16482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Growth - "And MoreContent"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'Cumulative Plotting Data_GK'!$D$43:$E$43</c:f>
              <c:strCache>
                <c:ptCount val="2"/>
                <c:pt idx="0">
                  <c:v>Outside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Data_GK'!$F$43:$Y$43</c:f>
              <c:numCache>
                <c:formatCode>General</c:formatCode>
                <c:ptCount val="20"/>
                <c:pt idx="0">
                  <c:v>4</c:v>
                </c:pt>
                <c:pt idx="1">
                  <c:v>84</c:v>
                </c:pt>
                <c:pt idx="2">
                  <c:v>200</c:v>
                </c:pt>
                <c:pt idx="3">
                  <c:v>433</c:v>
                </c:pt>
                <c:pt idx="4">
                  <c:v>678</c:v>
                </c:pt>
                <c:pt idx="5">
                  <c:v>1178</c:v>
                </c:pt>
                <c:pt idx="6">
                  <c:v>1578</c:v>
                </c:pt>
                <c:pt idx="7">
                  <c:v>2066</c:v>
                </c:pt>
                <c:pt idx="8">
                  <c:v>2593</c:v>
                </c:pt>
                <c:pt idx="9">
                  <c:v>3113</c:v>
                </c:pt>
                <c:pt idx="10">
                  <c:v>3764</c:v>
                </c:pt>
                <c:pt idx="11">
                  <c:v>4134</c:v>
                </c:pt>
                <c:pt idx="12">
                  <c:v>4364</c:v>
                </c:pt>
                <c:pt idx="13">
                  <c:v>4806</c:v>
                </c:pt>
                <c:pt idx="14">
                  <c:v>5162</c:v>
                </c:pt>
                <c:pt idx="15">
                  <c:v>5425</c:v>
                </c:pt>
                <c:pt idx="16">
                  <c:v>5776</c:v>
                </c:pt>
                <c:pt idx="17">
                  <c:v>6289</c:v>
                </c:pt>
                <c:pt idx="18">
                  <c:v>6389</c:v>
                </c:pt>
                <c:pt idx="19">
                  <c:v>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0-AA42-8F53-88C56B1637AF}"/>
            </c:ext>
          </c:extLst>
        </c:ser>
        <c:ser>
          <c:idx val="1"/>
          <c:order val="1"/>
          <c:tx>
            <c:strRef>
              <c:f>'Cumulative Plotting Data_GK'!$D$44:$E$44</c:f>
              <c:strCache>
                <c:ptCount val="2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Data_GK'!$F$44:$Y$44</c:f>
              <c:numCache>
                <c:formatCode>General</c:formatCode>
                <c:ptCount val="20"/>
                <c:pt idx="0">
                  <c:v>4</c:v>
                </c:pt>
                <c:pt idx="1">
                  <c:v>83</c:v>
                </c:pt>
                <c:pt idx="2">
                  <c:v>198</c:v>
                </c:pt>
                <c:pt idx="3">
                  <c:v>413</c:v>
                </c:pt>
                <c:pt idx="4">
                  <c:v>628</c:v>
                </c:pt>
                <c:pt idx="5">
                  <c:v>1026</c:v>
                </c:pt>
                <c:pt idx="6">
                  <c:v>1349</c:v>
                </c:pt>
                <c:pt idx="7">
                  <c:v>1656</c:v>
                </c:pt>
                <c:pt idx="8">
                  <c:v>2022</c:v>
                </c:pt>
                <c:pt idx="9">
                  <c:v>2236</c:v>
                </c:pt>
                <c:pt idx="10">
                  <c:v>2546</c:v>
                </c:pt>
                <c:pt idx="11">
                  <c:v>2766</c:v>
                </c:pt>
                <c:pt idx="12">
                  <c:v>2903</c:v>
                </c:pt>
                <c:pt idx="13">
                  <c:v>3136</c:v>
                </c:pt>
                <c:pt idx="14">
                  <c:v>3322</c:v>
                </c:pt>
                <c:pt idx="15">
                  <c:v>3466</c:v>
                </c:pt>
                <c:pt idx="16">
                  <c:v>3687</c:v>
                </c:pt>
                <c:pt idx="17">
                  <c:v>4004</c:v>
                </c:pt>
                <c:pt idx="18">
                  <c:v>4040</c:v>
                </c:pt>
                <c:pt idx="19">
                  <c:v>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0-AA42-8F53-88C56B1637AF}"/>
            </c:ext>
          </c:extLst>
        </c:ser>
        <c:ser>
          <c:idx val="2"/>
          <c:order val="2"/>
          <c:tx>
            <c:strRef>
              <c:f>'Cumulative Plotting Data_GK'!$D$45:$E$45</c:f>
              <c:strCache>
                <c:ptCount val="2"/>
                <c:pt idx="0">
                  <c:v>Purdue Only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Data_GK'!$F$45:$Y$45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109</c:v>
                </c:pt>
                <c:pt idx="3">
                  <c:v>227</c:v>
                </c:pt>
                <c:pt idx="4">
                  <c:v>350</c:v>
                </c:pt>
                <c:pt idx="5">
                  <c:v>474</c:v>
                </c:pt>
                <c:pt idx="6">
                  <c:v>731</c:v>
                </c:pt>
                <c:pt idx="7">
                  <c:v>913</c:v>
                </c:pt>
                <c:pt idx="8">
                  <c:v>1099</c:v>
                </c:pt>
                <c:pt idx="9">
                  <c:v>1262</c:v>
                </c:pt>
                <c:pt idx="10">
                  <c:v>1512</c:v>
                </c:pt>
                <c:pt idx="11">
                  <c:v>1671</c:v>
                </c:pt>
                <c:pt idx="12">
                  <c:v>1762</c:v>
                </c:pt>
                <c:pt idx="13">
                  <c:v>1867</c:v>
                </c:pt>
                <c:pt idx="14">
                  <c:v>1997</c:v>
                </c:pt>
                <c:pt idx="15">
                  <c:v>2119</c:v>
                </c:pt>
                <c:pt idx="16">
                  <c:v>2248</c:v>
                </c:pt>
                <c:pt idx="17">
                  <c:v>2524</c:v>
                </c:pt>
                <c:pt idx="18">
                  <c:v>2564</c:v>
                </c:pt>
                <c:pt idx="19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0-AA42-8F53-88C56B1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77008"/>
        <c:axId val="1695469328"/>
      </c:areaChart>
      <c:catAx>
        <c:axId val="16953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69328"/>
        <c:crosses val="autoZero"/>
        <c:auto val="1"/>
        <c:lblAlgn val="ctr"/>
        <c:lblOffset val="100"/>
        <c:noMultiLvlLbl val="0"/>
      </c:catAx>
      <c:valAx>
        <c:axId val="16954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7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40218049666867"/>
          <c:y val="6.9461077844311381E-2"/>
          <c:w val="0.82482858873410059"/>
          <c:h val="0.7986266207741996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Plotting Data_GK'!$D$8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Data_GK'!$E$8:$W$8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40</c:v>
                </c:pt>
                <c:pt idx="7">
                  <c:v>49</c:v>
                </c:pt>
                <c:pt idx="8">
                  <c:v>57</c:v>
                </c:pt>
                <c:pt idx="9">
                  <c:v>66</c:v>
                </c:pt>
                <c:pt idx="10">
                  <c:v>81</c:v>
                </c:pt>
                <c:pt idx="11">
                  <c:v>106</c:v>
                </c:pt>
                <c:pt idx="12">
                  <c:v>123</c:v>
                </c:pt>
                <c:pt idx="13">
                  <c:v>147</c:v>
                </c:pt>
                <c:pt idx="14">
                  <c:v>178</c:v>
                </c:pt>
                <c:pt idx="15">
                  <c:v>205</c:v>
                </c:pt>
                <c:pt idx="16">
                  <c:v>223</c:v>
                </c:pt>
                <c:pt idx="17">
                  <c:v>234</c:v>
                </c:pt>
                <c:pt idx="1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D-4A43-8E8C-38CA175B0617}"/>
            </c:ext>
          </c:extLst>
        </c:ser>
        <c:ser>
          <c:idx val="1"/>
          <c:order val="1"/>
          <c:tx>
            <c:strRef>
              <c:f>'Cumulative Plotting Data_GK'!$D$9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Data_GK'!$E$9:$W$9</c:f>
              <c:numCache>
                <c:formatCode>General</c:formatCode>
                <c:ptCount val="19"/>
                <c:pt idx="1">
                  <c:v>2</c:v>
                </c:pt>
                <c:pt idx="2">
                  <c:v>12</c:v>
                </c:pt>
                <c:pt idx="3">
                  <c:v>24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73</c:v>
                </c:pt>
                <c:pt idx="8">
                  <c:v>80</c:v>
                </c:pt>
                <c:pt idx="9">
                  <c:v>86</c:v>
                </c:pt>
                <c:pt idx="10">
                  <c:v>90</c:v>
                </c:pt>
                <c:pt idx="11">
                  <c:v>99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D-4A43-8E8C-38CA175B0617}"/>
            </c:ext>
          </c:extLst>
        </c:ser>
        <c:ser>
          <c:idx val="2"/>
          <c:order val="2"/>
          <c:tx>
            <c:strRef>
              <c:f>'Cumulative Plotting Data_GK'!$D$10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Data_GK'!$E$10:$W$10</c:f>
              <c:numCache>
                <c:formatCode>General</c:formatCode>
                <c:ptCount val="19"/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96</c:v>
                </c:pt>
                <c:pt idx="8">
                  <c:v>121</c:v>
                </c:pt>
                <c:pt idx="9">
                  <c:v>171</c:v>
                </c:pt>
                <c:pt idx="10">
                  <c:v>181</c:v>
                </c:pt>
                <c:pt idx="11">
                  <c:v>193</c:v>
                </c:pt>
                <c:pt idx="12">
                  <c:v>207</c:v>
                </c:pt>
                <c:pt idx="13">
                  <c:v>217</c:v>
                </c:pt>
                <c:pt idx="14">
                  <c:v>234</c:v>
                </c:pt>
                <c:pt idx="15">
                  <c:v>277</c:v>
                </c:pt>
                <c:pt idx="16">
                  <c:v>321</c:v>
                </c:pt>
                <c:pt idx="17">
                  <c:v>342</c:v>
                </c:pt>
                <c:pt idx="18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D-4A43-8E8C-38CA175B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0224"/>
        <c:axId val="1714450688"/>
      </c:areaChart>
      <c:catAx>
        <c:axId val="17152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50688"/>
        <c:crosses val="autoZero"/>
        <c:auto val="1"/>
        <c:lblAlgn val="ctr"/>
        <c:lblOffset val="100"/>
        <c:noMultiLvlLbl val="0"/>
      </c:catAx>
      <c:valAx>
        <c:axId val="17144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Tools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Plotting Data_GK'!$E$20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'Cumulative Plotting Data_GK'!$F$19:$W$19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Data_GK'!$F$20:$W$20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31</c:v>
                </c:pt>
                <c:pt idx="14">
                  <c:v>27</c:v>
                </c:pt>
                <c:pt idx="15">
                  <c:v>18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B-AB49-B545-AF6CFC252D4F}"/>
            </c:ext>
          </c:extLst>
        </c:ser>
        <c:ser>
          <c:idx val="1"/>
          <c:order val="1"/>
          <c:tx>
            <c:strRef>
              <c:f>'Cumulative Plotting Data_GK'!$E$21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'Cumulative Plotting Data_GK'!$F$19:$W$19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Data_GK'!$F$21:$W$21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B-AB49-B545-AF6CFC252D4F}"/>
            </c:ext>
          </c:extLst>
        </c:ser>
        <c:ser>
          <c:idx val="2"/>
          <c:order val="2"/>
          <c:tx>
            <c:strRef>
              <c:f>'Cumulative Plotting Data_GK'!$E$22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'Cumulative Plotting Data_GK'!$F$19:$W$19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Data_GK'!$F$22:$W$22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17</c:v>
                </c:pt>
                <c:pt idx="14">
                  <c:v>43</c:v>
                </c:pt>
                <c:pt idx="15">
                  <c:v>44</c:v>
                </c:pt>
                <c:pt idx="16">
                  <c:v>21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B-AB49-B545-AF6CFC25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9910943"/>
        <c:axId val="26296719"/>
      </c:barChart>
      <c:catAx>
        <c:axId val="7991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719"/>
        <c:crosses val="autoZero"/>
        <c:auto val="1"/>
        <c:lblAlgn val="ctr"/>
        <c:lblOffset val="100"/>
        <c:noMultiLvlLbl val="0"/>
      </c:catAx>
      <c:valAx>
        <c:axId val="262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Tools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Plotting Data_GK'!$D$32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'Cumulative Plotting Data_GK'!$E$31:$W$31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Plotting Data_GK'!$E$32:$W$32</c:f>
              <c:numCache>
                <c:formatCode>General</c:formatCode>
                <c:ptCount val="19"/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15</c:v>
                </c:pt>
                <c:pt idx="11">
                  <c:v>25</c:v>
                </c:pt>
                <c:pt idx="12">
                  <c:v>17</c:v>
                </c:pt>
                <c:pt idx="13">
                  <c:v>24</c:v>
                </c:pt>
                <c:pt idx="14">
                  <c:v>31</c:v>
                </c:pt>
                <c:pt idx="15">
                  <c:v>27</c:v>
                </c:pt>
                <c:pt idx="16">
                  <c:v>18</c:v>
                </c:pt>
                <c:pt idx="17">
                  <c:v>11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4-FE41-B803-4F7F7D5A5980}"/>
            </c:ext>
          </c:extLst>
        </c:ser>
        <c:ser>
          <c:idx val="1"/>
          <c:order val="1"/>
          <c:tx>
            <c:strRef>
              <c:f>'Cumulative Plotting Data_GK'!$D$33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'Cumulative Plotting Data_GK'!$E$31:$W$31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Plotting Data_GK'!$E$33:$W$33</c:f>
              <c:numCache>
                <c:formatCode>General</c:formatCode>
                <c:ptCount val="19"/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9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22</c:v>
                </c:pt>
                <c:pt idx="16">
                  <c:v>28</c:v>
                </c:pt>
                <c:pt idx="17">
                  <c:v>14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4-FE41-B803-4F7F7D5A5980}"/>
            </c:ext>
          </c:extLst>
        </c:ser>
        <c:ser>
          <c:idx val="2"/>
          <c:order val="2"/>
          <c:tx>
            <c:strRef>
              <c:f>'Cumulative Plotting Data_GK'!$D$34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'Cumulative Plotting Data_GK'!$E$31:$W$31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'Cumulative Plotting Data_GK'!$E$34:$W$34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14</c:v>
                </c:pt>
                <c:pt idx="4">
                  <c:v>28</c:v>
                </c:pt>
                <c:pt idx="5">
                  <c:v>13</c:v>
                </c:pt>
                <c:pt idx="6">
                  <c:v>12</c:v>
                </c:pt>
                <c:pt idx="7">
                  <c:v>21</c:v>
                </c:pt>
                <c:pt idx="8">
                  <c:v>25</c:v>
                </c:pt>
                <c:pt idx="9">
                  <c:v>50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10</c:v>
                </c:pt>
                <c:pt idx="14">
                  <c:v>17</c:v>
                </c:pt>
                <c:pt idx="15">
                  <c:v>21</c:v>
                </c:pt>
                <c:pt idx="16">
                  <c:v>16</c:v>
                </c:pt>
                <c:pt idx="17">
                  <c:v>7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4-FE41-B803-4F7F7D5A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0850528"/>
        <c:axId val="1650960416"/>
      </c:barChart>
      <c:catAx>
        <c:axId val="16508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60416"/>
        <c:crosses val="autoZero"/>
        <c:auto val="1"/>
        <c:lblAlgn val="ctr"/>
        <c:lblOffset val="100"/>
        <c:noMultiLvlLbl val="0"/>
      </c:catAx>
      <c:valAx>
        <c:axId val="16509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92937798069843"/>
          <c:y val="0.11931111152529254"/>
          <c:w val="0.3924041791341541"/>
          <c:h val="4.7581223109423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"And More"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Plotting Data_GK'!$D$66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Data_GK'!$E$66:$Y$66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71</c:v>
                </c:pt>
                <c:pt idx="4">
                  <c:v>118</c:v>
                </c:pt>
                <c:pt idx="5">
                  <c:v>123</c:v>
                </c:pt>
                <c:pt idx="6">
                  <c:v>124</c:v>
                </c:pt>
                <c:pt idx="7">
                  <c:v>257</c:v>
                </c:pt>
                <c:pt idx="8">
                  <c:v>182</c:v>
                </c:pt>
                <c:pt idx="9">
                  <c:v>186</c:v>
                </c:pt>
                <c:pt idx="10">
                  <c:v>163</c:v>
                </c:pt>
                <c:pt idx="11">
                  <c:v>250</c:v>
                </c:pt>
                <c:pt idx="12">
                  <c:v>159</c:v>
                </c:pt>
                <c:pt idx="13">
                  <c:v>91</c:v>
                </c:pt>
                <c:pt idx="14">
                  <c:v>105</c:v>
                </c:pt>
                <c:pt idx="15">
                  <c:v>130</c:v>
                </c:pt>
                <c:pt idx="16">
                  <c:v>122</c:v>
                </c:pt>
                <c:pt idx="17">
                  <c:v>129</c:v>
                </c:pt>
                <c:pt idx="18">
                  <c:v>276</c:v>
                </c:pt>
                <c:pt idx="19">
                  <c:v>36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0-0045-AD4E-B72C72750EAD}"/>
            </c:ext>
          </c:extLst>
        </c:ser>
        <c:ser>
          <c:idx val="1"/>
          <c:order val="1"/>
          <c:tx>
            <c:strRef>
              <c:f>'Cumulative Plotting Data_GK'!$D$67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Data_GK'!$E$67:$Y$67</c:f>
              <c:numCache>
                <c:formatCode>General</c:formatCode>
                <c:ptCount val="21"/>
                <c:pt idx="1">
                  <c:v>4</c:v>
                </c:pt>
                <c:pt idx="2">
                  <c:v>41</c:v>
                </c:pt>
                <c:pt idx="3">
                  <c:v>44</c:v>
                </c:pt>
                <c:pt idx="4">
                  <c:v>97</c:v>
                </c:pt>
                <c:pt idx="5">
                  <c:v>92</c:v>
                </c:pt>
                <c:pt idx="6">
                  <c:v>274</c:v>
                </c:pt>
                <c:pt idx="7">
                  <c:v>66</c:v>
                </c:pt>
                <c:pt idx="8">
                  <c:v>125</c:v>
                </c:pt>
                <c:pt idx="9">
                  <c:v>180</c:v>
                </c:pt>
                <c:pt idx="10">
                  <c:v>51</c:v>
                </c:pt>
                <c:pt idx="11">
                  <c:v>60</c:v>
                </c:pt>
                <c:pt idx="12">
                  <c:v>61</c:v>
                </c:pt>
                <c:pt idx="13">
                  <c:v>46</c:v>
                </c:pt>
                <c:pt idx="14">
                  <c:v>128</c:v>
                </c:pt>
                <c:pt idx="15">
                  <c:v>56</c:v>
                </c:pt>
                <c:pt idx="16">
                  <c:v>22</c:v>
                </c:pt>
                <c:pt idx="17">
                  <c:v>92</c:v>
                </c:pt>
                <c:pt idx="18">
                  <c:v>41</c:v>
                </c:pt>
                <c:pt idx="19">
                  <c:v>4</c:v>
                </c:pt>
                <c:pt idx="2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0-0045-AD4E-B72C72750EAD}"/>
            </c:ext>
          </c:extLst>
        </c:ser>
        <c:ser>
          <c:idx val="2"/>
          <c:order val="2"/>
          <c:tx>
            <c:strRef>
              <c:f>'Cumulative Plotting Data_GK'!$D$68</c:f>
              <c:strCache>
                <c:ptCount val="1"/>
                <c:pt idx="0">
                  <c:v>Outside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'Cumulative Plotting Data_GK'!$E$65:$Y$65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Plotting Data_GK'!$E$68:$Y$68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30</c:v>
                </c:pt>
                <c:pt idx="6">
                  <c:v>102</c:v>
                </c:pt>
                <c:pt idx="7">
                  <c:v>77</c:v>
                </c:pt>
                <c:pt idx="8">
                  <c:v>181</c:v>
                </c:pt>
                <c:pt idx="9">
                  <c:v>161</c:v>
                </c:pt>
                <c:pt idx="10">
                  <c:v>306</c:v>
                </c:pt>
                <c:pt idx="11">
                  <c:v>341</c:v>
                </c:pt>
                <c:pt idx="12">
                  <c:v>150</c:v>
                </c:pt>
                <c:pt idx="13">
                  <c:v>93</c:v>
                </c:pt>
                <c:pt idx="14">
                  <c:v>209</c:v>
                </c:pt>
                <c:pt idx="15">
                  <c:v>170</c:v>
                </c:pt>
                <c:pt idx="16">
                  <c:v>119</c:v>
                </c:pt>
                <c:pt idx="17">
                  <c:v>130</c:v>
                </c:pt>
                <c:pt idx="18">
                  <c:v>196</c:v>
                </c:pt>
                <c:pt idx="19">
                  <c:v>60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0-0045-AD4E-B72C7275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1703824"/>
        <c:axId val="1648221424"/>
      </c:barChart>
      <c:catAx>
        <c:axId val="16517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21424"/>
        <c:crosses val="autoZero"/>
        <c:auto val="1"/>
        <c:lblAlgn val="ctr"/>
        <c:lblOffset val="100"/>
        <c:noMultiLvlLbl val="0"/>
      </c:catAx>
      <c:valAx>
        <c:axId val="16482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577766807890516E-2"/>
          <c:y val="0.12476569961394435"/>
          <c:w val="0.39139569825832993"/>
          <c:h val="5.5888586494236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Cumulative "And More" Content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GK_Collab_nonzero'!$D$38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GK_Collab_nonzero'!$E$37:$Y$37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GK_Collab_nonzero'!$E$38:$Y$38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109</c:v>
                </c:pt>
                <c:pt idx="4">
                  <c:v>227</c:v>
                </c:pt>
                <c:pt idx="5">
                  <c:v>350</c:v>
                </c:pt>
                <c:pt idx="6">
                  <c:v>474</c:v>
                </c:pt>
                <c:pt idx="7">
                  <c:v>731</c:v>
                </c:pt>
                <c:pt idx="8">
                  <c:v>913</c:v>
                </c:pt>
                <c:pt idx="9">
                  <c:v>1099</c:v>
                </c:pt>
                <c:pt idx="10">
                  <c:v>1262</c:v>
                </c:pt>
                <c:pt idx="11">
                  <c:v>1512</c:v>
                </c:pt>
                <c:pt idx="12">
                  <c:v>1671</c:v>
                </c:pt>
                <c:pt idx="13">
                  <c:v>1762</c:v>
                </c:pt>
                <c:pt idx="14">
                  <c:v>1867</c:v>
                </c:pt>
                <c:pt idx="15">
                  <c:v>1997</c:v>
                </c:pt>
                <c:pt idx="16">
                  <c:v>2119</c:v>
                </c:pt>
                <c:pt idx="17">
                  <c:v>2248</c:v>
                </c:pt>
                <c:pt idx="18">
                  <c:v>2524</c:v>
                </c:pt>
                <c:pt idx="19">
                  <c:v>2560</c:v>
                </c:pt>
                <c:pt idx="2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7-FA4F-BF1C-0AA479E1790A}"/>
            </c:ext>
          </c:extLst>
        </c:ser>
        <c:ser>
          <c:idx val="1"/>
          <c:order val="1"/>
          <c:tx>
            <c:strRef>
              <c:f>'Cumulative GK_Collab_nonzero'!$D$39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GK_Collab_nonzero'!$E$37:$Y$37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GK_Collab_nonzero'!$E$39:$Y$39</c:f>
              <c:numCache>
                <c:formatCode>General</c:formatCode>
                <c:ptCount val="21"/>
                <c:pt idx="1">
                  <c:v>4</c:v>
                </c:pt>
                <c:pt idx="2">
                  <c:v>45</c:v>
                </c:pt>
                <c:pt idx="3">
                  <c:v>89</c:v>
                </c:pt>
                <c:pt idx="4">
                  <c:v>186</c:v>
                </c:pt>
                <c:pt idx="5">
                  <c:v>278</c:v>
                </c:pt>
                <c:pt idx="6">
                  <c:v>552</c:v>
                </c:pt>
                <c:pt idx="7">
                  <c:v>618</c:v>
                </c:pt>
                <c:pt idx="8">
                  <c:v>743</c:v>
                </c:pt>
                <c:pt idx="9">
                  <c:v>923</c:v>
                </c:pt>
                <c:pt idx="10">
                  <c:v>974</c:v>
                </c:pt>
                <c:pt idx="11">
                  <c:v>1034</c:v>
                </c:pt>
                <c:pt idx="12">
                  <c:v>1095</c:v>
                </c:pt>
                <c:pt idx="13">
                  <c:v>1141</c:v>
                </c:pt>
                <c:pt idx="14">
                  <c:v>1269</c:v>
                </c:pt>
                <c:pt idx="15">
                  <c:v>1325</c:v>
                </c:pt>
                <c:pt idx="16">
                  <c:v>1347</c:v>
                </c:pt>
                <c:pt idx="17">
                  <c:v>1439</c:v>
                </c:pt>
                <c:pt idx="18">
                  <c:v>1480</c:v>
                </c:pt>
                <c:pt idx="19">
                  <c:v>1484</c:v>
                </c:pt>
                <c:pt idx="20">
                  <c:v>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7-FA4F-BF1C-0AA479E1790A}"/>
            </c:ext>
          </c:extLst>
        </c:ser>
        <c:ser>
          <c:idx val="2"/>
          <c:order val="2"/>
          <c:tx>
            <c:strRef>
              <c:f>'Cumulative GK_Collab_nonzero'!$D$40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GK_Collab_nonzero'!$E$37:$Y$37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GK_Collab_nonzero'!$E$40:$Y$40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20</c:v>
                </c:pt>
                <c:pt idx="5">
                  <c:v>50</c:v>
                </c:pt>
                <c:pt idx="6">
                  <c:v>152</c:v>
                </c:pt>
                <c:pt idx="7">
                  <c:v>229</c:v>
                </c:pt>
                <c:pt idx="8">
                  <c:v>410</c:v>
                </c:pt>
                <c:pt idx="9">
                  <c:v>571</c:v>
                </c:pt>
                <c:pt idx="10">
                  <c:v>877</c:v>
                </c:pt>
                <c:pt idx="11">
                  <c:v>1218</c:v>
                </c:pt>
                <c:pt idx="12">
                  <c:v>1368</c:v>
                </c:pt>
                <c:pt idx="13">
                  <c:v>1461</c:v>
                </c:pt>
                <c:pt idx="14">
                  <c:v>1670</c:v>
                </c:pt>
                <c:pt idx="15">
                  <c:v>1840</c:v>
                </c:pt>
                <c:pt idx="16">
                  <c:v>1959</c:v>
                </c:pt>
                <c:pt idx="17">
                  <c:v>2089</c:v>
                </c:pt>
                <c:pt idx="18">
                  <c:v>2285</c:v>
                </c:pt>
                <c:pt idx="19">
                  <c:v>2345</c:v>
                </c:pt>
                <c:pt idx="20">
                  <c:v>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7-FA4F-BF1C-0AA479E17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10384"/>
        <c:axId val="1700842848"/>
      </c:areaChart>
      <c:catAx>
        <c:axId val="17013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42848"/>
        <c:crosses val="autoZero"/>
        <c:auto val="1"/>
        <c:lblAlgn val="ctr"/>
        <c:lblOffset val="100"/>
        <c:noMultiLvlLbl val="0"/>
      </c:catAx>
      <c:valAx>
        <c:axId val="170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547723935389131E-2"/>
          <c:y val="6.5087796228861225E-2"/>
          <c:w val="0.14226427093089133"/>
          <c:h val="0.16644677889840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Growth - "And MoreContent"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'Cumulative Plotting Data_GK'!$D$43:$E$43</c:f>
              <c:strCache>
                <c:ptCount val="2"/>
                <c:pt idx="0">
                  <c:v>Outside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Data_GK'!$F$43:$Y$43</c:f>
              <c:numCache>
                <c:formatCode>General</c:formatCode>
                <c:ptCount val="20"/>
                <c:pt idx="0">
                  <c:v>4</c:v>
                </c:pt>
                <c:pt idx="1">
                  <c:v>84</c:v>
                </c:pt>
                <c:pt idx="2">
                  <c:v>200</c:v>
                </c:pt>
                <c:pt idx="3">
                  <c:v>433</c:v>
                </c:pt>
                <c:pt idx="4">
                  <c:v>678</c:v>
                </c:pt>
                <c:pt idx="5">
                  <c:v>1178</c:v>
                </c:pt>
                <c:pt idx="6">
                  <c:v>1578</c:v>
                </c:pt>
                <c:pt idx="7">
                  <c:v>2066</c:v>
                </c:pt>
                <c:pt idx="8">
                  <c:v>2593</c:v>
                </c:pt>
                <c:pt idx="9">
                  <c:v>3113</c:v>
                </c:pt>
                <c:pt idx="10">
                  <c:v>3764</c:v>
                </c:pt>
                <c:pt idx="11">
                  <c:v>4134</c:v>
                </c:pt>
                <c:pt idx="12">
                  <c:v>4364</c:v>
                </c:pt>
                <c:pt idx="13">
                  <c:v>4806</c:v>
                </c:pt>
                <c:pt idx="14">
                  <c:v>5162</c:v>
                </c:pt>
                <c:pt idx="15">
                  <c:v>5425</c:v>
                </c:pt>
                <c:pt idx="16">
                  <c:v>5776</c:v>
                </c:pt>
                <c:pt idx="17">
                  <c:v>6289</c:v>
                </c:pt>
                <c:pt idx="18">
                  <c:v>6389</c:v>
                </c:pt>
                <c:pt idx="19">
                  <c:v>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0-584E-BD7C-74D3DD35723B}"/>
            </c:ext>
          </c:extLst>
        </c:ser>
        <c:ser>
          <c:idx val="1"/>
          <c:order val="1"/>
          <c:tx>
            <c:strRef>
              <c:f>'Cumulative Plotting Data_GK'!$D$44:$E$44</c:f>
              <c:strCache>
                <c:ptCount val="2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Data_GK'!$F$44:$Y$44</c:f>
              <c:numCache>
                <c:formatCode>General</c:formatCode>
                <c:ptCount val="20"/>
                <c:pt idx="0">
                  <c:v>4</c:v>
                </c:pt>
                <c:pt idx="1">
                  <c:v>83</c:v>
                </c:pt>
                <c:pt idx="2">
                  <c:v>198</c:v>
                </c:pt>
                <c:pt idx="3">
                  <c:v>413</c:v>
                </c:pt>
                <c:pt idx="4">
                  <c:v>628</c:v>
                </c:pt>
                <c:pt idx="5">
                  <c:v>1026</c:v>
                </c:pt>
                <c:pt idx="6">
                  <c:v>1349</c:v>
                </c:pt>
                <c:pt idx="7">
                  <c:v>1656</c:v>
                </c:pt>
                <c:pt idx="8">
                  <c:v>2022</c:v>
                </c:pt>
                <c:pt idx="9">
                  <c:v>2236</c:v>
                </c:pt>
                <c:pt idx="10">
                  <c:v>2546</c:v>
                </c:pt>
                <c:pt idx="11">
                  <c:v>2766</c:v>
                </c:pt>
                <c:pt idx="12">
                  <c:v>2903</c:v>
                </c:pt>
                <c:pt idx="13">
                  <c:v>3136</c:v>
                </c:pt>
                <c:pt idx="14">
                  <c:v>3322</c:v>
                </c:pt>
                <c:pt idx="15">
                  <c:v>3466</c:v>
                </c:pt>
                <c:pt idx="16">
                  <c:v>3687</c:v>
                </c:pt>
                <c:pt idx="17">
                  <c:v>4004</c:v>
                </c:pt>
                <c:pt idx="18">
                  <c:v>4040</c:v>
                </c:pt>
                <c:pt idx="19">
                  <c:v>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0-584E-BD7C-74D3DD35723B}"/>
            </c:ext>
          </c:extLst>
        </c:ser>
        <c:ser>
          <c:idx val="2"/>
          <c:order val="2"/>
          <c:tx>
            <c:strRef>
              <c:f>'Cumulative Plotting Data_GK'!$D$45:$E$45</c:f>
              <c:strCache>
                <c:ptCount val="2"/>
                <c:pt idx="0">
                  <c:v>Purdue Only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Plotting Data_GK'!$F$42:$Y$42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Data_GK'!$F$45:$Y$45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109</c:v>
                </c:pt>
                <c:pt idx="3">
                  <c:v>227</c:v>
                </c:pt>
                <c:pt idx="4">
                  <c:v>350</c:v>
                </c:pt>
                <c:pt idx="5">
                  <c:v>474</c:v>
                </c:pt>
                <c:pt idx="6">
                  <c:v>731</c:v>
                </c:pt>
                <c:pt idx="7">
                  <c:v>913</c:v>
                </c:pt>
                <c:pt idx="8">
                  <c:v>1099</c:v>
                </c:pt>
                <c:pt idx="9">
                  <c:v>1262</c:v>
                </c:pt>
                <c:pt idx="10">
                  <c:v>1512</c:v>
                </c:pt>
                <c:pt idx="11">
                  <c:v>1671</c:v>
                </c:pt>
                <c:pt idx="12">
                  <c:v>1762</c:v>
                </c:pt>
                <c:pt idx="13">
                  <c:v>1867</c:v>
                </c:pt>
                <c:pt idx="14">
                  <c:v>1997</c:v>
                </c:pt>
                <c:pt idx="15">
                  <c:v>2119</c:v>
                </c:pt>
                <c:pt idx="16">
                  <c:v>2248</c:v>
                </c:pt>
                <c:pt idx="17">
                  <c:v>2524</c:v>
                </c:pt>
                <c:pt idx="18">
                  <c:v>2564</c:v>
                </c:pt>
                <c:pt idx="19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0-584E-BD7C-74D3DD35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77008"/>
        <c:axId val="1695469328"/>
      </c:areaChart>
      <c:catAx>
        <c:axId val="16953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69328"/>
        <c:crosses val="autoZero"/>
        <c:auto val="1"/>
        <c:lblAlgn val="ctr"/>
        <c:lblOffset val="100"/>
        <c:noMultiLvlLbl val="0"/>
      </c:catAx>
      <c:valAx>
        <c:axId val="16954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7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90289898864223"/>
          <c:y val="0.11475253840281917"/>
          <c:w val="0.50331384084890063"/>
          <c:h val="5.125011763967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3294972743791"/>
          <c:y val="9.9019095666933843E-2"/>
          <c:w val="0.83059781950333134"/>
          <c:h val="0.7219799141873733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Plotting Data_GK'!$D$8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Data_GK'!$E$8:$W$8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40</c:v>
                </c:pt>
                <c:pt idx="7">
                  <c:v>49</c:v>
                </c:pt>
                <c:pt idx="8">
                  <c:v>57</c:v>
                </c:pt>
                <c:pt idx="9">
                  <c:v>66</c:v>
                </c:pt>
                <c:pt idx="10">
                  <c:v>81</c:v>
                </c:pt>
                <c:pt idx="11">
                  <c:v>106</c:v>
                </c:pt>
                <c:pt idx="12">
                  <c:v>123</c:v>
                </c:pt>
                <c:pt idx="13">
                  <c:v>147</c:v>
                </c:pt>
                <c:pt idx="14">
                  <c:v>178</c:v>
                </c:pt>
                <c:pt idx="15">
                  <c:v>205</c:v>
                </c:pt>
                <c:pt idx="16">
                  <c:v>223</c:v>
                </c:pt>
                <c:pt idx="17">
                  <c:v>234</c:v>
                </c:pt>
                <c:pt idx="1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C-7847-B2B9-65AA625ED55C}"/>
            </c:ext>
          </c:extLst>
        </c:ser>
        <c:ser>
          <c:idx val="1"/>
          <c:order val="1"/>
          <c:tx>
            <c:strRef>
              <c:f>'Cumulative Plotting Data_GK'!$D$9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Data_GK'!$E$9:$W$9</c:f>
              <c:numCache>
                <c:formatCode>General</c:formatCode>
                <c:ptCount val="19"/>
                <c:pt idx="1">
                  <c:v>2</c:v>
                </c:pt>
                <c:pt idx="2">
                  <c:v>12</c:v>
                </c:pt>
                <c:pt idx="3">
                  <c:v>24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73</c:v>
                </c:pt>
                <c:pt idx="8">
                  <c:v>80</c:v>
                </c:pt>
                <c:pt idx="9">
                  <c:v>86</c:v>
                </c:pt>
                <c:pt idx="10">
                  <c:v>90</c:v>
                </c:pt>
                <c:pt idx="11">
                  <c:v>99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C-7847-B2B9-65AA625ED55C}"/>
            </c:ext>
          </c:extLst>
        </c:ser>
        <c:ser>
          <c:idx val="2"/>
          <c:order val="2"/>
          <c:tx>
            <c:strRef>
              <c:f>'Cumulative Plotting Data_GK'!$D$10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Plotting Data_GK'!$F$3:$W$3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Data_GK'!$E$10:$W$10</c:f>
              <c:numCache>
                <c:formatCode>General</c:formatCode>
                <c:ptCount val="19"/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96</c:v>
                </c:pt>
                <c:pt idx="8">
                  <c:v>121</c:v>
                </c:pt>
                <c:pt idx="9">
                  <c:v>171</c:v>
                </c:pt>
                <c:pt idx="10">
                  <c:v>181</c:v>
                </c:pt>
                <c:pt idx="11">
                  <c:v>193</c:v>
                </c:pt>
                <c:pt idx="12">
                  <c:v>207</c:v>
                </c:pt>
                <c:pt idx="13">
                  <c:v>217</c:v>
                </c:pt>
                <c:pt idx="14">
                  <c:v>234</c:v>
                </c:pt>
                <c:pt idx="15">
                  <c:v>277</c:v>
                </c:pt>
                <c:pt idx="16">
                  <c:v>321</c:v>
                </c:pt>
                <c:pt idx="17">
                  <c:v>342</c:v>
                </c:pt>
                <c:pt idx="18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C-7847-B2B9-65AA625E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0224"/>
        <c:axId val="1714450688"/>
      </c:areaChart>
      <c:catAx>
        <c:axId val="17152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50688"/>
        <c:crosses val="autoZero"/>
        <c:auto val="1"/>
        <c:lblAlgn val="ctr"/>
        <c:lblOffset val="100"/>
        <c:noMultiLvlLbl val="0"/>
      </c:catAx>
      <c:valAx>
        <c:axId val="17144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6066020593575"/>
          <c:y val="0.1221472016596728"/>
          <c:w val="0.41598622047244094"/>
          <c:h val="4.9110283370267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lang="en-US" sz="2400" b="1" i="0">
                <a:solidFill>
                  <a:srgbClr val="757575"/>
                </a:solidFill>
                <a:latin typeface="+mn-lt"/>
              </a:rPr>
              <a:t>Annual "and More" Contributions on nanoHUB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Outside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'!$B$28:$T$28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'Year to Year Plotting Data '!$B$29:$T$29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30</c:v>
                </c:pt>
                <c:pt idx="5">
                  <c:v>102</c:v>
                </c:pt>
                <c:pt idx="6">
                  <c:v>77</c:v>
                </c:pt>
                <c:pt idx="7">
                  <c:v>181</c:v>
                </c:pt>
                <c:pt idx="8">
                  <c:v>161</c:v>
                </c:pt>
                <c:pt idx="9">
                  <c:v>305</c:v>
                </c:pt>
                <c:pt idx="10">
                  <c:v>341</c:v>
                </c:pt>
                <c:pt idx="11">
                  <c:v>150</c:v>
                </c:pt>
                <c:pt idx="12">
                  <c:v>93</c:v>
                </c:pt>
                <c:pt idx="13">
                  <c:v>209</c:v>
                </c:pt>
                <c:pt idx="14">
                  <c:v>157</c:v>
                </c:pt>
                <c:pt idx="15">
                  <c:v>119</c:v>
                </c:pt>
                <c:pt idx="16">
                  <c:v>130</c:v>
                </c:pt>
                <c:pt idx="17">
                  <c:v>196</c:v>
                </c:pt>
                <c:pt idx="18">
                  <c:v>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94-804E-B548-4F23DBBA1FAA}"/>
            </c:ext>
          </c:extLst>
        </c:ser>
        <c:ser>
          <c:idx val="1"/>
          <c:order val="1"/>
          <c:tx>
            <c:v>Assisted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'!$B$28:$T$28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'Year to Year Plotting Data '!$B$30:$T$30</c:f>
              <c:numCache>
                <c:formatCode>General</c:formatCode>
                <c:ptCount val="19"/>
                <c:pt idx="0">
                  <c:v>4</c:v>
                </c:pt>
                <c:pt idx="1">
                  <c:v>41</c:v>
                </c:pt>
                <c:pt idx="2">
                  <c:v>44</c:v>
                </c:pt>
                <c:pt idx="3">
                  <c:v>97</c:v>
                </c:pt>
                <c:pt idx="4">
                  <c:v>92</c:v>
                </c:pt>
                <c:pt idx="5">
                  <c:v>274</c:v>
                </c:pt>
                <c:pt idx="6">
                  <c:v>66</c:v>
                </c:pt>
                <c:pt idx="7">
                  <c:v>125</c:v>
                </c:pt>
                <c:pt idx="8">
                  <c:v>180</c:v>
                </c:pt>
                <c:pt idx="9">
                  <c:v>52</c:v>
                </c:pt>
                <c:pt idx="10">
                  <c:v>60</c:v>
                </c:pt>
                <c:pt idx="11">
                  <c:v>61</c:v>
                </c:pt>
                <c:pt idx="12">
                  <c:v>46</c:v>
                </c:pt>
                <c:pt idx="13">
                  <c:v>128</c:v>
                </c:pt>
                <c:pt idx="14">
                  <c:v>210</c:v>
                </c:pt>
                <c:pt idx="15">
                  <c:v>141</c:v>
                </c:pt>
                <c:pt idx="16">
                  <c:v>262</c:v>
                </c:pt>
                <c:pt idx="17">
                  <c:v>237</c:v>
                </c:pt>
                <c:pt idx="18">
                  <c:v>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794-804E-B548-4F23DBBA1FAA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'!$B$28:$T$28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'Year to Year Plotting Data '!$B$31:$T$31</c:f>
              <c:numCache>
                <c:formatCode>General</c:formatCode>
                <c:ptCount val="19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118</c:v>
                </c:pt>
                <c:pt idx="4">
                  <c:v>123</c:v>
                </c:pt>
                <c:pt idx="5">
                  <c:v>124</c:v>
                </c:pt>
                <c:pt idx="6">
                  <c:v>257</c:v>
                </c:pt>
                <c:pt idx="7">
                  <c:v>195</c:v>
                </c:pt>
                <c:pt idx="8">
                  <c:v>191</c:v>
                </c:pt>
                <c:pt idx="9">
                  <c:v>192</c:v>
                </c:pt>
                <c:pt idx="10">
                  <c:v>250</c:v>
                </c:pt>
                <c:pt idx="11">
                  <c:v>170</c:v>
                </c:pt>
                <c:pt idx="12">
                  <c:v>92</c:v>
                </c:pt>
                <c:pt idx="13">
                  <c:v>105</c:v>
                </c:pt>
                <c:pt idx="14">
                  <c:v>167</c:v>
                </c:pt>
                <c:pt idx="15">
                  <c:v>122</c:v>
                </c:pt>
                <c:pt idx="16">
                  <c:v>129</c:v>
                </c:pt>
                <c:pt idx="17">
                  <c:v>276</c:v>
                </c:pt>
                <c:pt idx="18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794-804E-B548-4F23DBBA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358301"/>
        <c:axId val="207057826"/>
      </c:barChart>
      <c:catAx>
        <c:axId val="766358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057826"/>
        <c:crosses val="autoZero"/>
        <c:auto val="1"/>
        <c:lblAlgn val="ctr"/>
        <c:lblOffset val="100"/>
        <c:noMultiLvlLbl val="1"/>
      </c:catAx>
      <c:valAx>
        <c:axId val="207057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6358301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9.3813665146849898E-2"/>
          <c:y val="0.117575520760413"/>
        </c:manualLayout>
      </c:layout>
      <c:overlay val="0"/>
      <c:txPr>
        <a:bodyPr/>
        <a:lstStyle/>
        <a:p>
          <a:pPr lvl="0">
            <a:defRPr sz="14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lang="en-US" sz="2400" b="1" i="0">
                <a:solidFill>
                  <a:srgbClr val="757575"/>
                </a:solidFill>
                <a:latin typeface="+mn-lt"/>
              </a:rPr>
              <a:t>Annual "and More" Contributions on nanoHUB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Outside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2022'!$B$28:$U$28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'Year to Year Plotting Data 2022'!$B$29:$U$29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30</c:v>
                </c:pt>
                <c:pt idx="5">
                  <c:v>102</c:v>
                </c:pt>
                <c:pt idx="6">
                  <c:v>77</c:v>
                </c:pt>
                <c:pt idx="7">
                  <c:v>181</c:v>
                </c:pt>
                <c:pt idx="8">
                  <c:v>161</c:v>
                </c:pt>
                <c:pt idx="9">
                  <c:v>306</c:v>
                </c:pt>
                <c:pt idx="10">
                  <c:v>341</c:v>
                </c:pt>
                <c:pt idx="11">
                  <c:v>150</c:v>
                </c:pt>
                <c:pt idx="12">
                  <c:v>93</c:v>
                </c:pt>
                <c:pt idx="13">
                  <c:v>209</c:v>
                </c:pt>
                <c:pt idx="14">
                  <c:v>170</c:v>
                </c:pt>
                <c:pt idx="15">
                  <c:v>119</c:v>
                </c:pt>
                <c:pt idx="16">
                  <c:v>130</c:v>
                </c:pt>
                <c:pt idx="17">
                  <c:v>196</c:v>
                </c:pt>
                <c:pt idx="18">
                  <c:v>64</c:v>
                </c:pt>
                <c:pt idx="19">
                  <c:v>120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CF-9641-B3AD-4FB88E54FF42}"/>
            </c:ext>
          </c:extLst>
        </c:ser>
        <c:ser>
          <c:idx val="1"/>
          <c:order val="1"/>
          <c:tx>
            <c:v>Assisted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2022'!$B$28:$U$28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'Year to Year Plotting Data 2022'!$B$30:$U$30</c:f>
              <c:numCache>
                <c:formatCode>General</c:formatCode>
                <c:ptCount val="20"/>
                <c:pt idx="0">
                  <c:v>4</c:v>
                </c:pt>
                <c:pt idx="1">
                  <c:v>41</c:v>
                </c:pt>
                <c:pt idx="2">
                  <c:v>44</c:v>
                </c:pt>
                <c:pt idx="3">
                  <c:v>97</c:v>
                </c:pt>
                <c:pt idx="4">
                  <c:v>92</c:v>
                </c:pt>
                <c:pt idx="5">
                  <c:v>274</c:v>
                </c:pt>
                <c:pt idx="6">
                  <c:v>66</c:v>
                </c:pt>
                <c:pt idx="7">
                  <c:v>125</c:v>
                </c:pt>
                <c:pt idx="8">
                  <c:v>180</c:v>
                </c:pt>
                <c:pt idx="9">
                  <c:v>51</c:v>
                </c:pt>
                <c:pt idx="10">
                  <c:v>60</c:v>
                </c:pt>
                <c:pt idx="11">
                  <c:v>61</c:v>
                </c:pt>
                <c:pt idx="12">
                  <c:v>46</c:v>
                </c:pt>
                <c:pt idx="13">
                  <c:v>128</c:v>
                </c:pt>
                <c:pt idx="14">
                  <c:v>226</c:v>
                </c:pt>
                <c:pt idx="15">
                  <c:v>141</c:v>
                </c:pt>
                <c:pt idx="16">
                  <c:v>222</c:v>
                </c:pt>
                <c:pt idx="17">
                  <c:v>237</c:v>
                </c:pt>
                <c:pt idx="18">
                  <c:v>60</c:v>
                </c:pt>
                <c:pt idx="1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ACF-9641-B3AD-4FB88E54FF42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2022'!$B$28:$U$28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'Year to Year Plotting Data 2022'!$B$31:$U$31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118</c:v>
                </c:pt>
                <c:pt idx="4">
                  <c:v>123</c:v>
                </c:pt>
                <c:pt idx="5">
                  <c:v>124</c:v>
                </c:pt>
                <c:pt idx="6">
                  <c:v>257</c:v>
                </c:pt>
                <c:pt idx="7">
                  <c:v>182</c:v>
                </c:pt>
                <c:pt idx="8">
                  <c:v>186</c:v>
                </c:pt>
                <c:pt idx="9">
                  <c:v>163</c:v>
                </c:pt>
                <c:pt idx="10">
                  <c:v>250</c:v>
                </c:pt>
                <c:pt idx="11">
                  <c:v>159</c:v>
                </c:pt>
                <c:pt idx="12">
                  <c:v>91</c:v>
                </c:pt>
                <c:pt idx="13">
                  <c:v>105</c:v>
                </c:pt>
                <c:pt idx="14">
                  <c:v>130</c:v>
                </c:pt>
                <c:pt idx="15">
                  <c:v>122</c:v>
                </c:pt>
                <c:pt idx="16">
                  <c:v>129</c:v>
                </c:pt>
                <c:pt idx="17">
                  <c:v>276</c:v>
                </c:pt>
                <c:pt idx="18">
                  <c:v>40</c:v>
                </c:pt>
                <c:pt idx="19">
                  <c:v>121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ACF-9641-B3AD-4FB88E54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6816374"/>
        <c:axId val="1945477683"/>
      </c:barChart>
      <c:catAx>
        <c:axId val="1946816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5477683"/>
        <c:crosses val="autoZero"/>
        <c:auto val="1"/>
        <c:lblAlgn val="ctr"/>
        <c:lblOffset val="100"/>
        <c:noMultiLvlLbl val="1"/>
      </c:catAx>
      <c:valAx>
        <c:axId val="1945477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681637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9.3813665146849898E-2"/>
          <c:y val="0.117575520760413"/>
        </c:manualLayout>
      </c:layout>
      <c:overlay val="0"/>
      <c:txPr>
        <a:bodyPr/>
        <a:lstStyle/>
        <a:p>
          <a:pPr lvl="0">
            <a:defRPr sz="14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sz="2400" b="1" i="0">
                <a:solidFill>
                  <a:srgbClr val="757575"/>
                </a:solidFill>
                <a:latin typeface="+mn-lt"/>
              </a:rPr>
              <a:t>Annual Tool Contributions on nanoHUB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Outside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'!$B$11:$R$11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'Year to Year Plotting Data '!$B$12:$R$12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29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  <c:pt idx="14">
                  <c:v>43</c:v>
                </c:pt>
                <c:pt idx="15">
                  <c:v>44</c:v>
                </c:pt>
                <c:pt idx="16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A59-204A-89E0-063B436FDDDE}"/>
            </c:ext>
          </c:extLst>
        </c:ser>
        <c:ser>
          <c:idx val="1"/>
          <c:order val="1"/>
          <c:tx>
            <c:v>Collaborative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'!$B$11:$R$11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'Year to Year Plotting Data '!$B$13:$R$13</c:f>
              <c:numCache>
                <c:formatCode>General</c:formatCode>
                <c:ptCount val="17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18</c:v>
                </c:pt>
                <c:pt idx="14">
                  <c:v>21</c:v>
                </c:pt>
                <c:pt idx="15">
                  <c:v>16</c:v>
                </c:pt>
                <c:pt idx="16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A59-204A-89E0-063B436FDDDE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'!$B$11:$R$11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'Year to Year Plotting Data '!$B$14:$R$14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30</c:v>
                </c:pt>
                <c:pt idx="14">
                  <c:v>49</c:v>
                </c:pt>
                <c:pt idx="15">
                  <c:v>46</c:v>
                </c:pt>
                <c:pt idx="16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A59-204A-89E0-063B436F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5275"/>
        <c:axId val="1503174617"/>
      </c:barChart>
      <c:catAx>
        <c:axId val="3775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30000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3174617"/>
        <c:crosses val="autoZero"/>
        <c:auto val="1"/>
        <c:lblAlgn val="ctr"/>
        <c:lblOffset val="100"/>
        <c:noMultiLvlLbl val="1"/>
      </c:catAx>
      <c:valAx>
        <c:axId val="1503174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5275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9.3813665146849898E-2"/>
          <c:y val="0.117575520760413"/>
        </c:manualLayout>
      </c:layout>
      <c:overlay val="0"/>
      <c:txPr>
        <a:bodyPr/>
        <a:lstStyle/>
        <a:p>
          <a:pPr lvl="0">
            <a:defRPr sz="14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lang="en-US" sz="2400" b="1" i="0">
                <a:solidFill>
                  <a:srgbClr val="757575"/>
                </a:solidFill>
                <a:latin typeface="+mn-lt"/>
              </a:rPr>
              <a:t>Annual Tool Contributions on nanoHUB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Outside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2022'!$B$11:$S$11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'Year to Year Plotting Data 2022'!$B$12:$S$12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17</c:v>
                </c:pt>
                <c:pt idx="14">
                  <c:v>43</c:v>
                </c:pt>
                <c:pt idx="15">
                  <c:v>44</c:v>
                </c:pt>
                <c:pt idx="16">
                  <c:v>21</c:v>
                </c:pt>
                <c:pt idx="17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D0-6C48-B077-546A7817E100}"/>
            </c:ext>
          </c:extLst>
        </c:ser>
        <c:ser>
          <c:idx val="1"/>
          <c:order val="1"/>
          <c:tx>
            <c:v>Collaborative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2022'!$B$11:$S$11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'Year to Year Plotting Data 2022'!$B$13:$S$13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16</c:v>
                </c:pt>
                <c:pt idx="14">
                  <c:v>21</c:v>
                </c:pt>
                <c:pt idx="15">
                  <c:v>16</c:v>
                </c:pt>
                <c:pt idx="16">
                  <c:v>7</c:v>
                </c:pt>
                <c:pt idx="1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CD0-6C48-B077-546A7817E100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to Year Plotting Data 2022'!$B$11:$S$11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'Year to Year Plotting Data 2022'!$B$14:$S$14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32</c:v>
                </c:pt>
                <c:pt idx="14">
                  <c:v>49</c:v>
                </c:pt>
                <c:pt idx="15">
                  <c:v>46</c:v>
                </c:pt>
                <c:pt idx="16">
                  <c:v>25</c:v>
                </c:pt>
                <c:pt idx="17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CD0-6C48-B077-546A7817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341592"/>
        <c:axId val="272191668"/>
      </c:barChart>
      <c:catAx>
        <c:axId val="113034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30000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191668"/>
        <c:crosses val="autoZero"/>
        <c:auto val="1"/>
        <c:lblAlgn val="ctr"/>
        <c:lblOffset val="100"/>
        <c:noMultiLvlLbl val="1"/>
      </c:catAx>
      <c:valAx>
        <c:axId val="272191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034159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9.3813665146849898E-2"/>
          <c:y val="0.117575520760413"/>
        </c:manualLayout>
      </c:layout>
      <c:overlay val="0"/>
      <c:txPr>
        <a:bodyPr/>
        <a:lstStyle/>
        <a:p>
          <a:pPr lvl="0">
            <a:defRPr sz="14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sz="2400" b="1" i="0">
                <a:solidFill>
                  <a:srgbClr val="757575"/>
                </a:solidFill>
                <a:latin typeface="+mn-lt"/>
              </a:rPr>
              <a:t>Cumulative Growth - All Content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64576546883851E-2"/>
          <c:y val="0.11615613754701699"/>
          <c:w val="0.87675294631502598"/>
          <c:h val="0.72319833461426897"/>
        </c:manualLayout>
      </c:layout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Data'!$B$16:$T$16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Data'!$B$17:$T$17</c:f>
              <c:numCache>
                <c:formatCode>General</c:formatCode>
                <c:ptCount val="19"/>
                <c:pt idx="0">
                  <c:v>4</c:v>
                </c:pt>
                <c:pt idx="1">
                  <c:v>84</c:v>
                </c:pt>
                <c:pt idx="2">
                  <c:v>206</c:v>
                </c:pt>
                <c:pt idx="3">
                  <c:v>459</c:v>
                </c:pt>
                <c:pt idx="4">
                  <c:v>734</c:v>
                </c:pt>
                <c:pt idx="5">
                  <c:v>1296</c:v>
                </c:pt>
                <c:pt idx="6">
                  <c:v>1729</c:v>
                </c:pt>
                <c:pt idx="7">
                  <c:v>2260</c:v>
                </c:pt>
                <c:pt idx="8">
                  <c:v>2830</c:v>
                </c:pt>
                <c:pt idx="9">
                  <c:v>3419</c:v>
                </c:pt>
                <c:pt idx="10">
                  <c:v>4135</c:v>
                </c:pt>
                <c:pt idx="11">
                  <c:v>4545</c:v>
                </c:pt>
                <c:pt idx="12">
                  <c:v>4822</c:v>
                </c:pt>
                <c:pt idx="13">
                  <c:v>5302</c:v>
                </c:pt>
                <c:pt idx="14">
                  <c:v>5713</c:v>
                </c:pt>
                <c:pt idx="15">
                  <c:v>6024</c:v>
                </c:pt>
                <c:pt idx="16">
                  <c:v>6485</c:v>
                </c:pt>
                <c:pt idx="17">
                  <c:v>7060</c:v>
                </c:pt>
                <c:pt idx="18">
                  <c:v>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4-4C44-8FBB-D004F4FBE485}"/>
            </c:ext>
          </c:extLst>
        </c:ser>
        <c:ser>
          <c:idx val="1"/>
          <c:order val="1"/>
          <c:tx>
            <c:v>At least one Purdue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Data'!$B$16:$T$16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Data'!$B$18:$T$18</c:f>
              <c:numCache>
                <c:formatCode>General</c:formatCode>
                <c:ptCount val="19"/>
                <c:pt idx="0">
                  <c:v>4</c:v>
                </c:pt>
                <c:pt idx="1">
                  <c:v>83</c:v>
                </c:pt>
                <c:pt idx="2">
                  <c:v>202</c:v>
                </c:pt>
                <c:pt idx="3">
                  <c:v>431</c:v>
                </c:pt>
                <c:pt idx="4">
                  <c:v>662</c:v>
                </c:pt>
                <c:pt idx="5">
                  <c:v>1093</c:v>
                </c:pt>
                <c:pt idx="6">
                  <c:v>1436</c:v>
                </c:pt>
                <c:pt idx="7">
                  <c:v>1774</c:v>
                </c:pt>
                <c:pt idx="8">
                  <c:v>2162</c:v>
                </c:pt>
                <c:pt idx="9">
                  <c:v>2421</c:v>
                </c:pt>
                <c:pt idx="10">
                  <c:v>2746</c:v>
                </c:pt>
                <c:pt idx="11">
                  <c:v>2996</c:v>
                </c:pt>
                <c:pt idx="12">
                  <c:v>3168</c:v>
                </c:pt>
                <c:pt idx="13">
                  <c:v>3425</c:v>
                </c:pt>
                <c:pt idx="14">
                  <c:v>3669</c:v>
                </c:pt>
                <c:pt idx="15">
                  <c:v>3845</c:v>
                </c:pt>
                <c:pt idx="16">
                  <c:v>4133</c:v>
                </c:pt>
                <c:pt idx="17">
                  <c:v>4468</c:v>
                </c:pt>
                <c:pt idx="18">
                  <c:v>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4-4C44-8FBB-D004F4FBE485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Data'!$B$16:$T$16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Data'!$B$19:$T$19</c:f>
              <c:numCache>
                <c:formatCode>General</c:formatCode>
                <c:ptCount val="19"/>
                <c:pt idx="0">
                  <c:v>0</c:v>
                </c:pt>
                <c:pt idx="1">
                  <c:v>38</c:v>
                </c:pt>
                <c:pt idx="2">
                  <c:v>111</c:v>
                </c:pt>
                <c:pt idx="3">
                  <c:v>233</c:v>
                </c:pt>
                <c:pt idx="4">
                  <c:v>360</c:v>
                </c:pt>
                <c:pt idx="5">
                  <c:v>495</c:v>
                </c:pt>
                <c:pt idx="6">
                  <c:v>760</c:v>
                </c:pt>
                <c:pt idx="7">
                  <c:v>966</c:v>
                </c:pt>
                <c:pt idx="8">
                  <c:v>1166</c:v>
                </c:pt>
                <c:pt idx="9">
                  <c:v>1366</c:v>
                </c:pt>
                <c:pt idx="10">
                  <c:v>1625</c:v>
                </c:pt>
                <c:pt idx="11">
                  <c:v>1810</c:v>
                </c:pt>
                <c:pt idx="12">
                  <c:v>1927</c:v>
                </c:pt>
                <c:pt idx="13">
                  <c:v>2049</c:v>
                </c:pt>
                <c:pt idx="14">
                  <c:v>2240</c:v>
                </c:pt>
                <c:pt idx="15">
                  <c:v>2392</c:v>
                </c:pt>
                <c:pt idx="16">
                  <c:v>2570</c:v>
                </c:pt>
                <c:pt idx="17">
                  <c:v>2892</c:v>
                </c:pt>
                <c:pt idx="18">
                  <c:v>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4-4C44-8FBB-D004F4FB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37210"/>
        <c:axId val="11635071"/>
      </c:areaChart>
      <c:catAx>
        <c:axId val="867537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2000" b="0" i="0">
                    <a:solidFill>
                      <a:schemeClr val="lt1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880000"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35071"/>
        <c:crosses val="autoZero"/>
        <c:auto val="1"/>
        <c:lblAlgn val="ctr"/>
        <c:lblOffset val="100"/>
        <c:noMultiLvlLbl val="1"/>
      </c:catAx>
      <c:valAx>
        <c:axId val="11635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7537210"/>
        <c:crosses val="autoZero"/>
        <c:crossBetween val="midCat"/>
      </c:valAx>
    </c:plotArea>
    <c:plotVisOnly val="1"/>
    <c:dispBlanksAs val="zero"/>
    <c:showDLblsOverMax val="1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lang="en-US" sz="2400" b="1" i="0">
                <a:solidFill>
                  <a:srgbClr val="757575"/>
                </a:solidFill>
                <a:latin typeface="+mn-lt"/>
              </a:rPr>
              <a:t>Cumulative Growth - All Content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64576546883851E-2"/>
          <c:y val="0.11615613754701699"/>
          <c:w val="0.87675294631502598"/>
          <c:h val="0.72319833461426897"/>
        </c:manualLayout>
      </c:layout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 2022'!$E$19:$X$19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2022'!$E$20:$X$20</c:f>
              <c:numCache>
                <c:formatCode>General</c:formatCode>
                <c:ptCount val="20"/>
                <c:pt idx="0">
                  <c:v>4</c:v>
                </c:pt>
                <c:pt idx="1">
                  <c:v>84</c:v>
                </c:pt>
                <c:pt idx="2">
                  <c:v>206</c:v>
                </c:pt>
                <c:pt idx="3">
                  <c:v>459</c:v>
                </c:pt>
                <c:pt idx="4">
                  <c:v>734</c:v>
                </c:pt>
                <c:pt idx="5">
                  <c:v>1295</c:v>
                </c:pt>
                <c:pt idx="6">
                  <c:v>1728</c:v>
                </c:pt>
                <c:pt idx="7">
                  <c:v>2246</c:v>
                </c:pt>
                <c:pt idx="8">
                  <c:v>2811</c:v>
                </c:pt>
                <c:pt idx="9">
                  <c:v>3371</c:v>
                </c:pt>
                <c:pt idx="10">
                  <c:v>4087</c:v>
                </c:pt>
                <c:pt idx="11">
                  <c:v>4486</c:v>
                </c:pt>
                <c:pt idx="12">
                  <c:v>4762</c:v>
                </c:pt>
                <c:pt idx="13">
                  <c:v>5242</c:v>
                </c:pt>
                <c:pt idx="14">
                  <c:v>5632</c:v>
                </c:pt>
                <c:pt idx="15">
                  <c:v>5943</c:v>
                </c:pt>
                <c:pt idx="16">
                  <c:v>6364</c:v>
                </c:pt>
                <c:pt idx="17">
                  <c:v>6939</c:v>
                </c:pt>
                <c:pt idx="18">
                  <c:v>7071</c:v>
                </c:pt>
                <c:pt idx="19">
                  <c:v>7230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2-3B4D-8672-18713078E6BD}"/>
            </c:ext>
          </c:extLst>
        </c:ser>
        <c:ser>
          <c:idx val="1"/>
          <c:order val="1"/>
          <c:tx>
            <c:v>At least one Purdue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 2022'!$E$19:$X$19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2022'!$E$21:$X$21</c:f>
              <c:numCache>
                <c:formatCode>General</c:formatCode>
                <c:ptCount val="20"/>
                <c:pt idx="0">
                  <c:v>4</c:v>
                </c:pt>
                <c:pt idx="1">
                  <c:v>83</c:v>
                </c:pt>
                <c:pt idx="2">
                  <c:v>202</c:v>
                </c:pt>
                <c:pt idx="3">
                  <c:v>431</c:v>
                </c:pt>
                <c:pt idx="4">
                  <c:v>662</c:v>
                </c:pt>
                <c:pt idx="5">
                  <c:v>1093</c:v>
                </c:pt>
                <c:pt idx="6">
                  <c:v>1436</c:v>
                </c:pt>
                <c:pt idx="7">
                  <c:v>1761</c:v>
                </c:pt>
                <c:pt idx="8">
                  <c:v>2144</c:v>
                </c:pt>
                <c:pt idx="9">
                  <c:v>2373</c:v>
                </c:pt>
                <c:pt idx="10">
                  <c:v>2698</c:v>
                </c:pt>
                <c:pt idx="11">
                  <c:v>2937</c:v>
                </c:pt>
                <c:pt idx="12">
                  <c:v>3108</c:v>
                </c:pt>
                <c:pt idx="13">
                  <c:v>3365</c:v>
                </c:pt>
                <c:pt idx="14">
                  <c:v>3575</c:v>
                </c:pt>
                <c:pt idx="15">
                  <c:v>3750</c:v>
                </c:pt>
                <c:pt idx="16">
                  <c:v>3998</c:v>
                </c:pt>
                <c:pt idx="17">
                  <c:v>4333</c:v>
                </c:pt>
                <c:pt idx="18">
                  <c:v>4380</c:v>
                </c:pt>
                <c:pt idx="19">
                  <c:v>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2-3B4D-8672-18713078E6BD}"/>
            </c:ext>
          </c:extLst>
        </c:ser>
        <c:ser>
          <c:idx val="2"/>
          <c:order val="2"/>
          <c:tx>
            <c:v>All Purdue</c:v>
          </c:tx>
          <c:spPr>
            <a:solidFill>
              <a:srgbClr val="000000">
                <a:alpha val="30000"/>
              </a:srgbClr>
            </a:solidFill>
            <a:ln w="19050" cmpd="sng">
              <a:solidFill>
                <a:srgbClr val="000000">
                  <a:alpha val="0"/>
                </a:srgbClr>
              </a:solidFill>
            </a:ln>
          </c:spPr>
          <c:cat>
            <c:strRef>
              <c:f>'Cumulative Plotting Data 2022'!$E$19:$X$19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2022'!$E$22:$X$22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111</c:v>
                </c:pt>
                <c:pt idx="3">
                  <c:v>233</c:v>
                </c:pt>
                <c:pt idx="4">
                  <c:v>360</c:v>
                </c:pt>
                <c:pt idx="5">
                  <c:v>495</c:v>
                </c:pt>
                <c:pt idx="6">
                  <c:v>760</c:v>
                </c:pt>
                <c:pt idx="7">
                  <c:v>953</c:v>
                </c:pt>
                <c:pt idx="8">
                  <c:v>1148</c:v>
                </c:pt>
                <c:pt idx="9">
                  <c:v>1319</c:v>
                </c:pt>
                <c:pt idx="10">
                  <c:v>1578</c:v>
                </c:pt>
                <c:pt idx="11">
                  <c:v>1752</c:v>
                </c:pt>
                <c:pt idx="12">
                  <c:v>1868</c:v>
                </c:pt>
                <c:pt idx="13">
                  <c:v>1990</c:v>
                </c:pt>
                <c:pt idx="14">
                  <c:v>2144</c:v>
                </c:pt>
                <c:pt idx="15">
                  <c:v>2298</c:v>
                </c:pt>
                <c:pt idx="16">
                  <c:v>2476</c:v>
                </c:pt>
                <c:pt idx="17">
                  <c:v>2798</c:v>
                </c:pt>
                <c:pt idx="18">
                  <c:v>2863</c:v>
                </c:pt>
                <c:pt idx="19">
                  <c:v>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2-3B4D-8672-18713078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84004"/>
        <c:axId val="162796108"/>
      </c:areaChart>
      <c:catAx>
        <c:axId val="655984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sz="2000" b="0" i="0">
                    <a:solidFill>
                      <a:schemeClr val="lt1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880000"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796108"/>
        <c:crosses val="autoZero"/>
        <c:auto val="1"/>
        <c:lblAlgn val="ctr"/>
        <c:lblOffset val="100"/>
        <c:noMultiLvlLbl val="1"/>
      </c:catAx>
      <c:valAx>
        <c:axId val="162796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5984004"/>
        <c:crosses val="autoZero"/>
        <c:crossBetween val="midCat"/>
      </c:valAx>
    </c:plotArea>
    <c:plotVisOnly val="1"/>
    <c:dispBlanksAs val="zero"/>
    <c:showDLblsOverMax val="1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 i="0">
                <a:solidFill>
                  <a:srgbClr val="757575"/>
                </a:solidFill>
                <a:latin typeface="+mn-lt"/>
              </a:defRPr>
            </a:pPr>
            <a:r>
              <a:rPr sz="2400" b="0" i="0">
                <a:solidFill>
                  <a:srgbClr val="757575"/>
                </a:solidFill>
                <a:latin typeface="+mn-lt"/>
              </a:rPr>
              <a:t>Cumulative Tool Contributions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'Cumulative Plotting Data'!$B$2:$R$2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'Cumulative Plotting Data'!$B$3:$R$3</c:f>
              <c:numCache>
                <c:formatCode>General</c:formatCode>
                <c:ptCount val="17"/>
                <c:pt idx="0">
                  <c:v>6</c:v>
                </c:pt>
                <c:pt idx="1">
                  <c:v>26</c:v>
                </c:pt>
                <c:pt idx="2">
                  <c:v>56</c:v>
                </c:pt>
                <c:pt idx="3">
                  <c:v>118</c:v>
                </c:pt>
                <c:pt idx="4">
                  <c:v>151</c:v>
                </c:pt>
                <c:pt idx="5">
                  <c:v>181</c:v>
                </c:pt>
                <c:pt idx="6">
                  <c:v>219</c:v>
                </c:pt>
                <c:pt idx="7">
                  <c:v>259</c:v>
                </c:pt>
                <c:pt idx="8">
                  <c:v>324</c:v>
                </c:pt>
                <c:pt idx="9">
                  <c:v>353</c:v>
                </c:pt>
                <c:pt idx="10">
                  <c:v>399</c:v>
                </c:pt>
                <c:pt idx="11">
                  <c:v>437</c:v>
                </c:pt>
                <c:pt idx="12">
                  <c:v>471</c:v>
                </c:pt>
                <c:pt idx="13">
                  <c:v>519</c:v>
                </c:pt>
                <c:pt idx="14">
                  <c:v>589</c:v>
                </c:pt>
                <c:pt idx="15">
                  <c:v>651</c:v>
                </c:pt>
                <c:pt idx="16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4-3944-8CEC-15B27A0C45DA}"/>
            </c:ext>
          </c:extLst>
        </c:ser>
        <c:ser>
          <c:idx val="1"/>
          <c:order val="1"/>
          <c:tx>
            <c:v>at Least One Purdue Author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'Cumulative Plotting Data'!$B$2:$R$2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'Cumulative Plotting Data'!$B$4:$R$4</c:f>
              <c:numCache>
                <c:formatCode>General</c:formatCode>
                <c:ptCount val="17"/>
                <c:pt idx="0">
                  <c:v>4</c:v>
                </c:pt>
                <c:pt idx="1">
                  <c:v>18</c:v>
                </c:pt>
                <c:pt idx="2">
                  <c:v>34</c:v>
                </c:pt>
                <c:pt idx="3">
                  <c:v>67</c:v>
                </c:pt>
                <c:pt idx="4">
                  <c:v>87</c:v>
                </c:pt>
                <c:pt idx="5">
                  <c:v>105</c:v>
                </c:pt>
                <c:pt idx="6">
                  <c:v>122</c:v>
                </c:pt>
                <c:pt idx="7">
                  <c:v>137</c:v>
                </c:pt>
                <c:pt idx="8">
                  <c:v>152</c:v>
                </c:pt>
                <c:pt idx="9">
                  <c:v>171</c:v>
                </c:pt>
                <c:pt idx="10">
                  <c:v>205</c:v>
                </c:pt>
                <c:pt idx="11">
                  <c:v>229</c:v>
                </c:pt>
                <c:pt idx="12">
                  <c:v>253</c:v>
                </c:pt>
                <c:pt idx="13">
                  <c:v>285</c:v>
                </c:pt>
                <c:pt idx="14">
                  <c:v>312</c:v>
                </c:pt>
                <c:pt idx="15">
                  <c:v>330</c:v>
                </c:pt>
                <c:pt idx="16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4-3944-8CEC-15B27A0C45DA}"/>
            </c:ext>
          </c:extLst>
        </c:ser>
        <c:ser>
          <c:idx val="2"/>
          <c:order val="2"/>
          <c:tx>
            <c:v>All Purdue Authors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'Cumulative Plotting Data'!$B$2:$R$2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Year 19 (partial)</c:v>
                </c:pt>
              </c:strCache>
            </c:strRef>
          </c:cat>
          <c:val>
            <c:numRef>
              <c:f>'Cumulative Plotting Data'!$B$5:$R$5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21</c:v>
                </c:pt>
                <c:pt idx="4">
                  <c:v>29</c:v>
                </c:pt>
                <c:pt idx="5">
                  <c:v>40</c:v>
                </c:pt>
                <c:pt idx="6">
                  <c:v>49</c:v>
                </c:pt>
                <c:pt idx="7">
                  <c:v>57</c:v>
                </c:pt>
                <c:pt idx="8">
                  <c:v>66</c:v>
                </c:pt>
                <c:pt idx="9">
                  <c:v>81</c:v>
                </c:pt>
                <c:pt idx="10">
                  <c:v>106</c:v>
                </c:pt>
                <c:pt idx="11">
                  <c:v>123</c:v>
                </c:pt>
                <c:pt idx="12">
                  <c:v>147</c:v>
                </c:pt>
                <c:pt idx="13">
                  <c:v>177</c:v>
                </c:pt>
                <c:pt idx="14">
                  <c:v>226</c:v>
                </c:pt>
                <c:pt idx="15">
                  <c:v>272</c:v>
                </c:pt>
                <c:pt idx="16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4-3944-8CEC-15B27A0C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05349"/>
        <c:axId val="96758009"/>
      </c:areaChart>
      <c:catAx>
        <c:axId val="782605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2624523889166999"/>
              <c:y val="0.90850319512803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758009"/>
        <c:crosses val="autoZero"/>
        <c:auto val="1"/>
        <c:lblAlgn val="ctr"/>
        <c:lblOffset val="100"/>
        <c:noMultiLvlLbl val="1"/>
      </c:catAx>
      <c:valAx>
        <c:axId val="967580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605349"/>
        <c:crosses val="autoZero"/>
        <c:crossBetween val="midCat"/>
      </c:valAx>
    </c:plotArea>
    <c:plotVisOnly val="1"/>
    <c:dispBlanksAs val="zero"/>
    <c:showDLblsOverMax val="1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 i="0">
                <a:solidFill>
                  <a:srgbClr val="757575"/>
                </a:solidFill>
                <a:latin typeface="+mn-lt"/>
              </a:defRPr>
            </a:pPr>
            <a:r>
              <a:rPr sz="2400" b="0" i="0">
                <a:solidFill>
                  <a:srgbClr val="757575"/>
                </a:solidFill>
                <a:latin typeface="+mn-lt"/>
              </a:rPr>
              <a:t>Cumulative Tool Contributions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'Cumulative Plotting Data 2022'!$E$2:$V$2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 2022'!$E$3:$V$3</c:f>
              <c:numCache>
                <c:formatCode>General</c:formatCode>
                <c:ptCount val="18"/>
                <c:pt idx="0">
                  <c:v>6</c:v>
                </c:pt>
                <c:pt idx="1">
                  <c:v>26</c:v>
                </c:pt>
                <c:pt idx="2">
                  <c:v>56</c:v>
                </c:pt>
                <c:pt idx="3">
                  <c:v>117</c:v>
                </c:pt>
                <c:pt idx="4">
                  <c:v>150</c:v>
                </c:pt>
                <c:pt idx="5">
                  <c:v>180</c:v>
                </c:pt>
                <c:pt idx="6">
                  <c:v>218</c:v>
                </c:pt>
                <c:pt idx="7">
                  <c:v>258</c:v>
                </c:pt>
                <c:pt idx="8">
                  <c:v>323</c:v>
                </c:pt>
                <c:pt idx="9">
                  <c:v>352</c:v>
                </c:pt>
                <c:pt idx="10">
                  <c:v>398</c:v>
                </c:pt>
                <c:pt idx="11">
                  <c:v>436</c:v>
                </c:pt>
                <c:pt idx="12">
                  <c:v>470</c:v>
                </c:pt>
                <c:pt idx="13">
                  <c:v>518</c:v>
                </c:pt>
                <c:pt idx="14">
                  <c:v>588</c:v>
                </c:pt>
                <c:pt idx="15">
                  <c:v>650</c:v>
                </c:pt>
                <c:pt idx="16">
                  <c:v>682</c:v>
                </c:pt>
                <c:pt idx="17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2-B246-AFE4-A47810F407D9}"/>
            </c:ext>
          </c:extLst>
        </c:ser>
        <c:ser>
          <c:idx val="1"/>
          <c:order val="1"/>
          <c:tx>
            <c:v>at Least One Purdue Author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'Cumulative Plotting Data 2022'!$E$2:$V$2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 2022'!$E$4:$V$4</c:f>
              <c:numCache>
                <c:formatCode>General</c:formatCode>
                <c:ptCount val="18"/>
                <c:pt idx="0">
                  <c:v>4</c:v>
                </c:pt>
                <c:pt idx="1">
                  <c:v>18</c:v>
                </c:pt>
                <c:pt idx="2">
                  <c:v>34</c:v>
                </c:pt>
                <c:pt idx="3">
                  <c:v>67</c:v>
                </c:pt>
                <c:pt idx="4">
                  <c:v>87</c:v>
                </c:pt>
                <c:pt idx="5">
                  <c:v>105</c:v>
                </c:pt>
                <c:pt idx="6">
                  <c:v>122</c:v>
                </c:pt>
                <c:pt idx="7">
                  <c:v>137</c:v>
                </c:pt>
                <c:pt idx="8">
                  <c:v>152</c:v>
                </c:pt>
                <c:pt idx="9">
                  <c:v>171</c:v>
                </c:pt>
                <c:pt idx="10">
                  <c:v>205</c:v>
                </c:pt>
                <c:pt idx="11">
                  <c:v>229</c:v>
                </c:pt>
                <c:pt idx="12">
                  <c:v>253</c:v>
                </c:pt>
                <c:pt idx="13">
                  <c:v>284</c:v>
                </c:pt>
                <c:pt idx="14">
                  <c:v>311</c:v>
                </c:pt>
                <c:pt idx="15">
                  <c:v>329</c:v>
                </c:pt>
                <c:pt idx="16">
                  <c:v>340</c:v>
                </c:pt>
                <c:pt idx="17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2-B246-AFE4-A47810F407D9}"/>
            </c:ext>
          </c:extLst>
        </c:ser>
        <c:ser>
          <c:idx val="2"/>
          <c:order val="2"/>
          <c:tx>
            <c:v>All Purdue Authors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'Cumulative Plotting Data 2022'!$E$2:$V$2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Plotting Data 2022'!$E$5:$V$5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21</c:v>
                </c:pt>
                <c:pt idx="4">
                  <c:v>29</c:v>
                </c:pt>
                <c:pt idx="5">
                  <c:v>40</c:v>
                </c:pt>
                <c:pt idx="6">
                  <c:v>49</c:v>
                </c:pt>
                <c:pt idx="7">
                  <c:v>57</c:v>
                </c:pt>
                <c:pt idx="8">
                  <c:v>66</c:v>
                </c:pt>
                <c:pt idx="9">
                  <c:v>81</c:v>
                </c:pt>
                <c:pt idx="10">
                  <c:v>106</c:v>
                </c:pt>
                <c:pt idx="11">
                  <c:v>123</c:v>
                </c:pt>
                <c:pt idx="12">
                  <c:v>147</c:v>
                </c:pt>
                <c:pt idx="13">
                  <c:v>179</c:v>
                </c:pt>
                <c:pt idx="14">
                  <c:v>228</c:v>
                </c:pt>
                <c:pt idx="15">
                  <c:v>274</c:v>
                </c:pt>
                <c:pt idx="16">
                  <c:v>299</c:v>
                </c:pt>
                <c:pt idx="17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2-B246-AFE4-A47810F40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70294"/>
        <c:axId val="1593309526"/>
      </c:areaChart>
      <c:catAx>
        <c:axId val="289070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2624523889166999"/>
              <c:y val="0.90850319512803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309526"/>
        <c:crosses val="autoZero"/>
        <c:auto val="1"/>
        <c:lblAlgn val="ctr"/>
        <c:lblOffset val="100"/>
        <c:noMultiLvlLbl val="1"/>
      </c:catAx>
      <c:valAx>
        <c:axId val="15933095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9070294"/>
        <c:crosses val="autoZero"/>
        <c:crossBetween val="midCat"/>
      </c:valAx>
    </c:plotArea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Tool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GK_Collab_nonzero'!$E$22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'Cumulative GK_Collab_nonzero'!$F$21:$W$21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GK_Collab_nonzero'!$F$22:$W$22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31</c:v>
                </c:pt>
                <c:pt idx="14">
                  <c:v>27</c:v>
                </c:pt>
                <c:pt idx="15">
                  <c:v>18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7-DF44-AB17-F83A691E03B2}"/>
            </c:ext>
          </c:extLst>
        </c:ser>
        <c:ser>
          <c:idx val="1"/>
          <c:order val="1"/>
          <c:tx>
            <c:strRef>
              <c:f>'Cumulative GK_Collab_nonzero'!$E$23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'Cumulative GK_Collab_nonzero'!$F$21:$W$21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GK_Collab_nonzero'!$F$23:$W$23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22</c:v>
                </c:pt>
                <c:pt idx="15">
                  <c:v>28</c:v>
                </c:pt>
                <c:pt idx="16">
                  <c:v>14</c:v>
                </c:pt>
                <c:pt idx="1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7-DF44-AB17-F83A691E03B2}"/>
            </c:ext>
          </c:extLst>
        </c:ser>
        <c:ser>
          <c:idx val="2"/>
          <c:order val="2"/>
          <c:tx>
            <c:strRef>
              <c:f>'Cumulative GK_Collab_nonzero'!$E$24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'Cumulative GK_Collab_nonzero'!$F$21:$W$21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'Cumulative GK_Collab_nonzero'!$F$24:$W$24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  <c:pt idx="14">
                  <c:v>21</c:v>
                </c:pt>
                <c:pt idx="15">
                  <c:v>16</c:v>
                </c:pt>
                <c:pt idx="16">
                  <c:v>7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7-DF44-AB17-F83A691E0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736623"/>
        <c:axId val="31738271"/>
      </c:barChart>
      <c:catAx>
        <c:axId val="3173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271"/>
        <c:crosses val="autoZero"/>
        <c:auto val="1"/>
        <c:lblAlgn val="ctr"/>
        <c:lblOffset val="100"/>
        <c:noMultiLvlLbl val="0"/>
      </c:catAx>
      <c:valAx>
        <c:axId val="317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551088777219429E-2"/>
          <c:y val="5.5251232085197985E-2"/>
          <c:w val="0.14054550970073465"/>
          <c:h val="0.147471251345380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sz="2400" b="1" i="0">
                <a:solidFill>
                  <a:srgbClr val="757575"/>
                </a:solidFill>
                <a:latin typeface="+mn-lt"/>
              </a:rPr>
              <a:t>Cumulative Growth - "And More" Content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64576546883851E-2"/>
          <c:y val="0.11615613754701699"/>
          <c:w val="0.87675294631502598"/>
          <c:h val="0.72319833461426897"/>
        </c:manualLayout>
      </c:layout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'Cumulative Plotting Data'!$B$9:$T$9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Data'!$B$10:$T$10</c:f>
              <c:numCache>
                <c:formatCode>General</c:formatCode>
                <c:ptCount val="19"/>
                <c:pt idx="0">
                  <c:v>4</c:v>
                </c:pt>
                <c:pt idx="1">
                  <c:v>84</c:v>
                </c:pt>
                <c:pt idx="2">
                  <c:v>200</c:v>
                </c:pt>
                <c:pt idx="3">
                  <c:v>433</c:v>
                </c:pt>
                <c:pt idx="4">
                  <c:v>678</c:v>
                </c:pt>
                <c:pt idx="5">
                  <c:v>1178</c:v>
                </c:pt>
                <c:pt idx="6">
                  <c:v>1578</c:v>
                </c:pt>
                <c:pt idx="7">
                  <c:v>2079</c:v>
                </c:pt>
                <c:pt idx="8">
                  <c:v>2611</c:v>
                </c:pt>
                <c:pt idx="9">
                  <c:v>3160</c:v>
                </c:pt>
                <c:pt idx="10">
                  <c:v>3811</c:v>
                </c:pt>
                <c:pt idx="11">
                  <c:v>4192</c:v>
                </c:pt>
                <c:pt idx="12">
                  <c:v>4423</c:v>
                </c:pt>
                <c:pt idx="13">
                  <c:v>4865</c:v>
                </c:pt>
                <c:pt idx="14">
                  <c:v>5242</c:v>
                </c:pt>
                <c:pt idx="15">
                  <c:v>5505</c:v>
                </c:pt>
                <c:pt idx="16">
                  <c:v>5896</c:v>
                </c:pt>
                <c:pt idx="17">
                  <c:v>6409</c:v>
                </c:pt>
                <c:pt idx="18">
                  <c:v>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5-B141-9966-9D22854AFA07}"/>
            </c:ext>
          </c:extLst>
        </c:ser>
        <c:ser>
          <c:idx val="1"/>
          <c:order val="1"/>
          <c:tx>
            <c:v>At Least One Purdue Author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'Cumulative Plotting Data'!$B$9:$T$9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Data'!$B$11:$T$11</c:f>
              <c:numCache>
                <c:formatCode>General</c:formatCode>
                <c:ptCount val="19"/>
                <c:pt idx="0">
                  <c:v>4</c:v>
                </c:pt>
                <c:pt idx="1">
                  <c:v>83</c:v>
                </c:pt>
                <c:pt idx="2">
                  <c:v>198</c:v>
                </c:pt>
                <c:pt idx="3">
                  <c:v>413</c:v>
                </c:pt>
                <c:pt idx="4">
                  <c:v>628</c:v>
                </c:pt>
                <c:pt idx="5">
                  <c:v>1026</c:v>
                </c:pt>
                <c:pt idx="6">
                  <c:v>1349</c:v>
                </c:pt>
                <c:pt idx="7">
                  <c:v>1669</c:v>
                </c:pt>
                <c:pt idx="8">
                  <c:v>2040</c:v>
                </c:pt>
                <c:pt idx="9">
                  <c:v>2284</c:v>
                </c:pt>
                <c:pt idx="10">
                  <c:v>2594</c:v>
                </c:pt>
                <c:pt idx="11">
                  <c:v>2825</c:v>
                </c:pt>
                <c:pt idx="12">
                  <c:v>2963</c:v>
                </c:pt>
                <c:pt idx="13">
                  <c:v>3196</c:v>
                </c:pt>
                <c:pt idx="14">
                  <c:v>3416</c:v>
                </c:pt>
                <c:pt idx="15">
                  <c:v>3560</c:v>
                </c:pt>
                <c:pt idx="16">
                  <c:v>3821</c:v>
                </c:pt>
                <c:pt idx="17">
                  <c:v>4138</c:v>
                </c:pt>
                <c:pt idx="18">
                  <c:v>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5-B141-9966-9D22854AFA07}"/>
            </c:ext>
          </c:extLst>
        </c:ser>
        <c:ser>
          <c:idx val="2"/>
          <c:order val="2"/>
          <c:tx>
            <c:v>All Purdue Authors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'Cumulative Plotting Data'!$B$9:$T$9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Year 19 (partial)</c:v>
                </c:pt>
              </c:strCache>
            </c:strRef>
          </c:cat>
          <c:val>
            <c:numRef>
              <c:f>'Cumulative Plotting Data'!$B$12:$T$12</c:f>
              <c:numCache>
                <c:formatCode>General</c:formatCode>
                <c:ptCount val="19"/>
                <c:pt idx="0">
                  <c:v>0</c:v>
                </c:pt>
                <c:pt idx="1">
                  <c:v>38</c:v>
                </c:pt>
                <c:pt idx="2">
                  <c:v>109</c:v>
                </c:pt>
                <c:pt idx="3">
                  <c:v>227</c:v>
                </c:pt>
                <c:pt idx="4">
                  <c:v>350</c:v>
                </c:pt>
                <c:pt idx="5">
                  <c:v>474</c:v>
                </c:pt>
                <c:pt idx="6">
                  <c:v>731</c:v>
                </c:pt>
                <c:pt idx="7">
                  <c:v>926</c:v>
                </c:pt>
                <c:pt idx="8">
                  <c:v>1117</c:v>
                </c:pt>
                <c:pt idx="9">
                  <c:v>1309</c:v>
                </c:pt>
                <c:pt idx="10">
                  <c:v>1559</c:v>
                </c:pt>
                <c:pt idx="11">
                  <c:v>1729</c:v>
                </c:pt>
                <c:pt idx="12">
                  <c:v>1821</c:v>
                </c:pt>
                <c:pt idx="13">
                  <c:v>1926</c:v>
                </c:pt>
                <c:pt idx="14">
                  <c:v>2093</c:v>
                </c:pt>
                <c:pt idx="15">
                  <c:v>2215</c:v>
                </c:pt>
                <c:pt idx="16">
                  <c:v>2344</c:v>
                </c:pt>
                <c:pt idx="17">
                  <c:v>2620</c:v>
                </c:pt>
                <c:pt idx="18">
                  <c:v>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5-B141-9966-9D22854A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740329"/>
        <c:axId val="260130102"/>
      </c:areaChart>
      <c:catAx>
        <c:axId val="1304740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2000" b="0" i="0">
                    <a:solidFill>
                      <a:schemeClr val="lt1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300000"/>
          <a:lstStyle/>
          <a:p>
            <a:pPr lvl="0">
              <a:defRPr sz="11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0130102"/>
        <c:crosses val="autoZero"/>
        <c:auto val="1"/>
        <c:lblAlgn val="ctr"/>
        <c:lblOffset val="100"/>
        <c:noMultiLvlLbl val="1"/>
      </c:catAx>
      <c:valAx>
        <c:axId val="260130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4740329"/>
        <c:crosses val="autoZero"/>
        <c:crossBetween val="midCat"/>
      </c:valAx>
    </c:plotArea>
    <c:plotVisOnly val="1"/>
    <c:dispBlanksAs val="zero"/>
    <c:showDLblsOverMax val="1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lang="en-US" sz="2400" b="1" i="0">
                <a:solidFill>
                  <a:srgbClr val="757575"/>
                </a:solidFill>
                <a:latin typeface="+mn-lt"/>
              </a:rPr>
              <a:t>Cumulative Growth - "And More" Content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64576546883851E-2"/>
          <c:y val="0.11615613754701699"/>
          <c:w val="0.87675294631502598"/>
          <c:h val="0.72319833461426897"/>
        </c:manualLayout>
      </c:layout>
      <c:areaChart>
        <c:grouping val="standard"/>
        <c:varyColors val="1"/>
        <c:ser>
          <c:idx val="0"/>
          <c:order val="0"/>
          <c:tx>
            <c:v>Total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'Cumulative Plotting Data 2022'!$E$12:$X$12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2022'!$E$13:$X$13</c:f>
              <c:numCache>
                <c:formatCode>General</c:formatCode>
                <c:ptCount val="20"/>
                <c:pt idx="0">
                  <c:v>4</c:v>
                </c:pt>
                <c:pt idx="1">
                  <c:v>84</c:v>
                </c:pt>
                <c:pt idx="2">
                  <c:v>200</c:v>
                </c:pt>
                <c:pt idx="3">
                  <c:v>433</c:v>
                </c:pt>
                <c:pt idx="4">
                  <c:v>678</c:v>
                </c:pt>
                <c:pt idx="5">
                  <c:v>1178</c:v>
                </c:pt>
                <c:pt idx="6">
                  <c:v>1578</c:v>
                </c:pt>
                <c:pt idx="7">
                  <c:v>2066</c:v>
                </c:pt>
                <c:pt idx="8">
                  <c:v>2593</c:v>
                </c:pt>
                <c:pt idx="9">
                  <c:v>3113</c:v>
                </c:pt>
                <c:pt idx="10">
                  <c:v>3764</c:v>
                </c:pt>
                <c:pt idx="11">
                  <c:v>4134</c:v>
                </c:pt>
                <c:pt idx="12">
                  <c:v>4364</c:v>
                </c:pt>
                <c:pt idx="13">
                  <c:v>4806</c:v>
                </c:pt>
                <c:pt idx="14">
                  <c:v>5162</c:v>
                </c:pt>
                <c:pt idx="15">
                  <c:v>5425</c:v>
                </c:pt>
                <c:pt idx="16">
                  <c:v>5776</c:v>
                </c:pt>
                <c:pt idx="17">
                  <c:v>6289</c:v>
                </c:pt>
                <c:pt idx="18">
                  <c:v>6389</c:v>
                </c:pt>
                <c:pt idx="19">
                  <c:v>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A-8649-9C2B-C4EE782C1693}"/>
            </c:ext>
          </c:extLst>
        </c:ser>
        <c:ser>
          <c:idx val="1"/>
          <c:order val="1"/>
          <c:tx>
            <c:v>At Least One Purdue Author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'Cumulative Plotting Data 2022'!$E$12:$X$12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2022'!$E$14:$X$14</c:f>
              <c:numCache>
                <c:formatCode>General</c:formatCode>
                <c:ptCount val="20"/>
                <c:pt idx="0">
                  <c:v>4</c:v>
                </c:pt>
                <c:pt idx="1">
                  <c:v>83</c:v>
                </c:pt>
                <c:pt idx="2">
                  <c:v>198</c:v>
                </c:pt>
                <c:pt idx="3">
                  <c:v>413</c:v>
                </c:pt>
                <c:pt idx="4">
                  <c:v>628</c:v>
                </c:pt>
                <c:pt idx="5">
                  <c:v>1026</c:v>
                </c:pt>
                <c:pt idx="6">
                  <c:v>1349</c:v>
                </c:pt>
                <c:pt idx="7">
                  <c:v>1656</c:v>
                </c:pt>
                <c:pt idx="8">
                  <c:v>2022</c:v>
                </c:pt>
                <c:pt idx="9">
                  <c:v>2236</c:v>
                </c:pt>
                <c:pt idx="10">
                  <c:v>2546</c:v>
                </c:pt>
                <c:pt idx="11">
                  <c:v>2766</c:v>
                </c:pt>
                <c:pt idx="12">
                  <c:v>2903</c:v>
                </c:pt>
                <c:pt idx="13">
                  <c:v>3136</c:v>
                </c:pt>
                <c:pt idx="14">
                  <c:v>3322</c:v>
                </c:pt>
                <c:pt idx="15">
                  <c:v>3466</c:v>
                </c:pt>
                <c:pt idx="16">
                  <c:v>3687</c:v>
                </c:pt>
                <c:pt idx="17">
                  <c:v>4004</c:v>
                </c:pt>
                <c:pt idx="18">
                  <c:v>4040</c:v>
                </c:pt>
                <c:pt idx="19">
                  <c:v>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A-8649-9C2B-C4EE782C1693}"/>
            </c:ext>
          </c:extLst>
        </c:ser>
        <c:ser>
          <c:idx val="2"/>
          <c:order val="2"/>
          <c:tx>
            <c:v>All Purdue Authors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'Cumulative Plotting Data 2022'!$E$12:$X$12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Plotting Data 2022'!$E$15:$X$15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109</c:v>
                </c:pt>
                <c:pt idx="3">
                  <c:v>227</c:v>
                </c:pt>
                <c:pt idx="4">
                  <c:v>350</c:v>
                </c:pt>
                <c:pt idx="5">
                  <c:v>474</c:v>
                </c:pt>
                <c:pt idx="6">
                  <c:v>731</c:v>
                </c:pt>
                <c:pt idx="7">
                  <c:v>913</c:v>
                </c:pt>
                <c:pt idx="8">
                  <c:v>1099</c:v>
                </c:pt>
                <c:pt idx="9">
                  <c:v>1262</c:v>
                </c:pt>
                <c:pt idx="10">
                  <c:v>1512</c:v>
                </c:pt>
                <c:pt idx="11">
                  <c:v>1671</c:v>
                </c:pt>
                <c:pt idx="12">
                  <c:v>1762</c:v>
                </c:pt>
                <c:pt idx="13">
                  <c:v>1867</c:v>
                </c:pt>
                <c:pt idx="14">
                  <c:v>1997</c:v>
                </c:pt>
                <c:pt idx="15">
                  <c:v>2119</c:v>
                </c:pt>
                <c:pt idx="16">
                  <c:v>2248</c:v>
                </c:pt>
                <c:pt idx="17">
                  <c:v>2524</c:v>
                </c:pt>
                <c:pt idx="18">
                  <c:v>2564</c:v>
                </c:pt>
                <c:pt idx="19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A-8649-9C2B-C4EE782C1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68418"/>
        <c:axId val="1532746032"/>
      </c:areaChart>
      <c:catAx>
        <c:axId val="1025868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sz="2000" b="0" i="0">
                    <a:solidFill>
                      <a:schemeClr val="lt1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300000"/>
          <a:lstStyle/>
          <a:p>
            <a:pPr lvl="0">
              <a:defRPr sz="11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2746032"/>
        <c:crosses val="autoZero"/>
        <c:auto val="1"/>
        <c:lblAlgn val="ctr"/>
        <c:lblOffset val="100"/>
        <c:noMultiLvlLbl val="1"/>
      </c:catAx>
      <c:valAx>
        <c:axId val="1532746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5868418"/>
        <c:crosses val="autoZero"/>
        <c:crossBetween val="midCat"/>
      </c:valAx>
    </c:plotArea>
    <c:plotVisOnly val="1"/>
    <c:dispBlanksAs val="zero"/>
    <c:showDLblsOverMax val="1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sz="1400" b="1" i="0">
                <a:solidFill>
                  <a:srgbClr val="757575"/>
                </a:solidFill>
                <a:latin typeface="+mn-lt"/>
              </a:rPr>
              <a:t>Cumulative Growth in Content on nanoHUB	</a:t>
            </a:r>
          </a:p>
        </c:rich>
      </c:tx>
      <c:layout>
        <c:manualLayout>
          <c:xMode val="edge"/>
          <c:yMode val="edge"/>
          <c:x val="0.16139124465041099"/>
          <c:y val="1.8184930722255199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Raw!$C$60:$T$60</c:f>
              <c:strCache>
                <c:ptCount val="18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 </c:v>
                </c:pt>
                <c:pt idx="17">
                  <c:v>Year 18 (partial)</c:v>
                </c:pt>
              </c:strCache>
            </c:strRef>
          </c:cat>
          <c:val>
            <c:numRef>
              <c:f>Raw!$C$61:$T$61</c:f>
              <c:numCache>
                <c:formatCode>General</c:formatCode>
                <c:ptCount val="18"/>
                <c:pt idx="0">
                  <c:v>4</c:v>
                </c:pt>
                <c:pt idx="1">
                  <c:v>84</c:v>
                </c:pt>
                <c:pt idx="2">
                  <c:v>206</c:v>
                </c:pt>
                <c:pt idx="3">
                  <c:v>459</c:v>
                </c:pt>
                <c:pt idx="4">
                  <c:v>734</c:v>
                </c:pt>
                <c:pt idx="5">
                  <c:v>1296</c:v>
                </c:pt>
                <c:pt idx="6">
                  <c:v>1729</c:v>
                </c:pt>
                <c:pt idx="7">
                  <c:v>2260</c:v>
                </c:pt>
                <c:pt idx="8">
                  <c:v>2830</c:v>
                </c:pt>
                <c:pt idx="9">
                  <c:v>3420</c:v>
                </c:pt>
                <c:pt idx="10">
                  <c:v>4161</c:v>
                </c:pt>
                <c:pt idx="11">
                  <c:v>4571</c:v>
                </c:pt>
                <c:pt idx="12">
                  <c:v>4848</c:v>
                </c:pt>
                <c:pt idx="13">
                  <c:v>5329</c:v>
                </c:pt>
                <c:pt idx="14">
                  <c:v>5740</c:v>
                </c:pt>
                <c:pt idx="15">
                  <c:v>6052</c:v>
                </c:pt>
                <c:pt idx="16">
                  <c:v>6514</c:v>
                </c:pt>
                <c:pt idx="17">
                  <c:v>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2-6B4E-829C-A9CF31522945}"/>
            </c:ext>
          </c:extLst>
        </c:ser>
        <c:ser>
          <c:idx val="1"/>
          <c:order val="1"/>
          <c:tx>
            <c:v>NCN Purdue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Raw!$C$60:$T$60</c:f>
              <c:strCache>
                <c:ptCount val="18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 </c:v>
                </c:pt>
                <c:pt idx="17">
                  <c:v>Year 18 (partial)</c:v>
                </c:pt>
              </c:strCache>
            </c:strRef>
          </c:cat>
          <c:val>
            <c:numRef>
              <c:f>Raw!$C$62:$T$62</c:f>
              <c:numCache>
                <c:formatCode>General</c:formatCode>
                <c:ptCount val="18"/>
                <c:pt idx="0">
                  <c:v>4</c:v>
                </c:pt>
                <c:pt idx="1">
                  <c:v>83</c:v>
                </c:pt>
                <c:pt idx="2">
                  <c:v>202</c:v>
                </c:pt>
                <c:pt idx="3">
                  <c:v>431</c:v>
                </c:pt>
                <c:pt idx="4">
                  <c:v>662</c:v>
                </c:pt>
                <c:pt idx="5">
                  <c:v>1093</c:v>
                </c:pt>
                <c:pt idx="6">
                  <c:v>1436</c:v>
                </c:pt>
                <c:pt idx="7">
                  <c:v>1774</c:v>
                </c:pt>
                <c:pt idx="8">
                  <c:v>2162</c:v>
                </c:pt>
                <c:pt idx="9">
                  <c:v>2421</c:v>
                </c:pt>
                <c:pt idx="10">
                  <c:v>2771</c:v>
                </c:pt>
                <c:pt idx="11">
                  <c:v>3021</c:v>
                </c:pt>
                <c:pt idx="12">
                  <c:v>3193</c:v>
                </c:pt>
                <c:pt idx="13">
                  <c:v>3451</c:v>
                </c:pt>
                <c:pt idx="14">
                  <c:v>3695</c:v>
                </c:pt>
                <c:pt idx="15">
                  <c:v>3869</c:v>
                </c:pt>
                <c:pt idx="16">
                  <c:v>4150</c:v>
                </c:pt>
                <c:pt idx="17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2-6B4E-829C-A9CF31522945}"/>
            </c:ext>
          </c:extLst>
        </c:ser>
        <c:ser>
          <c:idx val="2"/>
          <c:order val="2"/>
          <c:tx>
            <c:v>Outside NCN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Raw!$C$60:$T$60</c:f>
              <c:strCache>
                <c:ptCount val="18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 </c:v>
                </c:pt>
                <c:pt idx="17">
                  <c:v>Year 18 (partial)</c:v>
                </c:pt>
              </c:strCache>
            </c:strRef>
          </c:cat>
          <c:val>
            <c:numRef>
              <c:f>Raw!$C$63:$T$63</c:f>
              <c:numCache>
                <c:formatCode>General</c:formatCode>
                <c:ptCount val="18"/>
                <c:pt idx="0">
                  <c:v>4</c:v>
                </c:pt>
                <c:pt idx="1">
                  <c:v>46</c:v>
                </c:pt>
                <c:pt idx="2">
                  <c:v>95</c:v>
                </c:pt>
                <c:pt idx="3">
                  <c:v>226</c:v>
                </c:pt>
                <c:pt idx="4">
                  <c:v>374</c:v>
                </c:pt>
                <c:pt idx="5">
                  <c:v>801</c:v>
                </c:pt>
                <c:pt idx="6">
                  <c:v>969</c:v>
                </c:pt>
                <c:pt idx="7">
                  <c:v>1294</c:v>
                </c:pt>
                <c:pt idx="8">
                  <c:v>1664</c:v>
                </c:pt>
                <c:pt idx="9">
                  <c:v>2053</c:v>
                </c:pt>
                <c:pt idx="10">
                  <c:v>2509</c:v>
                </c:pt>
                <c:pt idx="11">
                  <c:v>2734</c:v>
                </c:pt>
                <c:pt idx="12">
                  <c:v>2894</c:v>
                </c:pt>
                <c:pt idx="13">
                  <c:v>3253</c:v>
                </c:pt>
                <c:pt idx="14">
                  <c:v>3473</c:v>
                </c:pt>
                <c:pt idx="15">
                  <c:v>3632</c:v>
                </c:pt>
                <c:pt idx="16">
                  <c:v>3912</c:v>
                </c:pt>
                <c:pt idx="17">
                  <c:v>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2-6B4E-829C-A9CF3152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81886"/>
        <c:axId val="2142121491"/>
      </c:lineChart>
      <c:catAx>
        <c:axId val="1868581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121491"/>
        <c:crosses val="autoZero"/>
        <c:auto val="1"/>
        <c:lblAlgn val="ctr"/>
        <c:lblOffset val="100"/>
        <c:noMultiLvlLbl val="1"/>
      </c:catAx>
      <c:valAx>
        <c:axId val="2142121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858188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668323102665401"/>
          <c:y val="0.21881005959184299"/>
        </c:manualLayout>
      </c:layout>
      <c:overlay val="0"/>
      <c:txPr>
        <a:bodyPr/>
        <a:lstStyle/>
        <a:p>
          <a:pPr lvl="0">
            <a:defRPr sz="16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sz="1400" b="1" i="0">
                <a:solidFill>
                  <a:srgbClr val="757575"/>
                </a:solidFill>
                <a:latin typeface="+mn-lt"/>
              </a:rPr>
              <a:t>Cumulative Growth in Content on nanoHUB	</a:t>
            </a:r>
          </a:p>
        </c:rich>
      </c:tx>
      <c:layout>
        <c:manualLayout>
          <c:xMode val="edge"/>
          <c:yMode val="edge"/>
          <c:x val="0.16139124465041099"/>
          <c:y val="1.8184930722255199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'Raw 2022'!$B$60:$V$60</c:f>
              <c:numCache>
                <c:formatCode>General</c:formatCode>
                <c:ptCount val="21"/>
                <c:pt idx="1">
                  <c:v>4</c:v>
                </c:pt>
                <c:pt idx="2">
                  <c:v>84</c:v>
                </c:pt>
                <c:pt idx="3">
                  <c:v>206</c:v>
                </c:pt>
                <c:pt idx="4">
                  <c:v>459</c:v>
                </c:pt>
                <c:pt idx="5">
                  <c:v>734</c:v>
                </c:pt>
                <c:pt idx="6">
                  <c:v>1295</c:v>
                </c:pt>
                <c:pt idx="7">
                  <c:v>1728</c:v>
                </c:pt>
                <c:pt idx="8">
                  <c:v>2246</c:v>
                </c:pt>
                <c:pt idx="9">
                  <c:v>2811</c:v>
                </c:pt>
                <c:pt idx="10">
                  <c:v>3371</c:v>
                </c:pt>
                <c:pt idx="11">
                  <c:v>4087</c:v>
                </c:pt>
                <c:pt idx="12">
                  <c:v>4486</c:v>
                </c:pt>
                <c:pt idx="13">
                  <c:v>4762</c:v>
                </c:pt>
                <c:pt idx="14">
                  <c:v>5242</c:v>
                </c:pt>
                <c:pt idx="15">
                  <c:v>5632</c:v>
                </c:pt>
                <c:pt idx="16">
                  <c:v>5943</c:v>
                </c:pt>
                <c:pt idx="17">
                  <c:v>6364</c:v>
                </c:pt>
                <c:pt idx="18">
                  <c:v>6939</c:v>
                </c:pt>
                <c:pt idx="19">
                  <c:v>7071</c:v>
                </c:pt>
                <c:pt idx="20">
                  <c:v>7230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A-1A47-967B-07EB8AF7EBC6}"/>
            </c:ext>
          </c:extLst>
        </c:ser>
        <c:ser>
          <c:idx val="1"/>
          <c:order val="1"/>
          <c:tx>
            <c:v>NCN Purdue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'Raw 2022'!$B$61:$V$61</c:f>
              <c:numCache>
                <c:formatCode>General</c:formatCode>
                <c:ptCount val="21"/>
                <c:pt idx="1">
                  <c:v>4</c:v>
                </c:pt>
                <c:pt idx="2">
                  <c:v>83</c:v>
                </c:pt>
                <c:pt idx="3">
                  <c:v>202</c:v>
                </c:pt>
                <c:pt idx="4">
                  <c:v>431</c:v>
                </c:pt>
                <c:pt idx="5">
                  <c:v>662</c:v>
                </c:pt>
                <c:pt idx="6">
                  <c:v>1093</c:v>
                </c:pt>
                <c:pt idx="7">
                  <c:v>1436</c:v>
                </c:pt>
                <c:pt idx="8">
                  <c:v>1761</c:v>
                </c:pt>
                <c:pt idx="9">
                  <c:v>2144</c:v>
                </c:pt>
                <c:pt idx="10">
                  <c:v>2373</c:v>
                </c:pt>
                <c:pt idx="11">
                  <c:v>2698</c:v>
                </c:pt>
                <c:pt idx="12">
                  <c:v>2937</c:v>
                </c:pt>
                <c:pt idx="13">
                  <c:v>3108</c:v>
                </c:pt>
                <c:pt idx="14">
                  <c:v>3365</c:v>
                </c:pt>
                <c:pt idx="15">
                  <c:v>3575</c:v>
                </c:pt>
                <c:pt idx="16">
                  <c:v>3750</c:v>
                </c:pt>
                <c:pt idx="17">
                  <c:v>3998</c:v>
                </c:pt>
                <c:pt idx="18">
                  <c:v>4333</c:v>
                </c:pt>
                <c:pt idx="19">
                  <c:v>4380</c:v>
                </c:pt>
                <c:pt idx="20">
                  <c:v>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A-1A47-967B-07EB8AF7EBC6}"/>
            </c:ext>
          </c:extLst>
        </c:ser>
        <c:ser>
          <c:idx val="2"/>
          <c:order val="2"/>
          <c:tx>
            <c:v>Outside NCN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'Raw 2022'!$B$62:$V$62</c:f>
              <c:numCache>
                <c:formatCode>General</c:formatCode>
                <c:ptCount val="21"/>
                <c:pt idx="1">
                  <c:v>4</c:v>
                </c:pt>
                <c:pt idx="2">
                  <c:v>46</c:v>
                </c:pt>
                <c:pt idx="3">
                  <c:v>95</c:v>
                </c:pt>
                <c:pt idx="4">
                  <c:v>226</c:v>
                </c:pt>
                <c:pt idx="5">
                  <c:v>374</c:v>
                </c:pt>
                <c:pt idx="6">
                  <c:v>800</c:v>
                </c:pt>
                <c:pt idx="7">
                  <c:v>968</c:v>
                </c:pt>
                <c:pt idx="8">
                  <c:v>1293</c:v>
                </c:pt>
                <c:pt idx="9">
                  <c:v>1663</c:v>
                </c:pt>
                <c:pt idx="10">
                  <c:v>2052</c:v>
                </c:pt>
                <c:pt idx="11">
                  <c:v>2509</c:v>
                </c:pt>
                <c:pt idx="12">
                  <c:v>2734</c:v>
                </c:pt>
                <c:pt idx="13">
                  <c:v>2894</c:v>
                </c:pt>
                <c:pt idx="14">
                  <c:v>3252</c:v>
                </c:pt>
                <c:pt idx="15">
                  <c:v>3488</c:v>
                </c:pt>
                <c:pt idx="16">
                  <c:v>3645</c:v>
                </c:pt>
                <c:pt idx="17">
                  <c:v>3888</c:v>
                </c:pt>
                <c:pt idx="18">
                  <c:v>4141</c:v>
                </c:pt>
                <c:pt idx="19">
                  <c:v>4208</c:v>
                </c:pt>
                <c:pt idx="20">
                  <c:v>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A-1A47-967B-07EB8AF7E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815150"/>
        <c:axId val="1442804729"/>
      </c:lineChart>
      <c:catAx>
        <c:axId val="1386815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2804729"/>
        <c:crosses val="autoZero"/>
        <c:auto val="1"/>
        <c:lblAlgn val="ctr"/>
        <c:lblOffset val="100"/>
        <c:noMultiLvlLbl val="1"/>
      </c:catAx>
      <c:valAx>
        <c:axId val="1442804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681515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668323102665401"/>
          <c:y val="0.21881005959184299"/>
        </c:manualLayout>
      </c:layout>
      <c:overlay val="0"/>
      <c:txPr>
        <a:bodyPr/>
        <a:lstStyle/>
        <a:p>
          <a:pPr lvl="0">
            <a:defRPr sz="16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"And More"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GK_Collab_nonzero'!$E$50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'Cumulative GK_Collab_nonzero'!$F$49:$Y$49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GK_Collab_nonzero'!$F$50:$Y$50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118</c:v>
                </c:pt>
                <c:pt idx="4">
                  <c:v>123</c:v>
                </c:pt>
                <c:pt idx="5">
                  <c:v>124</c:v>
                </c:pt>
                <c:pt idx="6">
                  <c:v>257</c:v>
                </c:pt>
                <c:pt idx="7">
                  <c:v>182</c:v>
                </c:pt>
                <c:pt idx="8">
                  <c:v>186</c:v>
                </c:pt>
                <c:pt idx="9">
                  <c:v>163</c:v>
                </c:pt>
                <c:pt idx="10">
                  <c:v>250</c:v>
                </c:pt>
                <c:pt idx="11">
                  <c:v>159</c:v>
                </c:pt>
                <c:pt idx="12">
                  <c:v>91</c:v>
                </c:pt>
                <c:pt idx="13">
                  <c:v>105</c:v>
                </c:pt>
                <c:pt idx="14">
                  <c:v>130</c:v>
                </c:pt>
                <c:pt idx="15">
                  <c:v>122</c:v>
                </c:pt>
                <c:pt idx="16">
                  <c:v>129</c:v>
                </c:pt>
                <c:pt idx="17">
                  <c:v>276</c:v>
                </c:pt>
                <c:pt idx="18">
                  <c:v>36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B-734D-96CB-BD23E8E6EFA1}"/>
            </c:ext>
          </c:extLst>
        </c:ser>
        <c:ser>
          <c:idx val="1"/>
          <c:order val="1"/>
          <c:tx>
            <c:strRef>
              <c:f>'Cumulative GK_Collab_nonzero'!$E$51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'Cumulative GK_Collab_nonzero'!$F$49:$Y$49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GK_Collab_nonzero'!$F$51:$Y$51</c:f>
              <c:numCache>
                <c:formatCode>General</c:formatCode>
                <c:ptCount val="20"/>
                <c:pt idx="0">
                  <c:v>4</c:v>
                </c:pt>
                <c:pt idx="1">
                  <c:v>41</c:v>
                </c:pt>
                <c:pt idx="2">
                  <c:v>44</c:v>
                </c:pt>
                <c:pt idx="3">
                  <c:v>97</c:v>
                </c:pt>
                <c:pt idx="4">
                  <c:v>92</c:v>
                </c:pt>
                <c:pt idx="5">
                  <c:v>274</c:v>
                </c:pt>
                <c:pt idx="6">
                  <c:v>66</c:v>
                </c:pt>
                <c:pt idx="7">
                  <c:v>125</c:v>
                </c:pt>
                <c:pt idx="8">
                  <c:v>180</c:v>
                </c:pt>
                <c:pt idx="9">
                  <c:v>51</c:v>
                </c:pt>
                <c:pt idx="10">
                  <c:v>60</c:v>
                </c:pt>
                <c:pt idx="11">
                  <c:v>61</c:v>
                </c:pt>
                <c:pt idx="12">
                  <c:v>46</c:v>
                </c:pt>
                <c:pt idx="13">
                  <c:v>128</c:v>
                </c:pt>
                <c:pt idx="14">
                  <c:v>56</c:v>
                </c:pt>
                <c:pt idx="15">
                  <c:v>22</c:v>
                </c:pt>
                <c:pt idx="16">
                  <c:v>92</c:v>
                </c:pt>
                <c:pt idx="17">
                  <c:v>41</c:v>
                </c:pt>
                <c:pt idx="18">
                  <c:v>4</c:v>
                </c:pt>
                <c:pt idx="1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B-734D-96CB-BD23E8E6EFA1}"/>
            </c:ext>
          </c:extLst>
        </c:ser>
        <c:ser>
          <c:idx val="2"/>
          <c:order val="2"/>
          <c:tx>
            <c:strRef>
              <c:f>'Cumulative GK_Collab_nonzero'!$E$52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'Cumulative GK_Collab_nonzero'!$F$49:$Y$49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'Cumulative GK_Collab_nonzero'!$F$52:$Y$52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30</c:v>
                </c:pt>
                <c:pt idx="5">
                  <c:v>102</c:v>
                </c:pt>
                <c:pt idx="6">
                  <c:v>77</c:v>
                </c:pt>
                <c:pt idx="7">
                  <c:v>181</c:v>
                </c:pt>
                <c:pt idx="8">
                  <c:v>161</c:v>
                </c:pt>
                <c:pt idx="9">
                  <c:v>306</c:v>
                </c:pt>
                <c:pt idx="10">
                  <c:v>341</c:v>
                </c:pt>
                <c:pt idx="11">
                  <c:v>150</c:v>
                </c:pt>
                <c:pt idx="12">
                  <c:v>93</c:v>
                </c:pt>
                <c:pt idx="13">
                  <c:v>209</c:v>
                </c:pt>
                <c:pt idx="14">
                  <c:v>170</c:v>
                </c:pt>
                <c:pt idx="15">
                  <c:v>119</c:v>
                </c:pt>
                <c:pt idx="16">
                  <c:v>130</c:v>
                </c:pt>
                <c:pt idx="17">
                  <c:v>196</c:v>
                </c:pt>
                <c:pt idx="18">
                  <c:v>60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B-734D-96CB-BD23E8E6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3171231"/>
        <c:axId val="83170383"/>
      </c:barChart>
      <c:catAx>
        <c:axId val="831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83"/>
        <c:crosses val="autoZero"/>
        <c:auto val="1"/>
        <c:lblAlgn val="ctr"/>
        <c:lblOffset val="100"/>
        <c:noMultiLvlLbl val="0"/>
      </c:catAx>
      <c:valAx>
        <c:axId val="831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0118870728083213E-2"/>
          <c:y val="6.1769116569259389E-2"/>
          <c:w val="0.14395537667746955"/>
          <c:h val="0.164063292804389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Growth - All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46541864386161E-2"/>
          <c:y val="0.10348557692307692"/>
          <c:w val="0.89558081729849992"/>
          <c:h val="0.67093844639612354"/>
        </c:manualLayout>
      </c:layout>
      <c:areaChart>
        <c:grouping val="stacked"/>
        <c:varyColors val="0"/>
        <c:ser>
          <c:idx val="0"/>
          <c:order val="0"/>
          <c:tx>
            <c:strRef>
              <c:f>'Cumulative GK_Collab_nonzero'!$D$72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'Cumulative GK_Collab_nonzero'!$E$71:$Y$71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GK_Collab_nonzero'!$E$72:$Y$72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111</c:v>
                </c:pt>
                <c:pt idx="4">
                  <c:v>233</c:v>
                </c:pt>
                <c:pt idx="5">
                  <c:v>360</c:v>
                </c:pt>
                <c:pt idx="6">
                  <c:v>495</c:v>
                </c:pt>
                <c:pt idx="7">
                  <c:v>760</c:v>
                </c:pt>
                <c:pt idx="8">
                  <c:v>953</c:v>
                </c:pt>
                <c:pt idx="9">
                  <c:v>1148</c:v>
                </c:pt>
                <c:pt idx="10">
                  <c:v>1319</c:v>
                </c:pt>
                <c:pt idx="11">
                  <c:v>1578</c:v>
                </c:pt>
                <c:pt idx="12">
                  <c:v>1752</c:v>
                </c:pt>
                <c:pt idx="13">
                  <c:v>1868</c:v>
                </c:pt>
                <c:pt idx="14">
                  <c:v>1990</c:v>
                </c:pt>
                <c:pt idx="15">
                  <c:v>2144</c:v>
                </c:pt>
                <c:pt idx="16">
                  <c:v>2298</c:v>
                </c:pt>
                <c:pt idx="17">
                  <c:v>2476</c:v>
                </c:pt>
                <c:pt idx="18">
                  <c:v>2798</c:v>
                </c:pt>
                <c:pt idx="19">
                  <c:v>2845</c:v>
                </c:pt>
                <c:pt idx="20">
                  <c:v>2849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F242-AC80-C238BFFCDF53}"/>
            </c:ext>
          </c:extLst>
        </c:ser>
        <c:ser>
          <c:idx val="1"/>
          <c:order val="1"/>
          <c:tx>
            <c:strRef>
              <c:f>'Cumulative GK_Collab_nonzero'!$D$73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'Cumulative GK_Collab_nonzero'!$E$71:$Y$71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GK_Collab_nonzero'!$E$73:$Y$73</c:f>
              <c:numCache>
                <c:formatCode>General</c:formatCode>
                <c:ptCount val="21"/>
                <c:pt idx="1">
                  <c:v>4</c:v>
                </c:pt>
                <c:pt idx="2">
                  <c:v>45</c:v>
                </c:pt>
                <c:pt idx="3">
                  <c:v>91</c:v>
                </c:pt>
                <c:pt idx="4">
                  <c:v>198</c:v>
                </c:pt>
                <c:pt idx="5">
                  <c:v>302</c:v>
                </c:pt>
                <c:pt idx="6">
                  <c:v>598</c:v>
                </c:pt>
                <c:pt idx="7">
                  <c:v>676</c:v>
                </c:pt>
                <c:pt idx="8">
                  <c:v>808</c:v>
                </c:pt>
                <c:pt idx="9">
                  <c:v>996</c:v>
                </c:pt>
                <c:pt idx="10">
                  <c:v>1054</c:v>
                </c:pt>
                <c:pt idx="11">
                  <c:v>1120</c:v>
                </c:pt>
                <c:pt idx="12">
                  <c:v>1185</c:v>
                </c:pt>
                <c:pt idx="13">
                  <c:v>1240</c:v>
                </c:pt>
                <c:pt idx="14">
                  <c:v>1375</c:v>
                </c:pt>
                <c:pt idx="15">
                  <c:v>1431</c:v>
                </c:pt>
                <c:pt idx="16">
                  <c:v>1452</c:v>
                </c:pt>
                <c:pt idx="17">
                  <c:v>1522</c:v>
                </c:pt>
                <c:pt idx="18">
                  <c:v>1535</c:v>
                </c:pt>
                <c:pt idx="19">
                  <c:v>1553</c:v>
                </c:pt>
                <c:pt idx="20">
                  <c:v>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F242-AC80-C238BFFCDF53}"/>
            </c:ext>
          </c:extLst>
        </c:ser>
        <c:ser>
          <c:idx val="2"/>
          <c:order val="2"/>
          <c:tx>
            <c:strRef>
              <c:f>'Cumulative GK_Collab_nonzero'!$D$74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'Cumulative GK_Collab_nonzero'!$E$71:$Y$71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'Cumulative GK_Collab_nonzero'!$E$74:$Y$74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28</c:v>
                </c:pt>
                <c:pt idx="5">
                  <c:v>72</c:v>
                </c:pt>
                <c:pt idx="6">
                  <c:v>202</c:v>
                </c:pt>
                <c:pt idx="7">
                  <c:v>292</c:v>
                </c:pt>
                <c:pt idx="8">
                  <c:v>485</c:v>
                </c:pt>
                <c:pt idx="9">
                  <c:v>667</c:v>
                </c:pt>
                <c:pt idx="10">
                  <c:v>998</c:v>
                </c:pt>
                <c:pt idx="11">
                  <c:v>1389</c:v>
                </c:pt>
                <c:pt idx="12">
                  <c:v>1549</c:v>
                </c:pt>
                <c:pt idx="13">
                  <c:v>1654</c:v>
                </c:pt>
                <c:pt idx="14">
                  <c:v>1877</c:v>
                </c:pt>
                <c:pt idx="15">
                  <c:v>2057</c:v>
                </c:pt>
                <c:pt idx="16">
                  <c:v>2193</c:v>
                </c:pt>
                <c:pt idx="17">
                  <c:v>2366</c:v>
                </c:pt>
                <c:pt idx="18">
                  <c:v>2606</c:v>
                </c:pt>
                <c:pt idx="19">
                  <c:v>2673</c:v>
                </c:pt>
                <c:pt idx="20">
                  <c:v>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1-F242-AC80-C238BFFCD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43007"/>
        <c:axId val="817362575"/>
      </c:areaChart>
      <c:catAx>
        <c:axId val="8174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62575"/>
        <c:crosses val="autoZero"/>
        <c:auto val="1"/>
        <c:lblAlgn val="ctr"/>
        <c:lblOffset val="100"/>
        <c:noMultiLvlLbl val="0"/>
      </c:catAx>
      <c:valAx>
        <c:axId val="8173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4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9771891096394413E-2"/>
          <c:y val="0.1258990763173834"/>
          <c:w val="0.14258480934916248"/>
          <c:h val="0.21335800272562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Cumulative Tool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Cumulative_GK_collabzero!$D$10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Cumulative_GK_collabzero!$E$10:$W$10</c:f>
              <c:numCache>
                <c:formatCode>General</c:formatCode>
                <c:ptCount val="19"/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40</c:v>
                </c:pt>
                <c:pt idx="7">
                  <c:v>49</c:v>
                </c:pt>
                <c:pt idx="8">
                  <c:v>57</c:v>
                </c:pt>
                <c:pt idx="9">
                  <c:v>66</c:v>
                </c:pt>
                <c:pt idx="10">
                  <c:v>81</c:v>
                </c:pt>
                <c:pt idx="11">
                  <c:v>106</c:v>
                </c:pt>
                <c:pt idx="12">
                  <c:v>123</c:v>
                </c:pt>
                <c:pt idx="13">
                  <c:v>147</c:v>
                </c:pt>
                <c:pt idx="14">
                  <c:v>178</c:v>
                </c:pt>
                <c:pt idx="15">
                  <c:v>205</c:v>
                </c:pt>
                <c:pt idx="16">
                  <c:v>223</c:v>
                </c:pt>
                <c:pt idx="17">
                  <c:v>234</c:v>
                </c:pt>
                <c:pt idx="1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D-224E-81B5-C0A76352BAC1}"/>
            </c:ext>
          </c:extLst>
        </c:ser>
        <c:ser>
          <c:idx val="1"/>
          <c:order val="1"/>
          <c:tx>
            <c:strRef>
              <c:f>Cumulative_GK_collabzero!$D$11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Cumulative_GK_collabzero!$E$11:$W$11</c:f>
              <c:numCache>
                <c:formatCode>General</c:formatCode>
                <c:ptCount val="19"/>
                <c:pt idx="1">
                  <c:v>2</c:v>
                </c:pt>
                <c:pt idx="2">
                  <c:v>12</c:v>
                </c:pt>
                <c:pt idx="3">
                  <c:v>24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73</c:v>
                </c:pt>
                <c:pt idx="8">
                  <c:v>80</c:v>
                </c:pt>
                <c:pt idx="9">
                  <c:v>86</c:v>
                </c:pt>
                <c:pt idx="10">
                  <c:v>90</c:v>
                </c:pt>
                <c:pt idx="11">
                  <c:v>99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D-224E-81B5-C0A76352BAC1}"/>
            </c:ext>
          </c:extLst>
        </c:ser>
        <c:ser>
          <c:idx val="2"/>
          <c:order val="2"/>
          <c:tx>
            <c:strRef>
              <c:f>Cumulative_GK_collabzero!$D$12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Cumulative_GK_collabzero!$E$9:$W$9</c:f>
              <c:strCache>
                <c:ptCount val="1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Year 20 (partial)</c:v>
                </c:pt>
              </c:strCache>
            </c:strRef>
          </c:cat>
          <c:val>
            <c:numRef>
              <c:f>Cumulative_GK_collabzero!$E$12:$W$12</c:f>
              <c:numCache>
                <c:formatCode>General</c:formatCode>
                <c:ptCount val="19"/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96</c:v>
                </c:pt>
                <c:pt idx="8">
                  <c:v>121</c:v>
                </c:pt>
                <c:pt idx="9">
                  <c:v>171</c:v>
                </c:pt>
                <c:pt idx="10">
                  <c:v>181</c:v>
                </c:pt>
                <c:pt idx="11">
                  <c:v>193</c:v>
                </c:pt>
                <c:pt idx="12">
                  <c:v>207</c:v>
                </c:pt>
                <c:pt idx="13">
                  <c:v>217</c:v>
                </c:pt>
                <c:pt idx="14">
                  <c:v>234</c:v>
                </c:pt>
                <c:pt idx="15">
                  <c:v>277</c:v>
                </c:pt>
                <c:pt idx="16">
                  <c:v>321</c:v>
                </c:pt>
                <c:pt idx="17">
                  <c:v>342</c:v>
                </c:pt>
                <c:pt idx="18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D-224E-81B5-C0A76352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2495"/>
        <c:axId val="78993567"/>
      </c:areaChart>
      <c:catAx>
        <c:axId val="789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567"/>
        <c:crosses val="autoZero"/>
        <c:auto val="1"/>
        <c:lblAlgn val="ctr"/>
        <c:lblOffset val="100"/>
        <c:noMultiLvlLbl val="0"/>
      </c:catAx>
      <c:valAx>
        <c:axId val="789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872909698996649E-2"/>
          <c:y val="6.4774120102457075E-2"/>
          <c:w val="0.16200998077581438"/>
          <c:h val="0.16564462574708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Cumulative "And More" Content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Cumulative_GK_collabzero!$D$38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Cumulative_GK_collabzero!$E$38:$Y$38</c:f>
              <c:numCache>
                <c:formatCode>General</c:formatCode>
                <c:ptCount val="21"/>
                <c:pt idx="1">
                  <c:v>0</c:v>
                </c:pt>
                <c:pt idx="2">
                  <c:v>38</c:v>
                </c:pt>
                <c:pt idx="3">
                  <c:v>109</c:v>
                </c:pt>
                <c:pt idx="4">
                  <c:v>227</c:v>
                </c:pt>
                <c:pt idx="5">
                  <c:v>350</c:v>
                </c:pt>
                <c:pt idx="6">
                  <c:v>474</c:v>
                </c:pt>
                <c:pt idx="7">
                  <c:v>731</c:v>
                </c:pt>
                <c:pt idx="8">
                  <c:v>913</c:v>
                </c:pt>
                <c:pt idx="9">
                  <c:v>1099</c:v>
                </c:pt>
                <c:pt idx="10">
                  <c:v>1262</c:v>
                </c:pt>
                <c:pt idx="11">
                  <c:v>1512</c:v>
                </c:pt>
                <c:pt idx="12">
                  <c:v>1671</c:v>
                </c:pt>
                <c:pt idx="13">
                  <c:v>1762</c:v>
                </c:pt>
                <c:pt idx="14">
                  <c:v>1867</c:v>
                </c:pt>
                <c:pt idx="15">
                  <c:v>1997</c:v>
                </c:pt>
                <c:pt idx="16">
                  <c:v>2119</c:v>
                </c:pt>
                <c:pt idx="17">
                  <c:v>2248</c:v>
                </c:pt>
                <c:pt idx="18">
                  <c:v>2524</c:v>
                </c:pt>
                <c:pt idx="19">
                  <c:v>2560</c:v>
                </c:pt>
                <c:pt idx="2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E-DC42-9398-C5AF0D64F23D}"/>
            </c:ext>
          </c:extLst>
        </c:ser>
        <c:ser>
          <c:idx val="1"/>
          <c:order val="1"/>
          <c:tx>
            <c:strRef>
              <c:f>Cumulative_GK_collabzero!$D$39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Cumulative_GK_collabzero!$E$39:$Y$39</c:f>
              <c:numCache>
                <c:formatCode>General</c:formatCode>
                <c:ptCount val="21"/>
                <c:pt idx="1">
                  <c:v>4</c:v>
                </c:pt>
                <c:pt idx="2">
                  <c:v>45</c:v>
                </c:pt>
                <c:pt idx="3">
                  <c:v>89</c:v>
                </c:pt>
                <c:pt idx="4">
                  <c:v>186</c:v>
                </c:pt>
                <c:pt idx="5">
                  <c:v>278</c:v>
                </c:pt>
                <c:pt idx="6">
                  <c:v>552</c:v>
                </c:pt>
                <c:pt idx="7">
                  <c:v>618</c:v>
                </c:pt>
                <c:pt idx="8">
                  <c:v>743</c:v>
                </c:pt>
                <c:pt idx="9">
                  <c:v>923</c:v>
                </c:pt>
                <c:pt idx="10">
                  <c:v>974</c:v>
                </c:pt>
                <c:pt idx="11">
                  <c:v>1034</c:v>
                </c:pt>
                <c:pt idx="12">
                  <c:v>1095</c:v>
                </c:pt>
                <c:pt idx="13">
                  <c:v>1141</c:v>
                </c:pt>
                <c:pt idx="14">
                  <c:v>1269</c:v>
                </c:pt>
                <c:pt idx="15">
                  <c:v>1325</c:v>
                </c:pt>
                <c:pt idx="16">
                  <c:v>1347</c:v>
                </c:pt>
                <c:pt idx="17">
                  <c:v>1439</c:v>
                </c:pt>
                <c:pt idx="18">
                  <c:v>1480</c:v>
                </c:pt>
                <c:pt idx="19">
                  <c:v>1480</c:v>
                </c:pt>
                <c:pt idx="2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E-DC42-9398-C5AF0D64F23D}"/>
            </c:ext>
          </c:extLst>
        </c:ser>
        <c:ser>
          <c:idx val="2"/>
          <c:order val="2"/>
          <c:tx>
            <c:strRef>
              <c:f>Cumulative_GK_collabzero!$D$40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cat>
            <c:strRef>
              <c:f>Cumulative_GK_collabzero!$E$37:$Y$37</c:f>
              <c:strCach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Year 20 (partial)</c:v>
                </c:pt>
              </c:strCache>
            </c:strRef>
          </c:cat>
          <c:val>
            <c:numRef>
              <c:f>Cumulative_GK_collabzero!$E$40:$Y$40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20</c:v>
                </c:pt>
                <c:pt idx="5">
                  <c:v>50</c:v>
                </c:pt>
                <c:pt idx="6">
                  <c:v>152</c:v>
                </c:pt>
                <c:pt idx="7">
                  <c:v>229</c:v>
                </c:pt>
                <c:pt idx="8">
                  <c:v>410</c:v>
                </c:pt>
                <c:pt idx="9">
                  <c:v>571</c:v>
                </c:pt>
                <c:pt idx="10">
                  <c:v>877</c:v>
                </c:pt>
                <c:pt idx="11">
                  <c:v>1218</c:v>
                </c:pt>
                <c:pt idx="12">
                  <c:v>1368</c:v>
                </c:pt>
                <c:pt idx="13">
                  <c:v>1461</c:v>
                </c:pt>
                <c:pt idx="14">
                  <c:v>1670</c:v>
                </c:pt>
                <c:pt idx="15">
                  <c:v>1840</c:v>
                </c:pt>
                <c:pt idx="16">
                  <c:v>1959</c:v>
                </c:pt>
                <c:pt idx="17">
                  <c:v>2089</c:v>
                </c:pt>
                <c:pt idx="18">
                  <c:v>2285</c:v>
                </c:pt>
                <c:pt idx="19">
                  <c:v>2349</c:v>
                </c:pt>
                <c:pt idx="20">
                  <c:v>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E-DC42-9398-C5AF0D64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10384"/>
        <c:axId val="1700842848"/>
      </c:areaChart>
      <c:catAx>
        <c:axId val="17013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42848"/>
        <c:crosses val="autoZero"/>
        <c:auto val="1"/>
        <c:lblAlgn val="ctr"/>
        <c:lblOffset val="100"/>
        <c:noMultiLvlLbl val="0"/>
      </c:catAx>
      <c:valAx>
        <c:axId val="170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547723935389131E-2"/>
          <c:y val="6.5087796228861225E-2"/>
          <c:w val="0.14226427093089133"/>
          <c:h val="0.16644677889840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Tool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Cumulative_GK_collabzero!$E$22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Cumulative_GK_collabzero!$F$22:$W$22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24</c:v>
                </c:pt>
                <c:pt idx="13">
                  <c:v>31</c:v>
                </c:pt>
                <c:pt idx="14">
                  <c:v>27</c:v>
                </c:pt>
                <c:pt idx="15">
                  <c:v>18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A-CD49-873E-797B89A8BE63}"/>
            </c:ext>
          </c:extLst>
        </c:ser>
        <c:ser>
          <c:idx val="1"/>
          <c:order val="1"/>
          <c:tx>
            <c:strRef>
              <c:f>Cumulative_GK_collabzero!$E$23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Cumulative_GK_collabzero!$F$23:$W$23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A-CD49-873E-797B89A8BE63}"/>
            </c:ext>
          </c:extLst>
        </c:ser>
        <c:ser>
          <c:idx val="2"/>
          <c:order val="2"/>
          <c:tx>
            <c:strRef>
              <c:f>Cumulative_GK_collabzero!$E$24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Cumulative_GK_collabzero!$F$21:$W$21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Year 20 (partial)</c:v>
                </c:pt>
              </c:strCache>
            </c:strRef>
          </c:cat>
          <c:val>
            <c:numRef>
              <c:f>Cumulative_GK_collabzero!$F$24:$W$24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10</c:v>
                </c:pt>
                <c:pt idx="13">
                  <c:v>17</c:v>
                </c:pt>
                <c:pt idx="14">
                  <c:v>43</c:v>
                </c:pt>
                <c:pt idx="15">
                  <c:v>44</c:v>
                </c:pt>
                <c:pt idx="16">
                  <c:v>21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A-CD49-873E-797B89A8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736623"/>
        <c:axId val="31738271"/>
      </c:barChart>
      <c:catAx>
        <c:axId val="3173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271"/>
        <c:crosses val="autoZero"/>
        <c:auto val="1"/>
        <c:lblAlgn val="ctr"/>
        <c:lblOffset val="100"/>
        <c:noMultiLvlLbl val="0"/>
      </c:catAx>
      <c:valAx>
        <c:axId val="317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551088777219429E-2"/>
          <c:y val="5.5251232085197985E-2"/>
          <c:w val="0.14054550970073465"/>
          <c:h val="0.147471251345380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"And More"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Cumulative_GK_collabzero!$E$50</c:f>
              <c:strCache>
                <c:ptCount val="1"/>
                <c:pt idx="0">
                  <c:v>Purdue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Cumulative_GK_collabzero!$F$50:$Y$50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118</c:v>
                </c:pt>
                <c:pt idx="4">
                  <c:v>123</c:v>
                </c:pt>
                <c:pt idx="5">
                  <c:v>124</c:v>
                </c:pt>
                <c:pt idx="6">
                  <c:v>257</c:v>
                </c:pt>
                <c:pt idx="7">
                  <c:v>182</c:v>
                </c:pt>
                <c:pt idx="8">
                  <c:v>186</c:v>
                </c:pt>
                <c:pt idx="9">
                  <c:v>163</c:v>
                </c:pt>
                <c:pt idx="10">
                  <c:v>250</c:v>
                </c:pt>
                <c:pt idx="11">
                  <c:v>159</c:v>
                </c:pt>
                <c:pt idx="12">
                  <c:v>91</c:v>
                </c:pt>
                <c:pt idx="13">
                  <c:v>105</c:v>
                </c:pt>
                <c:pt idx="14">
                  <c:v>130</c:v>
                </c:pt>
                <c:pt idx="15">
                  <c:v>122</c:v>
                </c:pt>
                <c:pt idx="16">
                  <c:v>129</c:v>
                </c:pt>
                <c:pt idx="17">
                  <c:v>276</c:v>
                </c:pt>
                <c:pt idx="18">
                  <c:v>36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F-1E4B-ADCD-D71DBFB40851}"/>
            </c:ext>
          </c:extLst>
        </c:ser>
        <c:ser>
          <c:idx val="1"/>
          <c:order val="1"/>
          <c:tx>
            <c:strRef>
              <c:f>Cumulative_GK_collabzero!$E$51</c:f>
              <c:strCache>
                <c:ptCount val="1"/>
                <c:pt idx="0">
                  <c:v>Collaborative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Cumulative_GK_collabzero!$F$51:$Y$51</c:f>
              <c:numCache>
                <c:formatCode>General</c:formatCode>
                <c:ptCount val="20"/>
                <c:pt idx="0">
                  <c:v>4</c:v>
                </c:pt>
                <c:pt idx="1">
                  <c:v>41</c:v>
                </c:pt>
                <c:pt idx="2">
                  <c:v>44</c:v>
                </c:pt>
                <c:pt idx="3">
                  <c:v>97</c:v>
                </c:pt>
                <c:pt idx="4">
                  <c:v>92</c:v>
                </c:pt>
                <c:pt idx="5">
                  <c:v>274</c:v>
                </c:pt>
                <c:pt idx="6">
                  <c:v>66</c:v>
                </c:pt>
                <c:pt idx="7">
                  <c:v>125</c:v>
                </c:pt>
                <c:pt idx="8">
                  <c:v>180</c:v>
                </c:pt>
                <c:pt idx="9">
                  <c:v>51</c:v>
                </c:pt>
                <c:pt idx="10">
                  <c:v>60</c:v>
                </c:pt>
                <c:pt idx="11">
                  <c:v>61</c:v>
                </c:pt>
                <c:pt idx="12">
                  <c:v>46</c:v>
                </c:pt>
                <c:pt idx="13">
                  <c:v>128</c:v>
                </c:pt>
                <c:pt idx="14">
                  <c:v>56</c:v>
                </c:pt>
                <c:pt idx="15">
                  <c:v>22</c:v>
                </c:pt>
                <c:pt idx="16">
                  <c:v>92</c:v>
                </c:pt>
                <c:pt idx="17">
                  <c:v>41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F-1E4B-ADCD-D71DBFB40851}"/>
            </c:ext>
          </c:extLst>
        </c:ser>
        <c:ser>
          <c:idx val="2"/>
          <c:order val="2"/>
          <c:tx>
            <c:strRef>
              <c:f>Cumulative_GK_collabzero!$E$52</c:f>
              <c:strCache>
                <c:ptCount val="1"/>
                <c:pt idx="0">
                  <c:v>Outside </c:v>
                </c:pt>
              </c:strCache>
            </c:strRef>
          </c:tx>
          <c:spPr>
            <a:solidFill>
              <a:srgbClr val="4675CA"/>
            </a:solidFill>
            <a:ln>
              <a:noFill/>
            </a:ln>
            <a:effectLst/>
          </c:spPr>
          <c:invertIfNegative val="0"/>
          <c:cat>
            <c:strRef>
              <c:f>Cumulative_GK_collabzero!$F$49:$Y$49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Year 20 (partial)</c:v>
                </c:pt>
              </c:strCache>
            </c:strRef>
          </c:cat>
          <c:val>
            <c:numRef>
              <c:f>Cumulative_GK_collabzero!$F$52:$Y$52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30</c:v>
                </c:pt>
                <c:pt idx="5">
                  <c:v>102</c:v>
                </c:pt>
                <c:pt idx="6">
                  <c:v>77</c:v>
                </c:pt>
                <c:pt idx="7">
                  <c:v>181</c:v>
                </c:pt>
                <c:pt idx="8">
                  <c:v>161</c:v>
                </c:pt>
                <c:pt idx="9">
                  <c:v>306</c:v>
                </c:pt>
                <c:pt idx="10">
                  <c:v>341</c:v>
                </c:pt>
                <c:pt idx="11">
                  <c:v>150</c:v>
                </c:pt>
                <c:pt idx="12">
                  <c:v>93</c:v>
                </c:pt>
                <c:pt idx="13">
                  <c:v>209</c:v>
                </c:pt>
                <c:pt idx="14">
                  <c:v>170</c:v>
                </c:pt>
                <c:pt idx="15">
                  <c:v>119</c:v>
                </c:pt>
                <c:pt idx="16">
                  <c:v>130</c:v>
                </c:pt>
                <c:pt idx="17">
                  <c:v>196</c:v>
                </c:pt>
                <c:pt idx="18">
                  <c:v>64</c:v>
                </c:pt>
                <c:pt idx="1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F-1E4B-ADCD-D71DBFB4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3171231"/>
        <c:axId val="83170383"/>
      </c:barChart>
      <c:catAx>
        <c:axId val="831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83"/>
        <c:crosses val="autoZero"/>
        <c:auto val="1"/>
        <c:lblAlgn val="ctr"/>
        <c:lblOffset val="100"/>
        <c:noMultiLvlLbl val="0"/>
      </c:catAx>
      <c:valAx>
        <c:axId val="831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0118870728083213E-2"/>
          <c:y val="6.1769116569259389E-2"/>
          <c:w val="0.14395537667746955"/>
          <c:h val="0.164063292804389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129251</xdr:colOff>
      <xdr:row>9</xdr:row>
      <xdr:rowOff>48679</xdr:rowOff>
    </xdr:from>
    <xdr:to>
      <xdr:col>27</xdr:col>
      <xdr:colOff>620180</xdr:colOff>
      <xdr:row>23</xdr:row>
      <xdr:rowOff>175683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BE2A4C-7D0D-D343-8CA8-BF8499F25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2851" y="1763179"/>
          <a:ext cx="3843729" cy="2794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990600</xdr:colOff>
      <xdr:row>125</xdr:row>
      <xdr:rowOff>101600</xdr:rowOff>
    </xdr:from>
    <xdr:to>
      <xdr:col>4</xdr:col>
      <xdr:colOff>1193800</xdr:colOff>
      <xdr:row>153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E28F7-26B7-1B46-A504-4AF6DB567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1549400</xdr:colOff>
      <xdr:row>125</xdr:row>
      <xdr:rowOff>114300</xdr:rowOff>
    </xdr:from>
    <xdr:to>
      <xdr:col>15</xdr:col>
      <xdr:colOff>457200</xdr:colOff>
      <xdr:row>153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6026D-C661-B546-B645-D4A76FEA4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990600</xdr:colOff>
      <xdr:row>97</xdr:row>
      <xdr:rowOff>50800</xdr:rowOff>
    </xdr:from>
    <xdr:to>
      <xdr:col>4</xdr:col>
      <xdr:colOff>1181100</xdr:colOff>
      <xdr:row>125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653657-3CC9-5247-A219-55C05F558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1549400</xdr:colOff>
      <xdr:row>97</xdr:row>
      <xdr:rowOff>0</xdr:rowOff>
    </xdr:from>
    <xdr:to>
      <xdr:col>15</xdr:col>
      <xdr:colOff>355600</xdr:colOff>
      <xdr:row>124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53AEE-AA88-904C-AEEB-5D0996922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</xdr:colOff>
      <xdr:row>125</xdr:row>
      <xdr:rowOff>127000</xdr:rowOff>
    </xdr:from>
    <xdr:to>
      <xdr:col>26</xdr:col>
      <xdr:colOff>292100</xdr:colOff>
      <xdr:row>153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7880E7-F733-FE4E-B485-955ED1D0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816653563" name="Chart 5">
          <a:extLst>
            <a:ext uri="{FF2B5EF4-FFF2-40B4-BE49-F238E27FC236}">
              <a16:creationId xmlns:a16="http://schemas.microsoft.com/office/drawing/2014/main" id="{00000000-0008-0000-0600-0000FB24A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1895716487" name="Chart 6">
          <a:extLst>
            <a:ext uri="{FF2B5EF4-FFF2-40B4-BE49-F238E27FC236}">
              <a16:creationId xmlns:a16="http://schemas.microsoft.com/office/drawing/2014/main" id="{00000000-0008-0000-0700-00008756F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712258779" name="Chart 7">
          <a:extLst>
            <a:ext uri="{FF2B5EF4-FFF2-40B4-BE49-F238E27FC236}">
              <a16:creationId xmlns:a16="http://schemas.microsoft.com/office/drawing/2014/main" id="{00000000-0008-0000-0800-0000DB347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384917989" name="Chart 8">
          <a:extLst>
            <a:ext uri="{FF2B5EF4-FFF2-40B4-BE49-F238E27FC236}">
              <a16:creationId xmlns:a16="http://schemas.microsoft.com/office/drawing/2014/main" id="{00000000-0008-0000-0900-0000E52B8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610994905" name="Chart 9">
          <a:extLst>
            <a:ext uri="{FF2B5EF4-FFF2-40B4-BE49-F238E27FC236}">
              <a16:creationId xmlns:a16="http://schemas.microsoft.com/office/drawing/2014/main" id="{00000000-0008-0000-0A00-0000D9D40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039972928" name="Chart 10">
          <a:extLst>
            <a:ext uri="{FF2B5EF4-FFF2-40B4-BE49-F238E27FC236}">
              <a16:creationId xmlns:a16="http://schemas.microsoft.com/office/drawing/2014/main" id="{00000000-0008-0000-0B00-000040849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508000</xdr:colOff>
      <xdr:row>24</xdr:row>
      <xdr:rowOff>152400</xdr:rowOff>
    </xdr:from>
    <xdr:to>
      <xdr:col>22</xdr:col>
      <xdr:colOff>914400</xdr:colOff>
      <xdr:row>48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A80149-D6AB-D644-9FFA-A03FC5F38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86300" y="4533900"/>
          <a:ext cx="6210300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47759476" name="Chart 11">
          <a:extLst>
            <a:ext uri="{FF2B5EF4-FFF2-40B4-BE49-F238E27FC236}">
              <a16:creationId xmlns:a16="http://schemas.microsoft.com/office/drawing/2014/main" id="{00000000-0008-0000-0E00-00007463B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838335837" name="Chart 12">
          <a:extLst>
            <a:ext uri="{FF2B5EF4-FFF2-40B4-BE49-F238E27FC236}">
              <a16:creationId xmlns:a16="http://schemas.microsoft.com/office/drawing/2014/main" id="{00000000-0008-0000-0F00-00005DC7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129251</xdr:colOff>
      <xdr:row>9</xdr:row>
      <xdr:rowOff>48679</xdr:rowOff>
    </xdr:from>
    <xdr:to>
      <xdr:col>27</xdr:col>
      <xdr:colOff>620180</xdr:colOff>
      <xdr:row>23</xdr:row>
      <xdr:rowOff>175683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E0688-4C76-E446-BDD7-E9DCA99A7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2851" y="1763179"/>
          <a:ext cx="3843729" cy="2794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59</xdr:row>
      <xdr:rowOff>101600</xdr:rowOff>
    </xdr:from>
    <xdr:to>
      <xdr:col>4</xdr:col>
      <xdr:colOff>203200</xdr:colOff>
      <xdr:row>87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5C613-73FC-4D47-9A80-3FC78B475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558800</xdr:colOff>
      <xdr:row>59</xdr:row>
      <xdr:rowOff>114300</xdr:rowOff>
    </xdr:from>
    <xdr:to>
      <xdr:col>14</xdr:col>
      <xdr:colOff>254000</xdr:colOff>
      <xdr:row>87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29464-082B-1441-8CC4-2499F534F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50800</xdr:rowOff>
    </xdr:from>
    <xdr:to>
      <xdr:col>4</xdr:col>
      <xdr:colOff>190500</xdr:colOff>
      <xdr:row>59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A0B944-0C65-3F45-A911-30BE47D2B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558800</xdr:colOff>
      <xdr:row>31</xdr:row>
      <xdr:rowOff>0</xdr:rowOff>
    </xdr:from>
    <xdr:to>
      <xdr:col>14</xdr:col>
      <xdr:colOff>152400</xdr:colOff>
      <xdr:row>58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69A415-0AFA-B947-9649-63AAE654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28</xdr:row>
      <xdr:rowOff>0</xdr:rowOff>
    </xdr:from>
    <xdr:to>
      <xdr:col>9</xdr:col>
      <xdr:colOff>685800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61DC04-B1B7-E440-A5CE-232D61ECB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28</xdr:row>
      <xdr:rowOff>12700</xdr:rowOff>
    </xdr:from>
    <xdr:to>
      <xdr:col>20</xdr:col>
      <xdr:colOff>609600</xdr:colOff>
      <xdr:row>53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F938D-EB99-AD4C-A612-785BC50A9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1</xdr:row>
      <xdr:rowOff>101600</xdr:rowOff>
    </xdr:from>
    <xdr:to>
      <xdr:col>9</xdr:col>
      <xdr:colOff>673100</xdr:colOff>
      <xdr:row>27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DD9E37-C8A3-F24D-9300-A006EE75D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215900</xdr:colOff>
      <xdr:row>1</xdr:row>
      <xdr:rowOff>50800</xdr:rowOff>
    </xdr:from>
    <xdr:to>
      <xdr:col>20</xdr:col>
      <xdr:colOff>508000</xdr:colOff>
      <xdr:row>27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8E42FB-2D41-9749-8FC9-E8889DF4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738851</xdr:colOff>
      <xdr:row>43</xdr:row>
      <xdr:rowOff>10579</xdr:rowOff>
    </xdr:from>
    <xdr:to>
      <xdr:col>25</xdr:col>
      <xdr:colOff>175680</xdr:colOff>
      <xdr:row>57</xdr:row>
      <xdr:rowOff>137583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E5F68-EF23-DC42-85E1-331555BCE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08151" y="7059079"/>
          <a:ext cx="3843729" cy="2794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232834</xdr:colOff>
      <xdr:row>46</xdr:row>
      <xdr:rowOff>127000</xdr:rowOff>
    </xdr:from>
    <xdr:to>
      <xdr:col>25</xdr:col>
      <xdr:colOff>264583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C105C1-D554-F94D-B986-553ED0640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482600</xdr:colOff>
      <xdr:row>41</xdr:row>
      <xdr:rowOff>82550</xdr:rowOff>
    </xdr:from>
    <xdr:to>
      <xdr:col>15</xdr:col>
      <xdr:colOff>177800</xdr:colOff>
      <xdr:row>65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30404D-4CC7-FC4D-937B-91D988540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774700</xdr:colOff>
      <xdr:row>34</xdr:row>
      <xdr:rowOff>146050</xdr:rowOff>
    </xdr:from>
    <xdr:to>
      <xdr:col>6</xdr:col>
      <xdr:colOff>482600</xdr:colOff>
      <xdr:row>62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6235AE-37D9-8B47-ACDC-6630AF33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292100</xdr:colOff>
      <xdr:row>29</xdr:row>
      <xdr:rowOff>50800</xdr:rowOff>
    </xdr:from>
    <xdr:to>
      <xdr:col>25</xdr:col>
      <xdr:colOff>127000</xdr:colOff>
      <xdr:row>55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1C3143-C492-5341-9EE0-E4203BF36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</xdr:row>
      <xdr:rowOff>50800</xdr:rowOff>
    </xdr:from>
    <xdr:to>
      <xdr:col>9</xdr:col>
      <xdr:colOff>638176</xdr:colOff>
      <xdr:row>29</xdr:row>
      <xdr:rowOff>37042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F576F-323F-DB49-B352-C6FB06D66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</xdr:row>
      <xdr:rowOff>165100</xdr:rowOff>
    </xdr:from>
    <xdr:to>
      <xdr:col>20</xdr:col>
      <xdr:colOff>660401</xdr:colOff>
      <xdr:row>27</xdr:row>
      <xdr:rowOff>89958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7C2DC-3816-EF4C-983B-7204ECE93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736600</xdr:colOff>
      <xdr:row>29</xdr:row>
      <xdr:rowOff>38100</xdr:rowOff>
    </xdr:from>
    <xdr:to>
      <xdr:col>18</xdr:col>
      <xdr:colOff>254000</xdr:colOff>
      <xdr:row>55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02F31D-F70A-1441-AF5F-71FB1D2C1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609600</xdr:colOff>
      <xdr:row>28</xdr:row>
      <xdr:rowOff>177800</xdr:rowOff>
    </xdr:from>
    <xdr:to>
      <xdr:col>9</xdr:col>
      <xdr:colOff>609600</xdr:colOff>
      <xdr:row>54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B9F7F0-E898-9C4A-8AFF-CA59336F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1046039613" name="Chart 1">
          <a:extLst>
            <a:ext uri="{FF2B5EF4-FFF2-40B4-BE49-F238E27FC236}">
              <a16:creationId xmlns:a16="http://schemas.microsoft.com/office/drawing/2014/main" id="{00000000-0008-0000-0000-00003D4C5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134188765" name="Chart 2">
          <a:extLst>
            <a:ext uri="{FF2B5EF4-FFF2-40B4-BE49-F238E27FC236}">
              <a16:creationId xmlns:a16="http://schemas.microsoft.com/office/drawing/2014/main" id="{00000000-0008-0000-0100-0000DD8E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290857718" name="Chart 3">
          <a:extLst>
            <a:ext uri="{FF2B5EF4-FFF2-40B4-BE49-F238E27FC236}">
              <a16:creationId xmlns:a16="http://schemas.microsoft.com/office/drawing/2014/main" id="{00000000-0008-0000-0200-0000F6ECF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78395769" name="Chart 4">
          <a:extLst>
            <a:ext uri="{FF2B5EF4-FFF2-40B4-BE49-F238E27FC236}">
              <a16:creationId xmlns:a16="http://schemas.microsoft.com/office/drawing/2014/main" id="{00000000-0008-0000-0300-000079FB9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2863-82AA-3C4E-9C8F-F4E3157EA748}">
  <dimension ref="A1:AN1052"/>
  <sheetViews>
    <sheetView tabSelected="1" topLeftCell="A78" zoomScaleNormal="120" workbookViewId="0">
      <selection activeCell="D71" sqref="D71:Y74"/>
    </sheetView>
  </sheetViews>
  <sheetFormatPr baseColWidth="10" defaultColWidth="11.1640625" defaultRowHeight="15" customHeight="1" x14ac:dyDescent="0.2"/>
  <cols>
    <col min="1" max="1" width="16.83203125" customWidth="1"/>
    <col min="2" max="2" width="24.5" customWidth="1"/>
    <col min="3" max="3" width="31.1640625" customWidth="1"/>
    <col min="4" max="5" width="24.5" customWidth="1"/>
    <col min="6" max="22" width="10.33203125" customWidth="1"/>
    <col min="23" max="23" width="14.1640625" customWidth="1"/>
    <col min="24" max="24" width="12.5" customWidth="1"/>
    <col min="25" max="40" width="10.5" customWidth="1"/>
  </cols>
  <sheetData>
    <row r="1" spans="1:40" ht="15.75" customHeight="1" x14ac:dyDescent="0.2">
      <c r="A1" s="10" t="s">
        <v>72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15.75" customHeight="1" x14ac:dyDescent="0.2">
      <c r="A2" s="10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15.75" customHeight="1" x14ac:dyDescent="0.2">
      <c r="B3" s="1" t="s">
        <v>1</v>
      </c>
      <c r="C3" s="1"/>
      <c r="D3" s="1" t="s">
        <v>1</v>
      </c>
      <c r="E3" s="1"/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 t="s">
        <v>20</v>
      </c>
      <c r="X3" s="1" t="s">
        <v>21</v>
      </c>
      <c r="Y3" s="1" t="s">
        <v>16</v>
      </c>
    </row>
    <row r="4" spans="1:40" s="16" customFormat="1" ht="15.75" customHeight="1" x14ac:dyDescent="0.2">
      <c r="A4" s="12" t="s">
        <v>5</v>
      </c>
      <c r="B4" s="13" t="s">
        <v>5</v>
      </c>
      <c r="C4" s="14"/>
      <c r="D4" s="14"/>
      <c r="E4" s="14"/>
      <c r="F4" s="14">
        <v>6</v>
      </c>
      <c r="G4" s="14">
        <v>26</v>
      </c>
      <c r="H4" s="14">
        <v>56</v>
      </c>
      <c r="I4" s="14">
        <v>117</v>
      </c>
      <c r="J4" s="14">
        <v>150</v>
      </c>
      <c r="K4" s="14">
        <v>180</v>
      </c>
      <c r="L4" s="14">
        <v>218</v>
      </c>
      <c r="M4" s="14">
        <v>258</v>
      </c>
      <c r="N4" s="14">
        <v>323</v>
      </c>
      <c r="O4" s="14">
        <v>352</v>
      </c>
      <c r="P4" s="14">
        <v>398</v>
      </c>
      <c r="Q4" s="14">
        <v>436</v>
      </c>
      <c r="R4" s="14">
        <v>470</v>
      </c>
      <c r="S4" s="14">
        <v>518</v>
      </c>
      <c r="T4" s="14">
        <v>588</v>
      </c>
      <c r="U4" s="14">
        <v>650</v>
      </c>
      <c r="V4" s="14">
        <v>682</v>
      </c>
      <c r="W4" s="14">
        <v>718</v>
      </c>
      <c r="X4" s="14">
        <v>718</v>
      </c>
      <c r="Y4" s="14">
        <v>742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s="16" customFormat="1" ht="15.75" customHeight="1" x14ac:dyDescent="0.2">
      <c r="A5" s="12" t="s">
        <v>40</v>
      </c>
      <c r="B5" s="13" t="s">
        <v>6</v>
      </c>
      <c r="C5" s="14"/>
      <c r="D5" s="23"/>
      <c r="E5" s="13"/>
      <c r="F5" s="14">
        <v>4</v>
      </c>
      <c r="G5" s="14">
        <v>18</v>
      </c>
      <c r="H5" s="14">
        <v>34</v>
      </c>
      <c r="I5" s="14">
        <v>67</v>
      </c>
      <c r="J5" s="14">
        <v>87</v>
      </c>
      <c r="K5" s="14">
        <v>105</v>
      </c>
      <c r="L5" s="14">
        <v>122</v>
      </c>
      <c r="M5" s="14">
        <v>137</v>
      </c>
      <c r="N5" s="14">
        <v>152</v>
      </c>
      <c r="O5" s="14">
        <v>171</v>
      </c>
      <c r="P5" s="14">
        <v>205</v>
      </c>
      <c r="Q5" s="14">
        <v>229</v>
      </c>
      <c r="R5" s="14">
        <v>253</v>
      </c>
      <c r="S5" s="14">
        <v>284</v>
      </c>
      <c r="T5" s="14">
        <v>311</v>
      </c>
      <c r="U5" s="14">
        <v>329</v>
      </c>
      <c r="V5" s="14">
        <v>340</v>
      </c>
      <c r="W5" s="14">
        <v>341</v>
      </c>
      <c r="X5" s="14">
        <v>341</v>
      </c>
      <c r="Y5" s="14">
        <v>341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ht="15.75" customHeight="1" x14ac:dyDescent="0.2">
      <c r="B6" s="8" t="s">
        <v>7</v>
      </c>
      <c r="C6" s="11"/>
      <c r="D6" s="11"/>
      <c r="E6" s="11"/>
      <c r="F6" s="9">
        <f t="shared" ref="F6:Y6" si="0">F4-F7</f>
        <v>2</v>
      </c>
      <c r="G6" s="9">
        <f t="shared" si="0"/>
        <v>6</v>
      </c>
      <c r="H6" s="9">
        <f t="shared" si="0"/>
        <v>10</v>
      </c>
      <c r="I6" s="9">
        <f t="shared" si="0"/>
        <v>21</v>
      </c>
      <c r="J6" s="9">
        <f t="shared" si="0"/>
        <v>29</v>
      </c>
      <c r="K6" s="9">
        <f t="shared" si="0"/>
        <v>40</v>
      </c>
      <c r="L6" s="9">
        <f t="shared" si="0"/>
        <v>49</v>
      </c>
      <c r="M6" s="9">
        <f t="shared" si="0"/>
        <v>57</v>
      </c>
      <c r="N6" s="9">
        <f t="shared" si="0"/>
        <v>66</v>
      </c>
      <c r="O6" s="9">
        <f t="shared" si="0"/>
        <v>81</v>
      </c>
      <c r="P6" s="9">
        <f t="shared" si="0"/>
        <v>106</v>
      </c>
      <c r="Q6" s="9">
        <f t="shared" si="0"/>
        <v>123</v>
      </c>
      <c r="R6" s="9">
        <f t="shared" si="0"/>
        <v>147</v>
      </c>
      <c r="S6" s="9">
        <f t="shared" si="0"/>
        <v>179</v>
      </c>
      <c r="T6" s="9">
        <f t="shared" si="0"/>
        <v>228</v>
      </c>
      <c r="U6" s="9">
        <f t="shared" si="0"/>
        <v>274</v>
      </c>
      <c r="V6" s="9">
        <f t="shared" si="0"/>
        <v>299</v>
      </c>
      <c r="W6" s="9">
        <f t="shared" si="0"/>
        <v>334</v>
      </c>
      <c r="X6" s="9">
        <f t="shared" si="0"/>
        <v>334</v>
      </c>
      <c r="Y6" s="9">
        <f t="shared" si="0"/>
        <v>358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s="16" customFormat="1" ht="15.75" customHeight="1" x14ac:dyDescent="0.2">
      <c r="A7" s="12" t="s">
        <v>41</v>
      </c>
      <c r="B7" s="13" t="s">
        <v>8</v>
      </c>
      <c r="C7" s="13"/>
      <c r="D7" s="14"/>
      <c r="E7" s="13"/>
      <c r="F7" s="14">
        <v>4</v>
      </c>
      <c r="G7" s="14">
        <v>20</v>
      </c>
      <c r="H7" s="14">
        <v>46</v>
      </c>
      <c r="I7" s="14">
        <v>96</v>
      </c>
      <c r="J7" s="14">
        <v>121</v>
      </c>
      <c r="K7" s="14">
        <v>140</v>
      </c>
      <c r="L7" s="14">
        <v>169</v>
      </c>
      <c r="M7" s="14">
        <v>201</v>
      </c>
      <c r="N7" s="14">
        <v>257</v>
      </c>
      <c r="O7" s="14">
        <v>271</v>
      </c>
      <c r="P7" s="14">
        <v>292</v>
      </c>
      <c r="Q7" s="14">
        <v>313</v>
      </c>
      <c r="R7" s="14">
        <v>323</v>
      </c>
      <c r="S7" s="14">
        <v>339</v>
      </c>
      <c r="T7" s="14">
        <v>360</v>
      </c>
      <c r="U7" s="14">
        <v>376</v>
      </c>
      <c r="V7" s="14">
        <v>383</v>
      </c>
      <c r="W7" s="14">
        <v>384</v>
      </c>
      <c r="X7" s="14">
        <v>384</v>
      </c>
      <c r="Y7" s="14">
        <v>384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s="19" customFormat="1" ht="15.75" customHeight="1" x14ac:dyDescent="0.2">
      <c r="A8" s="18"/>
      <c r="B8" s="21"/>
      <c r="C8" s="21"/>
      <c r="D8" s="20"/>
      <c r="E8" s="21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0" s="16" customFormat="1" ht="15.75" customHeight="1" x14ac:dyDescent="0.2">
      <c r="A9" s="12"/>
      <c r="B9" s="13"/>
      <c r="C9" s="13"/>
      <c r="D9" s="1" t="s">
        <v>1</v>
      </c>
      <c r="E9" s="1"/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  <c r="S9" s="1">
        <v>16</v>
      </c>
      <c r="T9" s="1">
        <v>17</v>
      </c>
      <c r="U9" s="1">
        <v>18</v>
      </c>
      <c r="V9" s="1">
        <v>19</v>
      </c>
      <c r="W9" s="1" t="s">
        <v>20</v>
      </c>
      <c r="X9" s="1" t="s">
        <v>21</v>
      </c>
      <c r="Y9" s="1" t="s">
        <v>16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ht="15.75" customHeight="1" x14ac:dyDescent="0.2">
      <c r="A10" s="10" t="s">
        <v>79</v>
      </c>
      <c r="B10" s="8" t="s">
        <v>7</v>
      </c>
      <c r="C10" s="11" t="s">
        <v>73</v>
      </c>
      <c r="D10" s="11" t="s">
        <v>89</v>
      </c>
      <c r="E10" s="11"/>
      <c r="F10" s="1">
        <f>E10+F22</f>
        <v>2</v>
      </c>
      <c r="G10" s="1">
        <f t="shared" ref="G10:Y12" si="1">F10+G22</f>
        <v>6</v>
      </c>
      <c r="H10" s="1">
        <f t="shared" si="1"/>
        <v>10</v>
      </c>
      <c r="I10" s="1">
        <f t="shared" si="1"/>
        <v>21</v>
      </c>
      <c r="J10" s="1">
        <f t="shared" si="1"/>
        <v>29</v>
      </c>
      <c r="K10" s="1">
        <f t="shared" si="1"/>
        <v>40</v>
      </c>
      <c r="L10" s="1">
        <f t="shared" si="1"/>
        <v>49</v>
      </c>
      <c r="M10" s="1">
        <f t="shared" si="1"/>
        <v>57</v>
      </c>
      <c r="N10" s="1">
        <f t="shared" si="1"/>
        <v>66</v>
      </c>
      <c r="O10" s="1">
        <f t="shared" si="1"/>
        <v>81</v>
      </c>
      <c r="P10" s="1">
        <f t="shared" si="1"/>
        <v>106</v>
      </c>
      <c r="Q10" s="1">
        <f t="shared" si="1"/>
        <v>123</v>
      </c>
      <c r="R10" s="1">
        <f t="shared" si="1"/>
        <v>147</v>
      </c>
      <c r="S10" s="1">
        <f t="shared" si="1"/>
        <v>178</v>
      </c>
      <c r="T10" s="1">
        <f t="shared" si="1"/>
        <v>205</v>
      </c>
      <c r="U10" s="1">
        <f t="shared" si="1"/>
        <v>223</v>
      </c>
      <c r="V10" s="1">
        <f t="shared" si="1"/>
        <v>234</v>
      </c>
      <c r="W10" s="1">
        <f t="shared" si="1"/>
        <v>235</v>
      </c>
      <c r="X10" s="1">
        <f t="shared" si="1"/>
        <v>235</v>
      </c>
      <c r="Y10" s="1">
        <f t="shared" si="1"/>
        <v>235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5.75" customHeight="1" x14ac:dyDescent="0.2">
      <c r="A11" s="10" t="s">
        <v>79</v>
      </c>
      <c r="B11" s="7"/>
      <c r="C11" s="1" t="s">
        <v>78</v>
      </c>
      <c r="D11" s="1" t="s">
        <v>11</v>
      </c>
      <c r="E11" s="7"/>
      <c r="F11" s="1">
        <f>E11+F23</f>
        <v>2</v>
      </c>
      <c r="G11" s="1">
        <f t="shared" si="1"/>
        <v>12</v>
      </c>
      <c r="H11" s="1">
        <f t="shared" si="1"/>
        <v>24</v>
      </c>
      <c r="I11" s="1">
        <f t="shared" si="1"/>
        <v>46</v>
      </c>
      <c r="J11" s="1">
        <f t="shared" si="1"/>
        <v>58</v>
      </c>
      <c r="K11" s="1">
        <f t="shared" si="1"/>
        <v>65</v>
      </c>
      <c r="L11" s="1">
        <f t="shared" si="1"/>
        <v>73</v>
      </c>
      <c r="M11" s="1">
        <f t="shared" si="1"/>
        <v>80</v>
      </c>
      <c r="N11" s="1">
        <f t="shared" si="1"/>
        <v>86</v>
      </c>
      <c r="O11" s="1">
        <f t="shared" si="1"/>
        <v>90</v>
      </c>
      <c r="P11" s="1">
        <f t="shared" si="1"/>
        <v>99</v>
      </c>
      <c r="Q11" s="1">
        <f t="shared" si="1"/>
        <v>106</v>
      </c>
      <c r="R11" s="1">
        <f t="shared" si="1"/>
        <v>106</v>
      </c>
      <c r="S11" s="1">
        <f t="shared" si="1"/>
        <v>107</v>
      </c>
      <c r="T11" s="1">
        <f t="shared" si="1"/>
        <v>129</v>
      </c>
      <c r="U11" s="1">
        <f t="shared" si="1"/>
        <v>157</v>
      </c>
      <c r="V11" s="1">
        <f t="shared" si="1"/>
        <v>171</v>
      </c>
      <c r="W11" s="1">
        <f t="shared" si="1"/>
        <v>205</v>
      </c>
      <c r="X11" s="1">
        <f t="shared" si="1"/>
        <v>205</v>
      </c>
      <c r="Y11" s="1">
        <f t="shared" si="1"/>
        <v>229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ht="15.75" customHeight="1" x14ac:dyDescent="0.2">
      <c r="A12" s="10" t="s">
        <v>79</v>
      </c>
      <c r="B12" s="7"/>
      <c r="C12" s="1" t="s">
        <v>76</v>
      </c>
      <c r="D12" s="1" t="s">
        <v>83</v>
      </c>
      <c r="E12" s="11"/>
      <c r="F12" s="1">
        <f>E12+F24</f>
        <v>2</v>
      </c>
      <c r="G12" s="1">
        <f t="shared" si="1"/>
        <v>8</v>
      </c>
      <c r="H12" s="1">
        <f t="shared" si="1"/>
        <v>22</v>
      </c>
      <c r="I12" s="1">
        <f t="shared" si="1"/>
        <v>50</v>
      </c>
      <c r="J12" s="1">
        <f t="shared" si="1"/>
        <v>63</v>
      </c>
      <c r="K12" s="1">
        <f t="shared" si="1"/>
        <v>75</v>
      </c>
      <c r="L12" s="1">
        <f t="shared" si="1"/>
        <v>96</v>
      </c>
      <c r="M12" s="1">
        <f t="shared" si="1"/>
        <v>121</v>
      </c>
      <c r="N12" s="1">
        <f t="shared" si="1"/>
        <v>171</v>
      </c>
      <c r="O12" s="1">
        <f t="shared" si="1"/>
        <v>181</v>
      </c>
      <c r="P12" s="1">
        <f t="shared" si="1"/>
        <v>193</v>
      </c>
      <c r="Q12" s="1">
        <f t="shared" si="1"/>
        <v>207</v>
      </c>
      <c r="R12" s="1">
        <f t="shared" si="1"/>
        <v>217</v>
      </c>
      <c r="S12" s="1">
        <f t="shared" si="1"/>
        <v>233</v>
      </c>
      <c r="T12" s="1">
        <f t="shared" si="1"/>
        <v>254</v>
      </c>
      <c r="U12" s="1">
        <f t="shared" si="1"/>
        <v>270</v>
      </c>
      <c r="V12" s="1">
        <f t="shared" si="1"/>
        <v>277</v>
      </c>
      <c r="W12" s="1">
        <f t="shared" si="1"/>
        <v>278</v>
      </c>
      <c r="X12" s="1">
        <f t="shared" si="1"/>
        <v>278</v>
      </c>
      <c r="Y12" s="1">
        <f t="shared" si="1"/>
        <v>278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ht="15.75" customHeight="1" x14ac:dyDescent="0.2">
      <c r="A13" s="10"/>
      <c r="B13" s="7"/>
      <c r="C13" s="1" t="s">
        <v>92</v>
      </c>
      <c r="D13" s="1"/>
      <c r="E13" s="11"/>
      <c r="F13" s="1">
        <f>SUM(F10:F12)</f>
        <v>6</v>
      </c>
      <c r="G13" s="1">
        <f t="shared" ref="G13:Y13" si="2">SUM(G10:G12)</f>
        <v>26</v>
      </c>
      <c r="H13" s="1">
        <f t="shared" si="2"/>
        <v>56</v>
      </c>
      <c r="I13" s="1">
        <f t="shared" si="2"/>
        <v>117</v>
      </c>
      <c r="J13" s="1">
        <f t="shared" si="2"/>
        <v>150</v>
      </c>
      <c r="K13" s="1">
        <f t="shared" si="2"/>
        <v>180</v>
      </c>
      <c r="L13" s="1">
        <f t="shared" si="2"/>
        <v>218</v>
      </c>
      <c r="M13" s="1">
        <f t="shared" si="2"/>
        <v>258</v>
      </c>
      <c r="N13" s="1">
        <f t="shared" si="2"/>
        <v>323</v>
      </c>
      <c r="O13" s="1">
        <f t="shared" si="2"/>
        <v>352</v>
      </c>
      <c r="P13" s="1">
        <f t="shared" si="2"/>
        <v>398</v>
      </c>
      <c r="Q13" s="1">
        <f t="shared" si="2"/>
        <v>436</v>
      </c>
      <c r="R13" s="1">
        <f t="shared" si="2"/>
        <v>470</v>
      </c>
      <c r="S13" s="1">
        <f t="shared" si="2"/>
        <v>518</v>
      </c>
      <c r="T13" s="1">
        <f t="shared" si="2"/>
        <v>588</v>
      </c>
      <c r="U13" s="1">
        <f t="shared" si="2"/>
        <v>650</v>
      </c>
      <c r="V13" s="1">
        <f t="shared" si="2"/>
        <v>682</v>
      </c>
      <c r="W13" s="1">
        <f t="shared" si="2"/>
        <v>718</v>
      </c>
      <c r="X13" s="1">
        <f t="shared" si="2"/>
        <v>718</v>
      </c>
      <c r="Y13" s="1">
        <f t="shared" si="2"/>
        <v>742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ht="15.75" customHeight="1" x14ac:dyDescent="0.2">
      <c r="A14" s="10" t="s">
        <v>80</v>
      </c>
      <c r="C14" s="10" t="s">
        <v>81</v>
      </c>
      <c r="F14">
        <f>F4-F13</f>
        <v>0</v>
      </c>
      <c r="G14">
        <f t="shared" ref="G14:Y14" si="3">G4-G13</f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</row>
    <row r="15" spans="1:40" ht="15.75" customHeight="1" x14ac:dyDescent="0.2">
      <c r="A15" s="10"/>
    </row>
    <row r="16" spans="1:40" ht="15.75" customHeight="1" x14ac:dyDescent="0.2">
      <c r="A16" s="10"/>
      <c r="D16" s="10" t="s">
        <v>96</v>
      </c>
      <c r="F16">
        <f>IF(F18+F19&lt;F17,1,0)</f>
        <v>0</v>
      </c>
      <c r="G16">
        <f t="shared" ref="G16:Y16" si="4">IF(G18+G19&lt;G17,1,0)</f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1</v>
      </c>
      <c r="T16">
        <f t="shared" si="4"/>
        <v>1</v>
      </c>
      <c r="U16">
        <f t="shared" si="4"/>
        <v>1</v>
      </c>
      <c r="V16">
        <f t="shared" si="4"/>
        <v>1</v>
      </c>
      <c r="W16">
        <f t="shared" si="4"/>
        <v>1</v>
      </c>
      <c r="X16">
        <f t="shared" si="4"/>
        <v>0</v>
      </c>
      <c r="Y16">
        <f t="shared" si="4"/>
        <v>1</v>
      </c>
    </row>
    <row r="17" spans="1:40" ht="15.75" customHeight="1" x14ac:dyDescent="0.2">
      <c r="A17" s="10"/>
      <c r="D17" s="1" t="s">
        <v>5</v>
      </c>
      <c r="E17" s="7"/>
      <c r="F17">
        <f t="shared" ref="F17:Y18" si="5">F4-E4</f>
        <v>6</v>
      </c>
      <c r="G17">
        <f t="shared" si="5"/>
        <v>20</v>
      </c>
      <c r="H17">
        <f t="shared" si="5"/>
        <v>30</v>
      </c>
      <c r="I17">
        <f t="shared" si="5"/>
        <v>61</v>
      </c>
      <c r="J17">
        <f t="shared" si="5"/>
        <v>33</v>
      </c>
      <c r="K17">
        <f t="shared" si="5"/>
        <v>30</v>
      </c>
      <c r="L17">
        <f t="shared" si="5"/>
        <v>38</v>
      </c>
      <c r="M17">
        <f t="shared" si="5"/>
        <v>40</v>
      </c>
      <c r="N17">
        <f t="shared" si="5"/>
        <v>65</v>
      </c>
      <c r="O17">
        <f t="shared" si="5"/>
        <v>29</v>
      </c>
      <c r="P17">
        <f t="shared" si="5"/>
        <v>46</v>
      </c>
      <c r="Q17">
        <f t="shared" si="5"/>
        <v>38</v>
      </c>
      <c r="R17">
        <f t="shared" si="5"/>
        <v>34</v>
      </c>
      <c r="S17">
        <f t="shared" si="5"/>
        <v>48</v>
      </c>
      <c r="T17">
        <f t="shared" si="5"/>
        <v>70</v>
      </c>
      <c r="U17">
        <f t="shared" si="5"/>
        <v>62</v>
      </c>
      <c r="V17">
        <f t="shared" si="5"/>
        <v>32</v>
      </c>
      <c r="W17">
        <f t="shared" si="5"/>
        <v>36</v>
      </c>
      <c r="X17">
        <f t="shared" si="5"/>
        <v>0</v>
      </c>
      <c r="Y17">
        <f t="shared" si="5"/>
        <v>24</v>
      </c>
    </row>
    <row r="18" spans="1:40" ht="15.75" customHeight="1" x14ac:dyDescent="0.2">
      <c r="A18" s="10"/>
      <c r="D18" s="1" t="s">
        <v>94</v>
      </c>
      <c r="E18" s="7"/>
      <c r="F18">
        <f t="shared" si="5"/>
        <v>4</v>
      </c>
      <c r="G18">
        <f t="shared" si="5"/>
        <v>14</v>
      </c>
      <c r="H18">
        <f t="shared" si="5"/>
        <v>16</v>
      </c>
      <c r="I18">
        <f t="shared" si="5"/>
        <v>33</v>
      </c>
      <c r="J18">
        <f t="shared" si="5"/>
        <v>20</v>
      </c>
      <c r="K18">
        <f t="shared" si="5"/>
        <v>18</v>
      </c>
      <c r="L18">
        <f t="shared" si="5"/>
        <v>17</v>
      </c>
      <c r="M18">
        <f t="shared" si="5"/>
        <v>15</v>
      </c>
      <c r="N18">
        <f t="shared" si="5"/>
        <v>15</v>
      </c>
      <c r="O18">
        <f t="shared" si="5"/>
        <v>19</v>
      </c>
      <c r="P18">
        <f t="shared" si="5"/>
        <v>34</v>
      </c>
      <c r="Q18">
        <f t="shared" si="5"/>
        <v>24</v>
      </c>
      <c r="R18">
        <f t="shared" si="5"/>
        <v>24</v>
      </c>
      <c r="S18">
        <f t="shared" si="5"/>
        <v>31</v>
      </c>
      <c r="T18">
        <f t="shared" si="5"/>
        <v>27</v>
      </c>
      <c r="U18">
        <f t="shared" si="5"/>
        <v>18</v>
      </c>
      <c r="V18">
        <f t="shared" si="5"/>
        <v>11</v>
      </c>
      <c r="W18">
        <f t="shared" si="5"/>
        <v>1</v>
      </c>
      <c r="X18">
        <f t="shared" si="5"/>
        <v>0</v>
      </c>
      <c r="Y18">
        <f t="shared" si="5"/>
        <v>0</v>
      </c>
    </row>
    <row r="19" spans="1:40" ht="15.75" customHeight="1" x14ac:dyDescent="0.2">
      <c r="A19" s="10"/>
      <c r="D19" s="1" t="s">
        <v>95</v>
      </c>
      <c r="E19" s="7"/>
      <c r="F19">
        <f>F7-E7</f>
        <v>4</v>
      </c>
      <c r="G19">
        <f t="shared" ref="G19:Y19" si="6">G7-F7</f>
        <v>16</v>
      </c>
      <c r="H19">
        <f t="shared" si="6"/>
        <v>26</v>
      </c>
      <c r="I19">
        <f t="shared" si="6"/>
        <v>50</v>
      </c>
      <c r="J19">
        <f t="shared" si="6"/>
        <v>25</v>
      </c>
      <c r="K19">
        <f t="shared" si="6"/>
        <v>19</v>
      </c>
      <c r="L19">
        <f t="shared" si="6"/>
        <v>29</v>
      </c>
      <c r="M19">
        <f t="shared" si="6"/>
        <v>32</v>
      </c>
      <c r="N19">
        <f t="shared" si="6"/>
        <v>56</v>
      </c>
      <c r="O19">
        <f t="shared" si="6"/>
        <v>14</v>
      </c>
      <c r="P19">
        <f t="shared" si="6"/>
        <v>21</v>
      </c>
      <c r="Q19">
        <f t="shared" si="6"/>
        <v>21</v>
      </c>
      <c r="R19">
        <f t="shared" si="6"/>
        <v>10</v>
      </c>
      <c r="S19">
        <f t="shared" si="6"/>
        <v>16</v>
      </c>
      <c r="T19">
        <f t="shared" si="6"/>
        <v>21</v>
      </c>
      <c r="U19">
        <f t="shared" si="6"/>
        <v>16</v>
      </c>
      <c r="V19">
        <f t="shared" si="6"/>
        <v>7</v>
      </c>
      <c r="W19">
        <f t="shared" si="6"/>
        <v>1</v>
      </c>
      <c r="X19">
        <f t="shared" si="6"/>
        <v>0</v>
      </c>
      <c r="Y19">
        <f t="shared" si="6"/>
        <v>0</v>
      </c>
    </row>
    <row r="20" spans="1:40" ht="15.75" customHeight="1" x14ac:dyDescent="0.2">
      <c r="A20" s="10"/>
      <c r="D20" s="1"/>
      <c r="E20" s="7"/>
    </row>
    <row r="21" spans="1:40" ht="15.75" customHeight="1" x14ac:dyDescent="0.2">
      <c r="A21" s="10"/>
      <c r="D21" s="1" t="s">
        <v>1</v>
      </c>
      <c r="E21" s="1" t="s">
        <v>1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>
        <v>8</v>
      </c>
      <c r="L21" s="1">
        <v>9</v>
      </c>
      <c r="M21" s="1">
        <v>10</v>
      </c>
      <c r="N21" s="1">
        <v>11</v>
      </c>
      <c r="O21" s="1">
        <v>12</v>
      </c>
      <c r="P21" s="1">
        <v>13</v>
      </c>
      <c r="Q21" s="1">
        <v>14</v>
      </c>
      <c r="R21" s="1">
        <v>15</v>
      </c>
      <c r="S21" s="1">
        <v>16</v>
      </c>
      <c r="T21" s="1">
        <v>17</v>
      </c>
      <c r="U21" s="1">
        <v>18</v>
      </c>
      <c r="V21" s="1">
        <v>19</v>
      </c>
      <c r="W21" s="1" t="s">
        <v>20</v>
      </c>
      <c r="X21" s="1" t="s">
        <v>21</v>
      </c>
      <c r="Y21" s="1" t="s">
        <v>16</v>
      </c>
    </row>
    <row r="22" spans="1:40" ht="15.75" customHeight="1" x14ac:dyDescent="0.2">
      <c r="A22" s="10"/>
      <c r="D22" s="11" t="s">
        <v>89</v>
      </c>
      <c r="E22" s="11" t="s">
        <v>89</v>
      </c>
      <c r="F22">
        <f t="shared" ref="F22:R22" si="7">IF(F16=0,F17-F19,F18)</f>
        <v>2</v>
      </c>
      <c r="G22">
        <f t="shared" si="7"/>
        <v>4</v>
      </c>
      <c r="H22">
        <f t="shared" si="7"/>
        <v>4</v>
      </c>
      <c r="I22">
        <f t="shared" si="7"/>
        <v>11</v>
      </c>
      <c r="J22">
        <f t="shared" si="7"/>
        <v>8</v>
      </c>
      <c r="K22">
        <f t="shared" si="7"/>
        <v>11</v>
      </c>
      <c r="L22">
        <f t="shared" si="7"/>
        <v>9</v>
      </c>
      <c r="M22">
        <f t="shared" si="7"/>
        <v>8</v>
      </c>
      <c r="N22">
        <f t="shared" si="7"/>
        <v>9</v>
      </c>
      <c r="O22">
        <f t="shared" si="7"/>
        <v>15</v>
      </c>
      <c r="P22">
        <f t="shared" si="7"/>
        <v>25</v>
      </c>
      <c r="Q22">
        <f t="shared" si="7"/>
        <v>17</v>
      </c>
      <c r="R22">
        <f t="shared" si="7"/>
        <v>24</v>
      </c>
      <c r="S22">
        <f t="shared" ref="S22" si="8">IF(S16=0,S17-S19,S18)</f>
        <v>31</v>
      </c>
      <c r="T22">
        <f t="shared" ref="T22:Y22" si="9">IF(T16=0,T17-T19,T18)</f>
        <v>27</v>
      </c>
      <c r="U22">
        <f t="shared" si="9"/>
        <v>18</v>
      </c>
      <c r="V22">
        <f t="shared" si="9"/>
        <v>11</v>
      </c>
      <c r="W22">
        <f t="shared" si="9"/>
        <v>1</v>
      </c>
      <c r="X22">
        <f t="shared" si="9"/>
        <v>0</v>
      </c>
      <c r="Y22">
        <f t="shared" si="9"/>
        <v>0</v>
      </c>
    </row>
    <row r="23" spans="1:40" ht="15.75" customHeight="1" x14ac:dyDescent="0.2">
      <c r="A23" s="10"/>
      <c r="D23" s="1" t="s">
        <v>11</v>
      </c>
      <c r="E23" s="1" t="s">
        <v>11</v>
      </c>
      <c r="F23">
        <f t="shared" ref="F23:R23" si="10">IF(F16=0,F17-F22-F24,F17-F18-F19)</f>
        <v>2</v>
      </c>
      <c r="G23">
        <f t="shared" si="10"/>
        <v>10</v>
      </c>
      <c r="H23">
        <f t="shared" si="10"/>
        <v>12</v>
      </c>
      <c r="I23">
        <f t="shared" si="10"/>
        <v>22</v>
      </c>
      <c r="J23">
        <f t="shared" si="10"/>
        <v>12</v>
      </c>
      <c r="K23">
        <f t="shared" si="10"/>
        <v>7</v>
      </c>
      <c r="L23">
        <f t="shared" si="10"/>
        <v>8</v>
      </c>
      <c r="M23">
        <f t="shared" si="10"/>
        <v>7</v>
      </c>
      <c r="N23">
        <f t="shared" si="10"/>
        <v>6</v>
      </c>
      <c r="O23">
        <f t="shared" si="10"/>
        <v>4</v>
      </c>
      <c r="P23">
        <f t="shared" si="10"/>
        <v>9</v>
      </c>
      <c r="Q23">
        <f t="shared" si="10"/>
        <v>7</v>
      </c>
      <c r="R23">
        <f t="shared" si="10"/>
        <v>0</v>
      </c>
      <c r="S23">
        <f>IF(S16=0,S17-S22-S24,S17-S18-S19)</f>
        <v>1</v>
      </c>
      <c r="T23">
        <f t="shared" ref="T23:Y23" si="11">IF(T16=0,T17-T22-T24,T17-T18-T19)</f>
        <v>22</v>
      </c>
      <c r="U23">
        <f t="shared" si="11"/>
        <v>28</v>
      </c>
      <c r="V23">
        <f t="shared" si="11"/>
        <v>14</v>
      </c>
      <c r="W23">
        <f t="shared" si="11"/>
        <v>34</v>
      </c>
      <c r="X23">
        <f t="shared" si="11"/>
        <v>0</v>
      </c>
      <c r="Y23">
        <f t="shared" si="11"/>
        <v>24</v>
      </c>
    </row>
    <row r="24" spans="1:40" ht="15.75" customHeight="1" x14ac:dyDescent="0.2">
      <c r="A24" s="10"/>
      <c r="D24" s="1" t="s">
        <v>83</v>
      </c>
      <c r="E24" s="1" t="s">
        <v>83</v>
      </c>
      <c r="F24">
        <f t="shared" ref="F24:R24" si="12">IF(F16=0,F17-F18,F19)</f>
        <v>2</v>
      </c>
      <c r="G24">
        <f t="shared" si="12"/>
        <v>6</v>
      </c>
      <c r="H24">
        <f t="shared" si="12"/>
        <v>14</v>
      </c>
      <c r="I24">
        <f t="shared" si="12"/>
        <v>28</v>
      </c>
      <c r="J24">
        <f t="shared" si="12"/>
        <v>13</v>
      </c>
      <c r="K24">
        <f t="shared" si="12"/>
        <v>12</v>
      </c>
      <c r="L24">
        <f t="shared" si="12"/>
        <v>21</v>
      </c>
      <c r="M24">
        <f t="shared" si="12"/>
        <v>25</v>
      </c>
      <c r="N24">
        <f t="shared" si="12"/>
        <v>50</v>
      </c>
      <c r="O24">
        <f t="shared" si="12"/>
        <v>10</v>
      </c>
      <c r="P24">
        <f t="shared" si="12"/>
        <v>12</v>
      </c>
      <c r="Q24">
        <f t="shared" si="12"/>
        <v>14</v>
      </c>
      <c r="R24">
        <f t="shared" si="12"/>
        <v>10</v>
      </c>
      <c r="S24">
        <f>IF(S16=0,S17-S18,S19)</f>
        <v>16</v>
      </c>
      <c r="T24">
        <f t="shared" ref="T24:Y24" si="13">IF(T16=0,T17-T18,T19)</f>
        <v>21</v>
      </c>
      <c r="U24">
        <f t="shared" si="13"/>
        <v>16</v>
      </c>
      <c r="V24">
        <f t="shared" si="13"/>
        <v>7</v>
      </c>
      <c r="W24">
        <f t="shared" si="13"/>
        <v>1</v>
      </c>
      <c r="X24">
        <f t="shared" si="13"/>
        <v>0</v>
      </c>
      <c r="Y24">
        <f t="shared" si="13"/>
        <v>0</v>
      </c>
    </row>
    <row r="25" spans="1:40" ht="15.75" customHeight="1" x14ac:dyDescent="0.2">
      <c r="A25" s="10"/>
      <c r="D25" s="1" t="s">
        <v>84</v>
      </c>
      <c r="E25" s="1" t="s">
        <v>84</v>
      </c>
      <c r="F25">
        <f>F24+F23+F22</f>
        <v>6</v>
      </c>
      <c r="G25">
        <f t="shared" ref="G25:Y25" si="14">G24+G23+G22</f>
        <v>20</v>
      </c>
      <c r="H25">
        <f t="shared" si="14"/>
        <v>30</v>
      </c>
      <c r="I25">
        <f t="shared" si="14"/>
        <v>61</v>
      </c>
      <c r="J25">
        <f t="shared" si="14"/>
        <v>33</v>
      </c>
      <c r="K25">
        <f t="shared" si="14"/>
        <v>30</v>
      </c>
      <c r="L25">
        <f t="shared" si="14"/>
        <v>38</v>
      </c>
      <c r="M25">
        <f t="shared" si="14"/>
        <v>40</v>
      </c>
      <c r="N25">
        <f t="shared" si="14"/>
        <v>65</v>
      </c>
      <c r="O25">
        <f t="shared" si="14"/>
        <v>29</v>
      </c>
      <c r="P25">
        <f t="shared" si="14"/>
        <v>46</v>
      </c>
      <c r="Q25">
        <f t="shared" si="14"/>
        <v>38</v>
      </c>
      <c r="R25">
        <f t="shared" si="14"/>
        <v>34</v>
      </c>
      <c r="S25">
        <f t="shared" si="14"/>
        <v>48</v>
      </c>
      <c r="T25">
        <f t="shared" si="14"/>
        <v>70</v>
      </c>
      <c r="U25">
        <f t="shared" si="14"/>
        <v>62</v>
      </c>
      <c r="V25">
        <f t="shared" si="14"/>
        <v>32</v>
      </c>
      <c r="W25">
        <f t="shared" si="14"/>
        <v>36</v>
      </c>
      <c r="X25">
        <f t="shared" si="14"/>
        <v>0</v>
      </c>
      <c r="Y25">
        <f t="shared" si="14"/>
        <v>24</v>
      </c>
    </row>
    <row r="26" spans="1:40" ht="15.75" customHeight="1" x14ac:dyDescent="0.2">
      <c r="A26" s="10"/>
      <c r="D26" s="7"/>
      <c r="E26" s="7"/>
    </row>
    <row r="27" spans="1:40" ht="15.75" customHeight="1" x14ac:dyDescent="0.2">
      <c r="A27" s="10"/>
    </row>
    <row r="28" spans="1:40" ht="15.75" customHeight="1" x14ac:dyDescent="0.2">
      <c r="A28" s="10"/>
    </row>
    <row r="29" spans="1:40" ht="15.75" customHeight="1" x14ac:dyDescent="0.2">
      <c r="A29" s="10"/>
    </row>
    <row r="30" spans="1:40" ht="15.75" customHeight="1" x14ac:dyDescent="0.2">
      <c r="B30" s="5" t="s">
        <v>15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15.75" customHeight="1" x14ac:dyDescent="0.2">
      <c r="F31" s="1">
        <v>1</v>
      </c>
      <c r="G31" s="1">
        <v>2</v>
      </c>
      <c r="H31" s="1">
        <v>3</v>
      </c>
      <c r="I31" s="1">
        <v>4</v>
      </c>
      <c r="J31" s="1">
        <v>5</v>
      </c>
      <c r="K31" s="1">
        <v>6</v>
      </c>
      <c r="L31" s="1">
        <v>7</v>
      </c>
      <c r="M31" s="1">
        <v>8</v>
      </c>
      <c r="N31" s="1">
        <v>9</v>
      </c>
      <c r="O31" s="1">
        <v>10</v>
      </c>
      <c r="P31" s="1">
        <v>11</v>
      </c>
      <c r="Q31" s="1">
        <v>12</v>
      </c>
      <c r="R31" s="1">
        <v>13</v>
      </c>
      <c r="S31" s="1">
        <v>14</v>
      </c>
      <c r="T31" s="1">
        <v>15</v>
      </c>
      <c r="U31" s="1">
        <v>16</v>
      </c>
      <c r="V31" s="1">
        <v>17</v>
      </c>
      <c r="W31" s="1">
        <v>18</v>
      </c>
      <c r="X31" s="1">
        <v>19</v>
      </c>
      <c r="Y31" s="1" t="s">
        <v>20</v>
      </c>
      <c r="Z31" s="1" t="s">
        <v>21</v>
      </c>
      <c r="AA31" s="1" t="s">
        <v>16</v>
      </c>
    </row>
    <row r="32" spans="1:40" s="16" customFormat="1" ht="15.75" customHeight="1" x14ac:dyDescent="0.2">
      <c r="A32" s="12" t="s">
        <v>5</v>
      </c>
      <c r="B32" s="13" t="s">
        <v>5</v>
      </c>
      <c r="C32" s="13"/>
      <c r="D32" s="14" t="s">
        <v>10</v>
      </c>
      <c r="E32" s="13"/>
      <c r="F32" s="14">
        <v>4</v>
      </c>
      <c r="G32" s="14">
        <v>84</v>
      </c>
      <c r="H32" s="14">
        <v>200</v>
      </c>
      <c r="I32" s="14">
        <v>433</v>
      </c>
      <c r="J32" s="14">
        <v>678</v>
      </c>
      <c r="K32" s="14">
        <v>1178</v>
      </c>
      <c r="L32" s="14">
        <v>1578</v>
      </c>
      <c r="M32" s="14">
        <v>2066</v>
      </c>
      <c r="N32" s="14">
        <v>2593</v>
      </c>
      <c r="O32" s="14">
        <v>3113</v>
      </c>
      <c r="P32" s="14">
        <v>3764</v>
      </c>
      <c r="Q32" s="14">
        <v>4134</v>
      </c>
      <c r="R32" s="14">
        <v>4364</v>
      </c>
      <c r="S32" s="14">
        <v>4806</v>
      </c>
      <c r="T32" s="14">
        <v>5162</v>
      </c>
      <c r="U32" s="14">
        <v>5425</v>
      </c>
      <c r="V32" s="14">
        <v>5776</v>
      </c>
      <c r="W32" s="14">
        <v>6289</v>
      </c>
      <c r="X32" s="14">
        <v>6389</v>
      </c>
      <c r="Y32" s="14">
        <v>6512</v>
      </c>
      <c r="Z32" s="14">
        <v>6512</v>
      </c>
      <c r="AA32" s="14">
        <v>6592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5"/>
    </row>
    <row r="33" spans="1:40" s="16" customFormat="1" ht="15.75" customHeight="1" x14ac:dyDescent="0.2">
      <c r="A33" s="12" t="s">
        <v>40</v>
      </c>
      <c r="B33" s="13" t="s">
        <v>17</v>
      </c>
      <c r="C33" s="14"/>
      <c r="D33" s="23"/>
      <c r="E33" s="13"/>
      <c r="F33" s="14">
        <v>4</v>
      </c>
      <c r="G33" s="14">
        <v>83</v>
      </c>
      <c r="H33" s="14">
        <v>198</v>
      </c>
      <c r="I33" s="14">
        <v>413</v>
      </c>
      <c r="J33" s="14">
        <v>628</v>
      </c>
      <c r="K33" s="14">
        <v>1026</v>
      </c>
      <c r="L33" s="14">
        <v>1349</v>
      </c>
      <c r="M33" s="14">
        <v>1656</v>
      </c>
      <c r="N33" s="14">
        <v>2022</v>
      </c>
      <c r="O33" s="14">
        <v>2236</v>
      </c>
      <c r="P33" s="14">
        <v>2546</v>
      </c>
      <c r="Q33" s="14">
        <v>2766</v>
      </c>
      <c r="R33" s="14">
        <v>2903</v>
      </c>
      <c r="S33" s="14">
        <v>3136</v>
      </c>
      <c r="T33" s="14">
        <v>3322</v>
      </c>
      <c r="U33" s="14">
        <v>3466</v>
      </c>
      <c r="V33" s="14">
        <v>3687</v>
      </c>
      <c r="W33" s="14">
        <v>4004</v>
      </c>
      <c r="X33" s="14">
        <v>4040</v>
      </c>
      <c r="Y33" s="14">
        <v>4043</v>
      </c>
      <c r="Z33" s="14">
        <v>4043</v>
      </c>
      <c r="AA33" s="14">
        <v>4044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5"/>
    </row>
    <row r="34" spans="1:40" ht="15.75" customHeight="1" x14ac:dyDescent="0.2">
      <c r="B34" s="8" t="s">
        <v>7</v>
      </c>
      <c r="C34" s="11" t="s">
        <v>73</v>
      </c>
      <c r="D34" s="11" t="s">
        <v>74</v>
      </c>
      <c r="E34" s="11"/>
      <c r="F34" s="6">
        <f t="shared" ref="F34:AA34" si="15">F32-F35</f>
        <v>0</v>
      </c>
      <c r="G34" s="6">
        <f t="shared" si="15"/>
        <v>38</v>
      </c>
      <c r="H34" s="6">
        <f t="shared" si="15"/>
        <v>109</v>
      </c>
      <c r="I34" s="6">
        <f t="shared" si="15"/>
        <v>227</v>
      </c>
      <c r="J34" s="6">
        <f t="shared" si="15"/>
        <v>350</v>
      </c>
      <c r="K34" s="6">
        <f t="shared" si="15"/>
        <v>474</v>
      </c>
      <c r="L34" s="6">
        <f t="shared" si="15"/>
        <v>731</v>
      </c>
      <c r="M34" s="6">
        <f t="shared" si="15"/>
        <v>913</v>
      </c>
      <c r="N34" s="6">
        <f t="shared" si="15"/>
        <v>1099</v>
      </c>
      <c r="O34" s="6">
        <f t="shared" si="15"/>
        <v>1262</v>
      </c>
      <c r="P34" s="6">
        <f t="shared" si="15"/>
        <v>1512</v>
      </c>
      <c r="Q34" s="6">
        <f t="shared" si="15"/>
        <v>1671</v>
      </c>
      <c r="R34" s="6">
        <f t="shared" si="15"/>
        <v>1762</v>
      </c>
      <c r="S34" s="6">
        <f t="shared" si="15"/>
        <v>1867</v>
      </c>
      <c r="T34" s="6">
        <f t="shared" si="15"/>
        <v>1997</v>
      </c>
      <c r="U34" s="6">
        <f t="shared" si="15"/>
        <v>2119</v>
      </c>
      <c r="V34" s="6">
        <f t="shared" si="15"/>
        <v>2248</v>
      </c>
      <c r="W34" s="6">
        <f t="shared" si="15"/>
        <v>2524</v>
      </c>
      <c r="X34" s="6">
        <f t="shared" si="15"/>
        <v>2564</v>
      </c>
      <c r="Y34" s="6">
        <f t="shared" si="15"/>
        <v>2685</v>
      </c>
      <c r="Z34" s="6">
        <f t="shared" si="15"/>
        <v>2685</v>
      </c>
      <c r="AA34" s="6">
        <f t="shared" si="15"/>
        <v>2765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5"/>
    </row>
    <row r="35" spans="1:40" s="16" customFormat="1" ht="15.75" customHeight="1" x14ac:dyDescent="0.2">
      <c r="A35" s="12" t="s">
        <v>41</v>
      </c>
      <c r="B35" s="13" t="s">
        <v>18</v>
      </c>
      <c r="C35" s="13"/>
      <c r="D35" s="14" t="s">
        <v>77</v>
      </c>
      <c r="E35" s="14">
        <v>0</v>
      </c>
      <c r="F35" s="14">
        <v>4</v>
      </c>
      <c r="G35" s="14">
        <v>46</v>
      </c>
      <c r="H35" s="14">
        <v>91</v>
      </c>
      <c r="I35" s="14">
        <v>206</v>
      </c>
      <c r="J35" s="14">
        <v>328</v>
      </c>
      <c r="K35" s="14">
        <v>704</v>
      </c>
      <c r="L35" s="14">
        <v>847</v>
      </c>
      <c r="M35" s="14">
        <v>1153</v>
      </c>
      <c r="N35" s="14">
        <v>1494</v>
      </c>
      <c r="O35" s="14">
        <v>1851</v>
      </c>
      <c r="P35" s="14">
        <v>2252</v>
      </c>
      <c r="Q35" s="14">
        <v>2463</v>
      </c>
      <c r="R35" s="14">
        <v>2602</v>
      </c>
      <c r="S35" s="14">
        <v>2939</v>
      </c>
      <c r="T35" s="14">
        <v>3165</v>
      </c>
      <c r="U35" s="14">
        <v>3306</v>
      </c>
      <c r="V35" s="14">
        <v>3528</v>
      </c>
      <c r="W35" s="14">
        <v>3765</v>
      </c>
      <c r="X35" s="14">
        <v>3825</v>
      </c>
      <c r="Y35" s="14">
        <v>3827</v>
      </c>
      <c r="Z35" s="14">
        <v>3827</v>
      </c>
      <c r="AA35" s="14">
        <v>3827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5"/>
    </row>
    <row r="36" spans="1:40" s="19" customFormat="1" ht="15.75" customHeight="1" x14ac:dyDescent="0.2">
      <c r="A36" s="18"/>
      <c r="B36" s="21"/>
      <c r="C36" s="21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2"/>
    </row>
    <row r="37" spans="1:40" ht="15.75" customHeight="1" x14ac:dyDescent="0.2">
      <c r="D37" s="10" t="s">
        <v>1</v>
      </c>
      <c r="F37" s="1">
        <v>1</v>
      </c>
      <c r="G37" s="1">
        <v>2</v>
      </c>
      <c r="H37" s="1">
        <v>3</v>
      </c>
      <c r="I37" s="1">
        <v>4</v>
      </c>
      <c r="J37" s="1">
        <v>5</v>
      </c>
      <c r="K37" s="1">
        <v>6</v>
      </c>
      <c r="L37" s="1">
        <v>7</v>
      </c>
      <c r="M37" s="1">
        <v>8</v>
      </c>
      <c r="N37" s="1">
        <v>9</v>
      </c>
      <c r="O37" s="1">
        <v>10</v>
      </c>
      <c r="P37" s="1">
        <v>11</v>
      </c>
      <c r="Q37" s="1">
        <v>12</v>
      </c>
      <c r="R37" s="1">
        <v>13</v>
      </c>
      <c r="S37" s="1">
        <v>14</v>
      </c>
      <c r="T37" s="1">
        <v>15</v>
      </c>
      <c r="U37" s="1">
        <v>16</v>
      </c>
      <c r="V37" s="1">
        <v>17</v>
      </c>
      <c r="W37" s="1">
        <v>18</v>
      </c>
      <c r="X37" s="1">
        <v>19</v>
      </c>
      <c r="Y37" s="1" t="s">
        <v>20</v>
      </c>
      <c r="Z37" s="1" t="s">
        <v>21</v>
      </c>
      <c r="AA37" s="1" t="s">
        <v>16</v>
      </c>
    </row>
    <row r="38" spans="1:40" s="19" customFormat="1" ht="15.75" customHeight="1" x14ac:dyDescent="0.2">
      <c r="A38" s="10" t="s">
        <v>79</v>
      </c>
      <c r="B38" s="8" t="s">
        <v>7</v>
      </c>
      <c r="C38" s="11" t="s">
        <v>73</v>
      </c>
      <c r="D38" s="11" t="s">
        <v>89</v>
      </c>
      <c r="E38" s="11"/>
      <c r="F38" s="1">
        <f>E38+F50</f>
        <v>0</v>
      </c>
      <c r="G38" s="1">
        <f t="shared" ref="G38:AA40" si="16">F38+G50</f>
        <v>38</v>
      </c>
      <c r="H38" s="1">
        <f t="shared" si="16"/>
        <v>109</v>
      </c>
      <c r="I38" s="1">
        <f t="shared" si="16"/>
        <v>227</v>
      </c>
      <c r="J38" s="1">
        <f t="shared" si="16"/>
        <v>350</v>
      </c>
      <c r="K38" s="1">
        <f t="shared" si="16"/>
        <v>474</v>
      </c>
      <c r="L38" s="1">
        <f t="shared" si="16"/>
        <v>731</v>
      </c>
      <c r="M38" s="1">
        <f t="shared" si="16"/>
        <v>913</v>
      </c>
      <c r="N38" s="1">
        <f t="shared" si="16"/>
        <v>1099</v>
      </c>
      <c r="O38" s="1">
        <f t="shared" si="16"/>
        <v>1262</v>
      </c>
      <c r="P38" s="1">
        <f t="shared" si="16"/>
        <v>1512</v>
      </c>
      <c r="Q38" s="1">
        <f t="shared" si="16"/>
        <v>1671</v>
      </c>
      <c r="R38" s="1">
        <f t="shared" si="16"/>
        <v>1762</v>
      </c>
      <c r="S38" s="1">
        <f t="shared" si="16"/>
        <v>1867</v>
      </c>
      <c r="T38" s="1">
        <f t="shared" si="16"/>
        <v>1997</v>
      </c>
      <c r="U38" s="1">
        <f t="shared" si="16"/>
        <v>2119</v>
      </c>
      <c r="V38" s="1">
        <f t="shared" si="16"/>
        <v>2248</v>
      </c>
      <c r="W38" s="1">
        <f t="shared" si="16"/>
        <v>2524</v>
      </c>
      <c r="X38" s="1">
        <f t="shared" si="16"/>
        <v>2560</v>
      </c>
      <c r="Y38" s="1">
        <f t="shared" si="16"/>
        <v>2563</v>
      </c>
      <c r="Z38" s="1">
        <f t="shared" si="16"/>
        <v>2563</v>
      </c>
      <c r="AA38" s="1">
        <f t="shared" si="16"/>
        <v>2564</v>
      </c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s="19" customFormat="1" ht="15.75" customHeight="1" x14ac:dyDescent="0.2">
      <c r="A39" s="10" t="s">
        <v>79</v>
      </c>
      <c r="B39" s="7"/>
      <c r="C39" s="1" t="s">
        <v>78</v>
      </c>
      <c r="D39" s="1" t="s">
        <v>11</v>
      </c>
      <c r="E39" s="7"/>
      <c r="F39" s="1">
        <f>E39+F51</f>
        <v>4</v>
      </c>
      <c r="G39" s="1">
        <f t="shared" si="16"/>
        <v>45</v>
      </c>
      <c r="H39" s="1">
        <f t="shared" si="16"/>
        <v>89</v>
      </c>
      <c r="I39" s="1">
        <f t="shared" si="16"/>
        <v>186</v>
      </c>
      <c r="J39" s="1">
        <f t="shared" si="16"/>
        <v>278</v>
      </c>
      <c r="K39" s="1">
        <f t="shared" si="16"/>
        <v>552</v>
      </c>
      <c r="L39" s="1">
        <f t="shared" si="16"/>
        <v>618</v>
      </c>
      <c r="M39" s="1">
        <f t="shared" si="16"/>
        <v>743</v>
      </c>
      <c r="N39" s="1">
        <f t="shared" si="16"/>
        <v>923</v>
      </c>
      <c r="O39" s="1">
        <f t="shared" si="16"/>
        <v>974</v>
      </c>
      <c r="P39" s="1">
        <f t="shared" si="16"/>
        <v>1034</v>
      </c>
      <c r="Q39" s="1">
        <f t="shared" si="16"/>
        <v>1095</v>
      </c>
      <c r="R39" s="1">
        <f t="shared" si="16"/>
        <v>1141</v>
      </c>
      <c r="S39" s="1">
        <f t="shared" si="16"/>
        <v>1269</v>
      </c>
      <c r="T39" s="1">
        <f t="shared" si="16"/>
        <v>1325</v>
      </c>
      <c r="U39" s="1">
        <f t="shared" si="16"/>
        <v>1347</v>
      </c>
      <c r="V39" s="1">
        <f t="shared" si="16"/>
        <v>1439</v>
      </c>
      <c r="W39" s="1">
        <f t="shared" si="16"/>
        <v>1480</v>
      </c>
      <c r="X39" s="1">
        <f t="shared" si="16"/>
        <v>1484</v>
      </c>
      <c r="Y39" s="1">
        <f t="shared" si="16"/>
        <v>1602</v>
      </c>
      <c r="Z39" s="1">
        <f t="shared" si="16"/>
        <v>1602</v>
      </c>
      <c r="AA39" s="1">
        <f t="shared" si="16"/>
        <v>1681</v>
      </c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s="19" customFormat="1" ht="15.75" customHeight="1" x14ac:dyDescent="0.2">
      <c r="A40" s="10" t="s">
        <v>79</v>
      </c>
      <c r="B40" s="7"/>
      <c r="C40" s="1" t="s">
        <v>76</v>
      </c>
      <c r="D40" s="1" t="s">
        <v>83</v>
      </c>
      <c r="E40" s="11"/>
      <c r="F40" s="1">
        <f>E40+F52</f>
        <v>0</v>
      </c>
      <c r="G40" s="1">
        <f t="shared" si="16"/>
        <v>1</v>
      </c>
      <c r="H40" s="1">
        <f t="shared" si="16"/>
        <v>2</v>
      </c>
      <c r="I40" s="1">
        <f t="shared" si="16"/>
        <v>20</v>
      </c>
      <c r="J40" s="1">
        <f t="shared" si="16"/>
        <v>50</v>
      </c>
      <c r="K40" s="1">
        <f t="shared" si="16"/>
        <v>152</v>
      </c>
      <c r="L40" s="1">
        <f t="shared" si="16"/>
        <v>229</v>
      </c>
      <c r="M40" s="1">
        <f t="shared" si="16"/>
        <v>410</v>
      </c>
      <c r="N40" s="1">
        <f t="shared" si="16"/>
        <v>571</v>
      </c>
      <c r="O40" s="1">
        <f t="shared" si="16"/>
        <v>877</v>
      </c>
      <c r="P40" s="1">
        <f t="shared" si="16"/>
        <v>1218</v>
      </c>
      <c r="Q40" s="1">
        <f t="shared" si="16"/>
        <v>1368</v>
      </c>
      <c r="R40" s="1">
        <f t="shared" si="16"/>
        <v>1461</v>
      </c>
      <c r="S40" s="1">
        <f t="shared" si="16"/>
        <v>1670</v>
      </c>
      <c r="T40" s="1">
        <f t="shared" si="16"/>
        <v>1840</v>
      </c>
      <c r="U40" s="1">
        <f t="shared" si="16"/>
        <v>1959</v>
      </c>
      <c r="V40" s="1">
        <f t="shared" si="16"/>
        <v>2089</v>
      </c>
      <c r="W40" s="1">
        <f t="shared" si="16"/>
        <v>2285</v>
      </c>
      <c r="X40" s="1">
        <f t="shared" si="16"/>
        <v>2345</v>
      </c>
      <c r="Y40" s="1">
        <f t="shared" si="16"/>
        <v>2347</v>
      </c>
      <c r="Z40" s="1">
        <f t="shared" si="16"/>
        <v>2347</v>
      </c>
      <c r="AA40" s="1">
        <f t="shared" si="16"/>
        <v>2347</v>
      </c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s="19" customFormat="1" ht="15.75" customHeight="1" x14ac:dyDescent="0.2">
      <c r="A41" s="10"/>
      <c r="B41" s="7"/>
      <c r="C41" s="1" t="s">
        <v>92</v>
      </c>
      <c r="D41" s="1"/>
      <c r="E41" s="11"/>
      <c r="F41" s="1">
        <f>SUM(F38:F40)</f>
        <v>4</v>
      </c>
      <c r="G41" s="1">
        <f t="shared" ref="G41:AA41" si="17">SUM(G38:G40)</f>
        <v>84</v>
      </c>
      <c r="H41" s="1">
        <f t="shared" si="17"/>
        <v>200</v>
      </c>
      <c r="I41" s="1">
        <f t="shared" si="17"/>
        <v>433</v>
      </c>
      <c r="J41" s="1">
        <f t="shared" si="17"/>
        <v>678</v>
      </c>
      <c r="K41" s="1">
        <f t="shared" si="17"/>
        <v>1178</v>
      </c>
      <c r="L41" s="1">
        <f t="shared" si="17"/>
        <v>1578</v>
      </c>
      <c r="M41" s="1">
        <f t="shared" si="17"/>
        <v>2066</v>
      </c>
      <c r="N41" s="1">
        <f t="shared" si="17"/>
        <v>2593</v>
      </c>
      <c r="O41" s="1">
        <f t="shared" si="17"/>
        <v>3113</v>
      </c>
      <c r="P41" s="1">
        <f t="shared" si="17"/>
        <v>3764</v>
      </c>
      <c r="Q41" s="1">
        <f t="shared" si="17"/>
        <v>4134</v>
      </c>
      <c r="R41" s="1">
        <f t="shared" si="17"/>
        <v>4364</v>
      </c>
      <c r="S41" s="1">
        <f t="shared" si="17"/>
        <v>4806</v>
      </c>
      <c r="T41" s="1">
        <f t="shared" si="17"/>
        <v>5162</v>
      </c>
      <c r="U41" s="1">
        <f t="shared" si="17"/>
        <v>5425</v>
      </c>
      <c r="V41" s="1">
        <f t="shared" si="17"/>
        <v>5776</v>
      </c>
      <c r="W41" s="1">
        <f t="shared" si="17"/>
        <v>6289</v>
      </c>
      <c r="X41" s="1">
        <f t="shared" si="17"/>
        <v>6389</v>
      </c>
      <c r="Y41" s="1">
        <f t="shared" si="17"/>
        <v>6512</v>
      </c>
      <c r="Z41" s="1">
        <f t="shared" si="17"/>
        <v>6512</v>
      </c>
      <c r="AA41" s="1">
        <f t="shared" si="17"/>
        <v>6592</v>
      </c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s="19" customFormat="1" ht="15.75" customHeight="1" x14ac:dyDescent="0.2">
      <c r="A42" s="10" t="s">
        <v>80</v>
      </c>
      <c r="B42"/>
      <c r="C42" s="10" t="s">
        <v>81</v>
      </c>
      <c r="D42"/>
      <c r="E42"/>
      <c r="F42">
        <f>F32-F41</f>
        <v>0</v>
      </c>
      <c r="G42">
        <f t="shared" ref="G42:AA42" si="18">G32-G41</f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8"/>
        <v>0</v>
      </c>
      <c r="V42">
        <f t="shared" si="18"/>
        <v>0</v>
      </c>
      <c r="W42">
        <f t="shared" si="18"/>
        <v>0</v>
      </c>
      <c r="X42">
        <f t="shared" si="18"/>
        <v>0</v>
      </c>
      <c r="Y42">
        <f t="shared" si="18"/>
        <v>0</v>
      </c>
      <c r="Z42">
        <f t="shared" si="18"/>
        <v>0</v>
      </c>
      <c r="AA42">
        <f t="shared" si="18"/>
        <v>0</v>
      </c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s="19" customFormat="1" ht="15.75" customHeight="1" x14ac:dyDescent="0.2">
      <c r="A43" s="10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s="19" customFormat="1" ht="15.75" customHeight="1" x14ac:dyDescent="0.2">
      <c r="A44" s="10"/>
      <c r="B44"/>
      <c r="C44"/>
      <c r="D44" s="10" t="s">
        <v>96</v>
      </c>
      <c r="E44"/>
      <c r="F44">
        <f>IF(F46+F47&lt;F45,1,0)</f>
        <v>0</v>
      </c>
      <c r="G44">
        <f t="shared" ref="G44:AA44" si="19">IF(G46+G47&lt;G45,1,0)</f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1</v>
      </c>
      <c r="Y44">
        <f t="shared" si="19"/>
        <v>1</v>
      </c>
      <c r="Z44">
        <f t="shared" si="19"/>
        <v>0</v>
      </c>
      <c r="AA44">
        <f t="shared" si="19"/>
        <v>1</v>
      </c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s="19" customFormat="1" ht="15.75" customHeight="1" x14ac:dyDescent="0.2">
      <c r="A45" s="10"/>
      <c r="B45"/>
      <c r="C45"/>
      <c r="D45" s="1" t="s">
        <v>5</v>
      </c>
      <c r="E45" s="7"/>
      <c r="F45">
        <f t="shared" ref="F45:AA46" si="20">F32-E32</f>
        <v>4</v>
      </c>
      <c r="G45">
        <f t="shared" si="20"/>
        <v>80</v>
      </c>
      <c r="H45">
        <f t="shared" si="20"/>
        <v>116</v>
      </c>
      <c r="I45">
        <f t="shared" si="20"/>
        <v>233</v>
      </c>
      <c r="J45">
        <f t="shared" si="20"/>
        <v>245</v>
      </c>
      <c r="K45">
        <f t="shared" si="20"/>
        <v>500</v>
      </c>
      <c r="L45">
        <f t="shared" si="20"/>
        <v>400</v>
      </c>
      <c r="M45">
        <f t="shared" si="20"/>
        <v>488</v>
      </c>
      <c r="N45">
        <f t="shared" si="20"/>
        <v>527</v>
      </c>
      <c r="O45">
        <f t="shared" si="20"/>
        <v>520</v>
      </c>
      <c r="P45">
        <f t="shared" si="20"/>
        <v>651</v>
      </c>
      <c r="Q45">
        <f t="shared" si="20"/>
        <v>370</v>
      </c>
      <c r="R45">
        <f t="shared" si="20"/>
        <v>230</v>
      </c>
      <c r="S45">
        <f t="shared" si="20"/>
        <v>442</v>
      </c>
      <c r="T45">
        <f t="shared" si="20"/>
        <v>356</v>
      </c>
      <c r="U45">
        <f t="shared" si="20"/>
        <v>263</v>
      </c>
      <c r="V45">
        <f t="shared" si="20"/>
        <v>351</v>
      </c>
      <c r="W45">
        <f t="shared" si="20"/>
        <v>513</v>
      </c>
      <c r="X45">
        <f t="shared" si="20"/>
        <v>100</v>
      </c>
      <c r="Y45">
        <f t="shared" si="20"/>
        <v>123</v>
      </c>
      <c r="Z45">
        <f t="shared" si="20"/>
        <v>0</v>
      </c>
      <c r="AA45">
        <f t="shared" si="20"/>
        <v>80</v>
      </c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s="19" customFormat="1" ht="15.75" customHeight="1" x14ac:dyDescent="0.2">
      <c r="A46" s="10"/>
      <c r="B46"/>
      <c r="C46"/>
      <c r="D46" s="1" t="s">
        <v>94</v>
      </c>
      <c r="E46" s="7"/>
      <c r="F46">
        <f t="shared" si="20"/>
        <v>4</v>
      </c>
      <c r="G46">
        <f t="shared" si="20"/>
        <v>79</v>
      </c>
      <c r="H46">
        <f t="shared" si="20"/>
        <v>115</v>
      </c>
      <c r="I46">
        <f t="shared" si="20"/>
        <v>215</v>
      </c>
      <c r="J46">
        <f t="shared" si="20"/>
        <v>215</v>
      </c>
      <c r="K46">
        <f t="shared" si="20"/>
        <v>398</v>
      </c>
      <c r="L46">
        <f t="shared" si="20"/>
        <v>323</v>
      </c>
      <c r="M46">
        <f t="shared" si="20"/>
        <v>307</v>
      </c>
      <c r="N46">
        <f t="shared" si="20"/>
        <v>366</v>
      </c>
      <c r="O46">
        <f t="shared" si="20"/>
        <v>214</v>
      </c>
      <c r="P46">
        <f t="shared" si="20"/>
        <v>310</v>
      </c>
      <c r="Q46">
        <f t="shared" si="20"/>
        <v>220</v>
      </c>
      <c r="R46">
        <f t="shared" si="20"/>
        <v>137</v>
      </c>
      <c r="S46">
        <f t="shared" si="20"/>
        <v>233</v>
      </c>
      <c r="T46">
        <f t="shared" si="20"/>
        <v>186</v>
      </c>
      <c r="U46">
        <f t="shared" si="20"/>
        <v>144</v>
      </c>
      <c r="V46">
        <f t="shared" si="20"/>
        <v>221</v>
      </c>
      <c r="W46">
        <f t="shared" si="20"/>
        <v>317</v>
      </c>
      <c r="X46">
        <f t="shared" si="20"/>
        <v>36</v>
      </c>
      <c r="Y46">
        <f t="shared" si="20"/>
        <v>3</v>
      </c>
      <c r="Z46">
        <f t="shared" si="20"/>
        <v>0</v>
      </c>
      <c r="AA46">
        <f t="shared" si="20"/>
        <v>1</v>
      </c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s="19" customFormat="1" ht="15.75" customHeight="1" x14ac:dyDescent="0.2">
      <c r="A47" s="10"/>
      <c r="B47"/>
      <c r="C47"/>
      <c r="D47" s="1" t="s">
        <v>95</v>
      </c>
      <c r="E47" s="7"/>
      <c r="F47">
        <f>F35-E35</f>
        <v>4</v>
      </c>
      <c r="G47">
        <f t="shared" ref="G47:AA47" si="21">G35-F35</f>
        <v>42</v>
      </c>
      <c r="H47">
        <f t="shared" si="21"/>
        <v>45</v>
      </c>
      <c r="I47">
        <f t="shared" si="21"/>
        <v>115</v>
      </c>
      <c r="J47">
        <f t="shared" si="21"/>
        <v>122</v>
      </c>
      <c r="K47">
        <f t="shared" si="21"/>
        <v>376</v>
      </c>
      <c r="L47">
        <f t="shared" si="21"/>
        <v>143</v>
      </c>
      <c r="M47">
        <f t="shared" si="21"/>
        <v>306</v>
      </c>
      <c r="N47">
        <f t="shared" si="21"/>
        <v>341</v>
      </c>
      <c r="O47">
        <f t="shared" si="21"/>
        <v>357</v>
      </c>
      <c r="P47">
        <f t="shared" si="21"/>
        <v>401</v>
      </c>
      <c r="Q47">
        <f t="shared" si="21"/>
        <v>211</v>
      </c>
      <c r="R47">
        <f t="shared" si="21"/>
        <v>139</v>
      </c>
      <c r="S47">
        <f t="shared" si="21"/>
        <v>337</v>
      </c>
      <c r="T47">
        <f t="shared" si="21"/>
        <v>226</v>
      </c>
      <c r="U47">
        <f t="shared" si="21"/>
        <v>141</v>
      </c>
      <c r="V47">
        <f t="shared" si="21"/>
        <v>222</v>
      </c>
      <c r="W47">
        <f t="shared" si="21"/>
        <v>237</v>
      </c>
      <c r="X47">
        <f t="shared" si="21"/>
        <v>60</v>
      </c>
      <c r="Y47">
        <f t="shared" si="21"/>
        <v>2</v>
      </c>
      <c r="Z47">
        <f t="shared" si="21"/>
        <v>0</v>
      </c>
      <c r="AA47">
        <f t="shared" si="21"/>
        <v>0</v>
      </c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s="19" customFormat="1" ht="15.75" customHeight="1" x14ac:dyDescent="0.2">
      <c r="A48" s="10"/>
      <c r="B48"/>
      <c r="C48"/>
      <c r="D48" s="1"/>
      <c r="E48" s="7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s="19" customFormat="1" ht="15.75" customHeight="1" x14ac:dyDescent="0.2">
      <c r="A49" s="10"/>
      <c r="B49"/>
      <c r="C49"/>
      <c r="D49" s="1" t="s">
        <v>1</v>
      </c>
      <c r="E49" s="1" t="s">
        <v>1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M49" s="1">
        <v>8</v>
      </c>
      <c r="N49" s="1">
        <v>9</v>
      </c>
      <c r="O49" s="1">
        <v>10</v>
      </c>
      <c r="P49" s="1">
        <v>11</v>
      </c>
      <c r="Q49" s="1">
        <v>12</v>
      </c>
      <c r="R49" s="1">
        <v>13</v>
      </c>
      <c r="S49" s="1">
        <v>14</v>
      </c>
      <c r="T49" s="1">
        <v>15</v>
      </c>
      <c r="U49" s="1">
        <v>16</v>
      </c>
      <c r="V49" s="1">
        <v>17</v>
      </c>
      <c r="W49" s="1">
        <v>18</v>
      </c>
      <c r="X49" s="1">
        <v>19</v>
      </c>
      <c r="Y49" s="1" t="s">
        <v>20</v>
      </c>
      <c r="Z49" s="1" t="s">
        <v>21</v>
      </c>
      <c r="AA49" s="1" t="s">
        <v>16</v>
      </c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s="19" customFormat="1" ht="15.75" customHeight="1" x14ac:dyDescent="0.2">
      <c r="A50" s="10"/>
      <c r="B50"/>
      <c r="C50"/>
      <c r="D50" s="11" t="s">
        <v>89</v>
      </c>
      <c r="E50" s="11" t="s">
        <v>89</v>
      </c>
      <c r="F50">
        <f t="shared" ref="F50:R50" si="22">IF(F44=0,F45-F47,F46)</f>
        <v>0</v>
      </c>
      <c r="G50">
        <f t="shared" si="22"/>
        <v>38</v>
      </c>
      <c r="H50">
        <f t="shared" si="22"/>
        <v>71</v>
      </c>
      <c r="I50">
        <f t="shared" si="22"/>
        <v>118</v>
      </c>
      <c r="J50">
        <f t="shared" si="22"/>
        <v>123</v>
      </c>
      <c r="K50">
        <f t="shared" si="22"/>
        <v>124</v>
      </c>
      <c r="L50">
        <f t="shared" si="22"/>
        <v>257</v>
      </c>
      <c r="M50">
        <f t="shared" si="22"/>
        <v>182</v>
      </c>
      <c r="N50">
        <f t="shared" si="22"/>
        <v>186</v>
      </c>
      <c r="O50">
        <f t="shared" si="22"/>
        <v>163</v>
      </c>
      <c r="P50">
        <f t="shared" si="22"/>
        <v>250</v>
      </c>
      <c r="Q50">
        <f t="shared" si="22"/>
        <v>159</v>
      </c>
      <c r="R50">
        <f t="shared" si="22"/>
        <v>91</v>
      </c>
      <c r="S50">
        <f t="shared" ref="S50:AA50" si="23">IF(S44=0,S45-S47,S46)</f>
        <v>105</v>
      </c>
      <c r="T50">
        <f t="shared" si="23"/>
        <v>130</v>
      </c>
      <c r="U50">
        <f t="shared" si="23"/>
        <v>122</v>
      </c>
      <c r="V50">
        <f t="shared" si="23"/>
        <v>129</v>
      </c>
      <c r="W50">
        <f t="shared" si="23"/>
        <v>276</v>
      </c>
      <c r="X50">
        <f t="shared" si="23"/>
        <v>36</v>
      </c>
      <c r="Y50">
        <f t="shared" si="23"/>
        <v>3</v>
      </c>
      <c r="Z50">
        <f t="shared" si="23"/>
        <v>0</v>
      </c>
      <c r="AA50">
        <f t="shared" si="23"/>
        <v>1</v>
      </c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s="19" customFormat="1" ht="15.75" customHeight="1" x14ac:dyDescent="0.2">
      <c r="A51" s="10"/>
      <c r="B51"/>
      <c r="C51"/>
      <c r="D51" s="1" t="s">
        <v>11</v>
      </c>
      <c r="E51" s="1" t="s">
        <v>11</v>
      </c>
      <c r="F51">
        <f t="shared" ref="F51:R51" si="24">IF(F44=0,F45-F50-F52,F45-F46-F47)</f>
        <v>4</v>
      </c>
      <c r="G51">
        <f t="shared" si="24"/>
        <v>41</v>
      </c>
      <c r="H51">
        <f t="shared" si="24"/>
        <v>44</v>
      </c>
      <c r="I51">
        <f t="shared" si="24"/>
        <v>97</v>
      </c>
      <c r="J51">
        <f t="shared" si="24"/>
        <v>92</v>
      </c>
      <c r="K51">
        <f t="shared" si="24"/>
        <v>274</v>
      </c>
      <c r="L51">
        <f t="shared" si="24"/>
        <v>66</v>
      </c>
      <c r="M51">
        <f t="shared" si="24"/>
        <v>125</v>
      </c>
      <c r="N51">
        <f t="shared" si="24"/>
        <v>180</v>
      </c>
      <c r="O51">
        <f t="shared" si="24"/>
        <v>51</v>
      </c>
      <c r="P51">
        <f t="shared" si="24"/>
        <v>60</v>
      </c>
      <c r="Q51">
        <f t="shared" si="24"/>
        <v>61</v>
      </c>
      <c r="R51">
        <f t="shared" si="24"/>
        <v>46</v>
      </c>
      <c r="S51">
        <f>IF(S44=0,S45-S50-S52,S45-S46-S47)</f>
        <v>128</v>
      </c>
      <c r="T51">
        <f t="shared" ref="T51:AA51" si="25">IF(T44=0,T45-T50-T52,T45-T46-T47)</f>
        <v>56</v>
      </c>
      <c r="U51">
        <f t="shared" si="25"/>
        <v>22</v>
      </c>
      <c r="V51">
        <f t="shared" si="25"/>
        <v>92</v>
      </c>
      <c r="W51">
        <f t="shared" si="25"/>
        <v>41</v>
      </c>
      <c r="X51">
        <f t="shared" si="25"/>
        <v>4</v>
      </c>
      <c r="Y51">
        <f t="shared" si="25"/>
        <v>118</v>
      </c>
      <c r="Z51">
        <f t="shared" si="25"/>
        <v>0</v>
      </c>
      <c r="AA51">
        <f t="shared" si="25"/>
        <v>79</v>
      </c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s="19" customFormat="1" ht="15.75" customHeight="1" x14ac:dyDescent="0.2">
      <c r="A52" s="10"/>
      <c r="B52"/>
      <c r="C52"/>
      <c r="D52" s="1" t="s">
        <v>83</v>
      </c>
      <c r="E52" s="1" t="s">
        <v>83</v>
      </c>
      <c r="F52">
        <f t="shared" ref="F52:R52" si="26">IF(F44=0,F45-F46,F47)</f>
        <v>0</v>
      </c>
      <c r="G52">
        <f t="shared" si="26"/>
        <v>1</v>
      </c>
      <c r="H52">
        <f t="shared" si="26"/>
        <v>1</v>
      </c>
      <c r="I52">
        <f t="shared" si="26"/>
        <v>18</v>
      </c>
      <c r="J52">
        <f t="shared" si="26"/>
        <v>30</v>
      </c>
      <c r="K52">
        <f t="shared" si="26"/>
        <v>102</v>
      </c>
      <c r="L52">
        <f t="shared" si="26"/>
        <v>77</v>
      </c>
      <c r="M52">
        <f t="shared" si="26"/>
        <v>181</v>
      </c>
      <c r="N52">
        <f t="shared" si="26"/>
        <v>161</v>
      </c>
      <c r="O52">
        <f t="shared" si="26"/>
        <v>306</v>
      </c>
      <c r="P52">
        <f t="shared" si="26"/>
        <v>341</v>
      </c>
      <c r="Q52">
        <f t="shared" si="26"/>
        <v>150</v>
      </c>
      <c r="R52">
        <f t="shared" si="26"/>
        <v>93</v>
      </c>
      <c r="S52">
        <f>IF(S44=0,S45-S46,S47)</f>
        <v>209</v>
      </c>
      <c r="T52">
        <f t="shared" ref="T52:AA52" si="27">IF(T44=0,T45-T46,T47)</f>
        <v>170</v>
      </c>
      <c r="U52">
        <f t="shared" si="27"/>
        <v>119</v>
      </c>
      <c r="V52">
        <f t="shared" si="27"/>
        <v>130</v>
      </c>
      <c r="W52">
        <f t="shared" si="27"/>
        <v>196</v>
      </c>
      <c r="X52">
        <f t="shared" si="27"/>
        <v>60</v>
      </c>
      <c r="Y52">
        <f t="shared" si="27"/>
        <v>2</v>
      </c>
      <c r="Z52">
        <f t="shared" si="27"/>
        <v>0</v>
      </c>
      <c r="AA52">
        <f t="shared" si="27"/>
        <v>0</v>
      </c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s="19" customFormat="1" ht="15.75" customHeight="1" x14ac:dyDescent="0.2">
      <c r="A53" s="10"/>
      <c r="B53"/>
      <c r="C53"/>
      <c r="D53" s="1" t="s">
        <v>84</v>
      </c>
      <c r="E53" s="1" t="s">
        <v>84</v>
      </c>
      <c r="F53">
        <f>F52+F51+F50</f>
        <v>4</v>
      </c>
      <c r="G53">
        <f t="shared" ref="G53:AA53" si="28">G52+G51+G50</f>
        <v>80</v>
      </c>
      <c r="H53">
        <f t="shared" si="28"/>
        <v>116</v>
      </c>
      <c r="I53">
        <f t="shared" si="28"/>
        <v>233</v>
      </c>
      <c r="J53">
        <f t="shared" si="28"/>
        <v>245</v>
      </c>
      <c r="K53">
        <f t="shared" si="28"/>
        <v>500</v>
      </c>
      <c r="L53">
        <f t="shared" si="28"/>
        <v>400</v>
      </c>
      <c r="M53">
        <f t="shared" si="28"/>
        <v>488</v>
      </c>
      <c r="N53">
        <f t="shared" si="28"/>
        <v>527</v>
      </c>
      <c r="O53">
        <f t="shared" si="28"/>
        <v>520</v>
      </c>
      <c r="P53">
        <f t="shared" si="28"/>
        <v>651</v>
      </c>
      <c r="Q53">
        <f t="shared" si="28"/>
        <v>370</v>
      </c>
      <c r="R53">
        <f t="shared" si="28"/>
        <v>230</v>
      </c>
      <c r="S53">
        <f t="shared" si="28"/>
        <v>442</v>
      </c>
      <c r="T53">
        <f t="shared" si="28"/>
        <v>356</v>
      </c>
      <c r="U53">
        <f t="shared" si="28"/>
        <v>263</v>
      </c>
      <c r="V53">
        <f t="shared" si="28"/>
        <v>351</v>
      </c>
      <c r="W53">
        <f t="shared" si="28"/>
        <v>513</v>
      </c>
      <c r="X53">
        <f t="shared" si="28"/>
        <v>100</v>
      </c>
      <c r="Y53">
        <f t="shared" si="28"/>
        <v>123</v>
      </c>
      <c r="Z53">
        <f t="shared" si="28"/>
        <v>0</v>
      </c>
      <c r="AA53">
        <f t="shared" si="28"/>
        <v>80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s="19" customFormat="1" ht="15.75" customHeight="1" x14ac:dyDescent="0.2">
      <c r="A54" s="10"/>
      <c r="B54"/>
      <c r="C54"/>
      <c r="D54" s="7"/>
      <c r="E54" s="7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s="19" customFormat="1" ht="15.75" customHeight="1" x14ac:dyDescent="0.2">
      <c r="B55" s="21"/>
      <c r="C55" s="21"/>
      <c r="D55" s="20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2"/>
    </row>
    <row r="56" spans="1:40" s="19" customFormat="1" ht="15.75" customHeight="1" x14ac:dyDescent="0.2">
      <c r="B56" s="21"/>
      <c r="C56" s="21"/>
      <c r="D56" s="28"/>
      <c r="E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2"/>
    </row>
    <row r="57" spans="1:40" s="19" customFormat="1" ht="15.75" customHeight="1" x14ac:dyDescent="0.2">
      <c r="B57" s="21"/>
      <c r="C57" s="21"/>
      <c r="D57" s="20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2"/>
    </row>
    <row r="58" spans="1:40" s="19" customFormat="1" ht="15.75" customHeight="1" x14ac:dyDescent="0.2">
      <c r="B58" s="21"/>
      <c r="C58" s="21"/>
      <c r="D58" s="20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2"/>
    </row>
    <row r="59" spans="1:40" s="19" customFormat="1" ht="15.75" customHeight="1" x14ac:dyDescent="0.2">
      <c r="B59" s="21"/>
      <c r="C59" s="21"/>
      <c r="D59" s="20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2"/>
    </row>
    <row r="60" spans="1:40" ht="15.75" customHeight="1" x14ac:dyDescent="0.2">
      <c r="B60" s="7"/>
      <c r="C60" s="7"/>
      <c r="D60" s="1"/>
      <c r="E60" s="7"/>
      <c r="F60" s="1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5"/>
    </row>
    <row r="61" spans="1:40" ht="15.75" customHeight="1" x14ac:dyDescent="0.2">
      <c r="B61" s="7"/>
      <c r="C61" s="7"/>
      <c r="D61" s="1"/>
      <c r="E61" s="7"/>
      <c r="F61" s="1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5"/>
    </row>
    <row r="62" spans="1:40" ht="15.75" customHeight="1" x14ac:dyDescent="0.2">
      <c r="B62" s="5" t="s">
        <v>22</v>
      </c>
      <c r="C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40" ht="15.75" customHeight="1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40" ht="15.75" customHeight="1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ht="15.75" customHeight="1" x14ac:dyDescent="0.2">
      <c r="B65" s="7" t="s">
        <v>23</v>
      </c>
      <c r="C65" s="7"/>
      <c r="D65" s="7"/>
      <c r="E65" s="7"/>
      <c r="F65" s="1">
        <v>1</v>
      </c>
      <c r="G65" s="1">
        <v>2</v>
      </c>
      <c r="H65" s="1">
        <v>3</v>
      </c>
      <c r="I65" s="1">
        <v>4</v>
      </c>
      <c r="J65" s="1">
        <v>5</v>
      </c>
      <c r="K65" s="1">
        <v>6</v>
      </c>
      <c r="L65" s="1">
        <v>7</v>
      </c>
      <c r="M65" s="1">
        <v>8</v>
      </c>
      <c r="N65" s="1">
        <v>9</v>
      </c>
      <c r="O65" s="1">
        <v>10</v>
      </c>
      <c r="P65" s="1">
        <v>11</v>
      </c>
      <c r="Q65" s="1">
        <v>12</v>
      </c>
      <c r="R65" s="1">
        <v>13</v>
      </c>
      <c r="S65" s="1">
        <v>14</v>
      </c>
      <c r="T65" s="1">
        <v>15</v>
      </c>
      <c r="U65" s="1">
        <v>16</v>
      </c>
      <c r="V65" s="1">
        <v>17</v>
      </c>
      <c r="W65" s="1">
        <v>18</v>
      </c>
      <c r="X65" s="1">
        <v>19</v>
      </c>
      <c r="Y65" s="1" t="s">
        <v>20</v>
      </c>
      <c r="Z65" s="1" t="s">
        <v>21</v>
      </c>
      <c r="AA65" s="1" t="s">
        <v>16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16" customFormat="1" ht="15.75" customHeight="1" x14ac:dyDescent="0.2">
      <c r="A66" s="12" t="s">
        <v>5</v>
      </c>
      <c r="B66" s="14" t="s">
        <v>5</v>
      </c>
      <c r="C66" s="14"/>
      <c r="D66" s="14"/>
      <c r="E66" s="14">
        <v>0</v>
      </c>
      <c r="F66" s="14">
        <v>4</v>
      </c>
      <c r="G66" s="14">
        <v>84</v>
      </c>
      <c r="H66" s="14">
        <v>206</v>
      </c>
      <c r="I66" s="14">
        <v>459</v>
      </c>
      <c r="J66" s="14">
        <v>734</v>
      </c>
      <c r="K66" s="14">
        <v>1295</v>
      </c>
      <c r="L66" s="14">
        <v>1728</v>
      </c>
      <c r="M66" s="14">
        <v>2246</v>
      </c>
      <c r="N66" s="14">
        <v>2811</v>
      </c>
      <c r="O66" s="14">
        <v>3371</v>
      </c>
      <c r="P66" s="14">
        <v>4087</v>
      </c>
      <c r="Q66" s="14">
        <v>4486</v>
      </c>
      <c r="R66" s="14">
        <v>4762</v>
      </c>
      <c r="S66" s="14">
        <v>5242</v>
      </c>
      <c r="T66" s="14">
        <v>5632</v>
      </c>
      <c r="U66" s="14">
        <v>5943</v>
      </c>
      <c r="V66" s="14">
        <v>6364</v>
      </c>
      <c r="W66" s="14">
        <v>6939</v>
      </c>
      <c r="X66" s="14">
        <v>7071</v>
      </c>
      <c r="Y66" s="14">
        <v>7230</v>
      </c>
      <c r="Z66" s="14">
        <v>7230</v>
      </c>
      <c r="AA66" s="14">
        <v>7334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 s="16" customFormat="1" ht="15.75" customHeight="1" x14ac:dyDescent="0.2">
      <c r="A67" s="12" t="s">
        <v>40</v>
      </c>
      <c r="B67" s="14" t="s">
        <v>14</v>
      </c>
      <c r="C67" s="14"/>
      <c r="D67" s="14"/>
      <c r="E67" s="14">
        <v>0</v>
      </c>
      <c r="F67" s="14">
        <v>4</v>
      </c>
      <c r="G67" s="14">
        <v>83</v>
      </c>
      <c r="H67" s="14">
        <v>202</v>
      </c>
      <c r="I67" s="14">
        <v>431</v>
      </c>
      <c r="J67" s="14">
        <v>662</v>
      </c>
      <c r="K67" s="14">
        <v>1093</v>
      </c>
      <c r="L67" s="14">
        <v>1436</v>
      </c>
      <c r="M67" s="14">
        <v>1761</v>
      </c>
      <c r="N67" s="14">
        <v>2144</v>
      </c>
      <c r="O67" s="14">
        <v>2373</v>
      </c>
      <c r="P67" s="14">
        <v>2698</v>
      </c>
      <c r="Q67" s="14">
        <v>2937</v>
      </c>
      <c r="R67" s="14">
        <v>3108</v>
      </c>
      <c r="S67" s="14">
        <v>3365</v>
      </c>
      <c r="T67" s="14">
        <v>3575</v>
      </c>
      <c r="U67" s="14">
        <v>3750</v>
      </c>
      <c r="V67" s="14">
        <v>3998</v>
      </c>
      <c r="W67" s="14">
        <v>4333</v>
      </c>
      <c r="X67" s="14">
        <v>4380</v>
      </c>
      <c r="Y67" s="14">
        <v>4384</v>
      </c>
      <c r="Z67" s="14">
        <v>4384</v>
      </c>
      <c r="AA67" s="14">
        <v>4385</v>
      </c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 ht="15.75" customHeight="1" x14ac:dyDescent="0.2">
      <c r="B68" s="8" t="s">
        <v>12</v>
      </c>
      <c r="C68" s="8"/>
      <c r="D68" s="8"/>
      <c r="E68" s="8">
        <v>0</v>
      </c>
      <c r="F68" s="1">
        <f t="shared" ref="F68:AA68" si="29">F66-F69</f>
        <v>0</v>
      </c>
      <c r="G68" s="1">
        <f t="shared" si="29"/>
        <v>38</v>
      </c>
      <c r="H68" s="1">
        <f t="shared" si="29"/>
        <v>111</v>
      </c>
      <c r="I68" s="1">
        <f t="shared" si="29"/>
        <v>233</v>
      </c>
      <c r="J68" s="1">
        <f t="shared" si="29"/>
        <v>360</v>
      </c>
      <c r="K68" s="1">
        <f t="shared" si="29"/>
        <v>495</v>
      </c>
      <c r="L68" s="1">
        <f t="shared" si="29"/>
        <v>760</v>
      </c>
      <c r="M68" s="1">
        <f t="shared" si="29"/>
        <v>953</v>
      </c>
      <c r="N68" s="1">
        <f t="shared" si="29"/>
        <v>1148</v>
      </c>
      <c r="O68" s="1">
        <f t="shared" si="29"/>
        <v>1319</v>
      </c>
      <c r="P68" s="1">
        <f t="shared" si="29"/>
        <v>1578</v>
      </c>
      <c r="Q68" s="1">
        <f t="shared" si="29"/>
        <v>1752</v>
      </c>
      <c r="R68" s="1">
        <f t="shared" si="29"/>
        <v>1868</v>
      </c>
      <c r="S68" s="1">
        <f t="shared" si="29"/>
        <v>1990</v>
      </c>
      <c r="T68" s="1">
        <f t="shared" si="29"/>
        <v>2144</v>
      </c>
      <c r="U68" s="1">
        <f t="shared" si="29"/>
        <v>2298</v>
      </c>
      <c r="V68" s="1">
        <f t="shared" si="29"/>
        <v>2476</v>
      </c>
      <c r="W68" s="1">
        <f t="shared" si="29"/>
        <v>2798</v>
      </c>
      <c r="X68" s="1">
        <f t="shared" si="29"/>
        <v>2863</v>
      </c>
      <c r="Y68" s="1">
        <f t="shared" si="29"/>
        <v>3019</v>
      </c>
      <c r="Z68" s="1">
        <f t="shared" si="29"/>
        <v>3019</v>
      </c>
      <c r="AA68" s="1">
        <f t="shared" si="29"/>
        <v>3123</v>
      </c>
    </row>
    <row r="69" spans="1:39" s="16" customFormat="1" ht="15.75" customHeight="1" x14ac:dyDescent="0.2">
      <c r="A69" s="12" t="s">
        <v>41</v>
      </c>
      <c r="B69" s="14" t="s">
        <v>13</v>
      </c>
      <c r="C69" s="14"/>
      <c r="D69" s="14"/>
      <c r="E69" s="14">
        <v>0</v>
      </c>
      <c r="F69" s="14">
        <v>4</v>
      </c>
      <c r="G69" s="14">
        <v>46</v>
      </c>
      <c r="H69" s="14">
        <v>95</v>
      </c>
      <c r="I69" s="14">
        <v>226</v>
      </c>
      <c r="J69" s="14">
        <v>374</v>
      </c>
      <c r="K69" s="14">
        <v>800</v>
      </c>
      <c r="L69" s="14">
        <v>968</v>
      </c>
      <c r="M69" s="14">
        <v>1293</v>
      </c>
      <c r="N69" s="14">
        <v>1663</v>
      </c>
      <c r="O69" s="14">
        <v>2052</v>
      </c>
      <c r="P69" s="14">
        <v>2509</v>
      </c>
      <c r="Q69" s="14">
        <v>2734</v>
      </c>
      <c r="R69" s="14">
        <v>2894</v>
      </c>
      <c r="S69" s="14">
        <v>3252</v>
      </c>
      <c r="T69" s="14">
        <v>3488</v>
      </c>
      <c r="U69" s="14">
        <v>3645</v>
      </c>
      <c r="V69" s="14">
        <v>3888</v>
      </c>
      <c r="W69" s="14">
        <v>4141</v>
      </c>
      <c r="X69" s="14">
        <v>4208</v>
      </c>
      <c r="Y69" s="14">
        <v>4211</v>
      </c>
      <c r="Z69" s="14">
        <v>4211</v>
      </c>
      <c r="AA69" s="14">
        <v>4211</v>
      </c>
    </row>
    <row r="70" spans="1:39" s="19" customFormat="1" ht="15.75" customHeight="1" x14ac:dyDescent="0.2">
      <c r="A70" s="18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39" s="19" customFormat="1" ht="15.75" customHeight="1" x14ac:dyDescent="0.2">
      <c r="A71" s="18"/>
      <c r="B71" s="20"/>
      <c r="C71" s="20"/>
      <c r="D71" s="20" t="s">
        <v>1</v>
      </c>
      <c r="E71" s="20"/>
      <c r="F71" s="1">
        <v>1</v>
      </c>
      <c r="G71" s="1">
        <v>2</v>
      </c>
      <c r="H71" s="1">
        <v>3</v>
      </c>
      <c r="I71" s="1">
        <v>4</v>
      </c>
      <c r="J71" s="1">
        <v>5</v>
      </c>
      <c r="K71" s="1">
        <v>6</v>
      </c>
      <c r="L71" s="1">
        <v>7</v>
      </c>
      <c r="M71" s="1">
        <v>8</v>
      </c>
      <c r="N71" s="1">
        <v>9</v>
      </c>
      <c r="O71" s="1">
        <v>10</v>
      </c>
      <c r="P71" s="1">
        <v>11</v>
      </c>
      <c r="Q71" s="1">
        <v>12</v>
      </c>
      <c r="R71" s="1">
        <v>13</v>
      </c>
      <c r="S71" s="1">
        <v>14</v>
      </c>
      <c r="T71" s="1">
        <v>15</v>
      </c>
      <c r="U71" s="1">
        <v>16</v>
      </c>
      <c r="V71" s="1">
        <v>17</v>
      </c>
      <c r="W71" s="1">
        <v>18</v>
      </c>
      <c r="X71" s="1">
        <v>19</v>
      </c>
      <c r="Y71" s="1" t="s">
        <v>20</v>
      </c>
      <c r="Z71" s="1" t="s">
        <v>21</v>
      </c>
      <c r="AA71" s="1" t="s">
        <v>16</v>
      </c>
    </row>
    <row r="72" spans="1:39" ht="15.75" customHeight="1" x14ac:dyDescent="0.2">
      <c r="A72" s="10" t="s">
        <v>79</v>
      </c>
      <c r="B72" s="8" t="s">
        <v>7</v>
      </c>
      <c r="C72" s="11" t="s">
        <v>73</v>
      </c>
      <c r="D72" s="11" t="s">
        <v>89</v>
      </c>
      <c r="E72" s="11"/>
      <c r="F72" s="1">
        <f>E72+F84</f>
        <v>0</v>
      </c>
      <c r="G72" s="1">
        <f t="shared" ref="G72:G74" si="30">F72+G84</f>
        <v>38</v>
      </c>
      <c r="H72" s="1">
        <f t="shared" ref="H72:H74" si="31">G72+H84</f>
        <v>111</v>
      </c>
      <c r="I72" s="1">
        <f t="shared" ref="I72:I74" si="32">H72+I84</f>
        <v>233</v>
      </c>
      <c r="J72" s="1">
        <f t="shared" ref="J72:J74" si="33">I72+J84</f>
        <v>360</v>
      </c>
      <c r="K72" s="1">
        <f t="shared" ref="K72:K74" si="34">J72+K84</f>
        <v>495</v>
      </c>
      <c r="L72" s="1">
        <f t="shared" ref="L72:L74" si="35">K72+L84</f>
        <v>760</v>
      </c>
      <c r="M72" s="1">
        <f t="shared" ref="M72:M74" si="36">L72+M84</f>
        <v>953</v>
      </c>
      <c r="N72" s="1">
        <f t="shared" ref="N72:N74" si="37">M72+N84</f>
        <v>1148</v>
      </c>
      <c r="O72" s="1">
        <f t="shared" ref="O72:O74" si="38">N72+O84</f>
        <v>1319</v>
      </c>
      <c r="P72" s="1">
        <f t="shared" ref="P72:P74" si="39">O72+P84</f>
        <v>1578</v>
      </c>
      <c r="Q72" s="1">
        <f t="shared" ref="Q72:Q74" si="40">P72+Q84</f>
        <v>1752</v>
      </c>
      <c r="R72" s="1">
        <f t="shared" ref="R72:R74" si="41">Q72+R84</f>
        <v>1868</v>
      </c>
      <c r="S72" s="1">
        <f t="shared" ref="S72:S74" si="42">R72+S84</f>
        <v>1990</v>
      </c>
      <c r="T72" s="1">
        <f t="shared" ref="T72:T74" si="43">S72+T84</f>
        <v>2144</v>
      </c>
      <c r="U72" s="1">
        <f t="shared" ref="U72:U74" si="44">T72+U84</f>
        <v>2298</v>
      </c>
      <c r="V72" s="1">
        <f t="shared" ref="V72:V74" si="45">U72+V84</f>
        <v>2476</v>
      </c>
      <c r="W72" s="1">
        <f t="shared" ref="W72:W74" si="46">V72+W84</f>
        <v>2798</v>
      </c>
      <c r="X72" s="1">
        <f t="shared" ref="X72:X74" si="47">W72+X84</f>
        <v>2845</v>
      </c>
      <c r="Y72" s="1">
        <f t="shared" ref="Y72:Y74" si="48">X72+Y84</f>
        <v>2849</v>
      </c>
      <c r="Z72" s="1">
        <f t="shared" ref="Z72:Z74" si="49">Y72+Z84</f>
        <v>2849</v>
      </c>
      <c r="AA72" s="1">
        <f t="shared" ref="AA72:AA74" si="50">Z72+AA84</f>
        <v>2850</v>
      </c>
    </row>
    <row r="73" spans="1:39" ht="15.75" customHeight="1" x14ac:dyDescent="0.2">
      <c r="A73" s="10" t="s">
        <v>79</v>
      </c>
      <c r="B73" s="7"/>
      <c r="C73" s="1" t="s">
        <v>78</v>
      </c>
      <c r="D73" s="1" t="s">
        <v>11</v>
      </c>
      <c r="E73" s="7"/>
      <c r="F73" s="1">
        <f>E73+F85</f>
        <v>4</v>
      </c>
      <c r="G73" s="1">
        <f t="shared" si="30"/>
        <v>45</v>
      </c>
      <c r="H73" s="1">
        <f t="shared" si="31"/>
        <v>91</v>
      </c>
      <c r="I73" s="1">
        <f t="shared" si="32"/>
        <v>198</v>
      </c>
      <c r="J73" s="1">
        <f t="shared" si="33"/>
        <v>302</v>
      </c>
      <c r="K73" s="1">
        <f t="shared" si="34"/>
        <v>598</v>
      </c>
      <c r="L73" s="1">
        <f t="shared" si="35"/>
        <v>676</v>
      </c>
      <c r="M73" s="1">
        <f t="shared" si="36"/>
        <v>808</v>
      </c>
      <c r="N73" s="1">
        <f t="shared" si="37"/>
        <v>996</v>
      </c>
      <c r="O73" s="1">
        <f t="shared" si="38"/>
        <v>1054</v>
      </c>
      <c r="P73" s="1">
        <f t="shared" si="39"/>
        <v>1120</v>
      </c>
      <c r="Q73" s="1">
        <f t="shared" si="40"/>
        <v>1185</v>
      </c>
      <c r="R73" s="1">
        <f t="shared" si="41"/>
        <v>1240</v>
      </c>
      <c r="S73" s="1">
        <f t="shared" si="42"/>
        <v>1375</v>
      </c>
      <c r="T73" s="1">
        <f t="shared" si="43"/>
        <v>1431</v>
      </c>
      <c r="U73" s="1">
        <f t="shared" si="44"/>
        <v>1452</v>
      </c>
      <c r="V73" s="1">
        <f t="shared" si="45"/>
        <v>1522</v>
      </c>
      <c r="W73" s="1">
        <f t="shared" si="46"/>
        <v>1535</v>
      </c>
      <c r="X73" s="1">
        <f t="shared" si="47"/>
        <v>1553</v>
      </c>
      <c r="Y73" s="1">
        <f t="shared" si="48"/>
        <v>1705</v>
      </c>
      <c r="Z73" s="1">
        <f t="shared" si="49"/>
        <v>1705</v>
      </c>
      <c r="AA73" s="1">
        <f t="shared" si="50"/>
        <v>1808</v>
      </c>
    </row>
    <row r="74" spans="1:39" ht="15.75" customHeight="1" x14ac:dyDescent="0.2">
      <c r="A74" s="10" t="s">
        <v>79</v>
      </c>
      <c r="B74" s="7"/>
      <c r="C74" s="1" t="s">
        <v>76</v>
      </c>
      <c r="D74" s="1" t="s">
        <v>83</v>
      </c>
      <c r="E74" s="11"/>
      <c r="F74" s="1">
        <f>E74+F86</f>
        <v>0</v>
      </c>
      <c r="G74" s="1">
        <f t="shared" si="30"/>
        <v>1</v>
      </c>
      <c r="H74" s="1">
        <f t="shared" si="31"/>
        <v>4</v>
      </c>
      <c r="I74" s="1">
        <f t="shared" si="32"/>
        <v>28</v>
      </c>
      <c r="J74" s="1">
        <f t="shared" si="33"/>
        <v>72</v>
      </c>
      <c r="K74" s="1">
        <f t="shared" si="34"/>
        <v>202</v>
      </c>
      <c r="L74" s="1">
        <f t="shared" si="35"/>
        <v>292</v>
      </c>
      <c r="M74" s="1">
        <f t="shared" si="36"/>
        <v>485</v>
      </c>
      <c r="N74" s="1">
        <f t="shared" si="37"/>
        <v>667</v>
      </c>
      <c r="O74" s="1">
        <f t="shared" si="38"/>
        <v>998</v>
      </c>
      <c r="P74" s="1">
        <f t="shared" si="39"/>
        <v>1389</v>
      </c>
      <c r="Q74" s="1">
        <f t="shared" si="40"/>
        <v>1549</v>
      </c>
      <c r="R74" s="1">
        <f t="shared" si="41"/>
        <v>1654</v>
      </c>
      <c r="S74" s="1">
        <f t="shared" si="42"/>
        <v>1877</v>
      </c>
      <c r="T74" s="1">
        <f t="shared" si="43"/>
        <v>2057</v>
      </c>
      <c r="U74" s="1">
        <f t="shared" si="44"/>
        <v>2193</v>
      </c>
      <c r="V74" s="1">
        <f t="shared" si="45"/>
        <v>2366</v>
      </c>
      <c r="W74" s="1">
        <f t="shared" si="46"/>
        <v>2606</v>
      </c>
      <c r="X74" s="1">
        <f t="shared" si="47"/>
        <v>2673</v>
      </c>
      <c r="Y74" s="1">
        <f t="shared" si="48"/>
        <v>2676</v>
      </c>
      <c r="Z74" s="1">
        <f t="shared" si="49"/>
        <v>2676</v>
      </c>
      <c r="AA74" s="1">
        <f t="shared" si="50"/>
        <v>2676</v>
      </c>
    </row>
    <row r="75" spans="1:39" ht="15.75" customHeight="1" x14ac:dyDescent="0.2">
      <c r="A75" s="10"/>
      <c r="B75" s="7"/>
      <c r="C75" s="1" t="s">
        <v>92</v>
      </c>
      <c r="D75" s="1"/>
      <c r="E75" s="11"/>
      <c r="F75" s="1">
        <f>SUM(F72:F74)</f>
        <v>4</v>
      </c>
      <c r="G75" s="1">
        <f t="shared" ref="G75:AA75" si="51">SUM(G72:G74)</f>
        <v>84</v>
      </c>
      <c r="H75" s="1">
        <f t="shared" si="51"/>
        <v>206</v>
      </c>
      <c r="I75" s="1">
        <f t="shared" si="51"/>
        <v>459</v>
      </c>
      <c r="J75" s="1">
        <f t="shared" si="51"/>
        <v>734</v>
      </c>
      <c r="K75" s="1">
        <f t="shared" si="51"/>
        <v>1295</v>
      </c>
      <c r="L75" s="1">
        <f t="shared" si="51"/>
        <v>1728</v>
      </c>
      <c r="M75" s="1">
        <f t="shared" si="51"/>
        <v>2246</v>
      </c>
      <c r="N75" s="1">
        <f t="shared" si="51"/>
        <v>2811</v>
      </c>
      <c r="O75" s="1">
        <f t="shared" si="51"/>
        <v>3371</v>
      </c>
      <c r="P75" s="1">
        <f t="shared" si="51"/>
        <v>4087</v>
      </c>
      <c r="Q75" s="1">
        <f t="shared" si="51"/>
        <v>4486</v>
      </c>
      <c r="R75" s="1">
        <f t="shared" si="51"/>
        <v>4762</v>
      </c>
      <c r="S75" s="1">
        <f t="shared" si="51"/>
        <v>5242</v>
      </c>
      <c r="T75" s="1">
        <f t="shared" si="51"/>
        <v>5632</v>
      </c>
      <c r="U75" s="1">
        <f t="shared" si="51"/>
        <v>5943</v>
      </c>
      <c r="V75" s="1">
        <f t="shared" si="51"/>
        <v>6364</v>
      </c>
      <c r="W75" s="1">
        <f t="shared" si="51"/>
        <v>6939</v>
      </c>
      <c r="X75" s="1">
        <f t="shared" si="51"/>
        <v>7071</v>
      </c>
      <c r="Y75" s="1">
        <f t="shared" si="51"/>
        <v>7230</v>
      </c>
      <c r="Z75" s="1">
        <f t="shared" si="51"/>
        <v>7230</v>
      </c>
      <c r="AA75" s="1">
        <f t="shared" si="51"/>
        <v>7334</v>
      </c>
    </row>
    <row r="76" spans="1:39" ht="15.75" customHeight="1" x14ac:dyDescent="0.2">
      <c r="A76" s="10" t="s">
        <v>80</v>
      </c>
      <c r="C76" s="10" t="s">
        <v>81</v>
      </c>
      <c r="F76">
        <f>F66-F75</f>
        <v>0</v>
      </c>
      <c r="G76">
        <f t="shared" ref="G76:AA76" si="52">G66-G75</f>
        <v>0</v>
      </c>
      <c r="H76">
        <f t="shared" si="52"/>
        <v>0</v>
      </c>
      <c r="I76">
        <f t="shared" si="52"/>
        <v>0</v>
      </c>
      <c r="J76">
        <f t="shared" si="52"/>
        <v>0</v>
      </c>
      <c r="K76">
        <f t="shared" si="52"/>
        <v>0</v>
      </c>
      <c r="L76">
        <f t="shared" si="52"/>
        <v>0</v>
      </c>
      <c r="M76">
        <f t="shared" si="52"/>
        <v>0</v>
      </c>
      <c r="N76">
        <f t="shared" si="52"/>
        <v>0</v>
      </c>
      <c r="O76">
        <f t="shared" si="52"/>
        <v>0</v>
      </c>
      <c r="P76">
        <f t="shared" si="52"/>
        <v>0</v>
      </c>
      <c r="Q76">
        <f t="shared" si="52"/>
        <v>0</v>
      </c>
      <c r="R76">
        <f t="shared" si="52"/>
        <v>0</v>
      </c>
      <c r="S76">
        <f t="shared" si="52"/>
        <v>0</v>
      </c>
      <c r="T76">
        <f t="shared" si="52"/>
        <v>0</v>
      </c>
      <c r="U76">
        <f t="shared" si="52"/>
        <v>0</v>
      </c>
      <c r="V76">
        <f t="shared" si="52"/>
        <v>0</v>
      </c>
      <c r="W76">
        <f t="shared" si="52"/>
        <v>0</v>
      </c>
      <c r="X76">
        <f t="shared" si="52"/>
        <v>0</v>
      </c>
      <c r="Y76">
        <f t="shared" si="52"/>
        <v>0</v>
      </c>
      <c r="Z76">
        <f t="shared" si="52"/>
        <v>0</v>
      </c>
      <c r="AA76">
        <f t="shared" si="52"/>
        <v>0</v>
      </c>
    </row>
    <row r="77" spans="1:39" ht="15.75" customHeight="1" x14ac:dyDescent="0.2">
      <c r="A77" s="10"/>
      <c r="AA77" s="29"/>
    </row>
    <row r="78" spans="1:39" ht="15.75" customHeight="1" x14ac:dyDescent="0.2">
      <c r="A78" s="10"/>
      <c r="D78" s="10" t="s">
        <v>96</v>
      </c>
      <c r="F78">
        <f>IF(F80+F81&lt;F79,1,0)</f>
        <v>0</v>
      </c>
      <c r="G78">
        <f t="shared" ref="G78:AA78" si="53">IF(G80+G81&lt;G79,1,0)</f>
        <v>0</v>
      </c>
      <c r="H78">
        <f t="shared" si="53"/>
        <v>0</v>
      </c>
      <c r="I78">
        <f t="shared" si="53"/>
        <v>0</v>
      </c>
      <c r="J78">
        <f t="shared" si="53"/>
        <v>0</v>
      </c>
      <c r="K78">
        <f t="shared" si="53"/>
        <v>0</v>
      </c>
      <c r="L78">
        <f t="shared" si="53"/>
        <v>0</v>
      </c>
      <c r="M78">
        <f t="shared" si="53"/>
        <v>0</v>
      </c>
      <c r="N78">
        <f t="shared" si="53"/>
        <v>0</v>
      </c>
      <c r="O78">
        <f t="shared" si="53"/>
        <v>0</v>
      </c>
      <c r="P78">
        <f t="shared" si="53"/>
        <v>0</v>
      </c>
      <c r="Q78">
        <f t="shared" si="53"/>
        <v>0</v>
      </c>
      <c r="R78">
        <f t="shared" si="53"/>
        <v>0</v>
      </c>
      <c r="S78">
        <f t="shared" si="53"/>
        <v>0</v>
      </c>
      <c r="T78">
        <f t="shared" si="53"/>
        <v>0</v>
      </c>
      <c r="U78">
        <f t="shared" si="53"/>
        <v>0</v>
      </c>
      <c r="V78">
        <f t="shared" si="53"/>
        <v>0</v>
      </c>
      <c r="W78">
        <f t="shared" si="53"/>
        <v>0</v>
      </c>
      <c r="X78">
        <f t="shared" si="53"/>
        <v>1</v>
      </c>
      <c r="Y78">
        <f t="shared" si="53"/>
        <v>1</v>
      </c>
      <c r="Z78">
        <f t="shared" si="53"/>
        <v>0</v>
      </c>
      <c r="AA78">
        <f t="shared" si="53"/>
        <v>1</v>
      </c>
    </row>
    <row r="79" spans="1:39" ht="15.75" customHeight="1" x14ac:dyDescent="0.2">
      <c r="A79" s="10"/>
      <c r="D79" s="1" t="s">
        <v>5</v>
      </c>
      <c r="E79" s="7"/>
      <c r="F79">
        <f t="shared" ref="F79:F80" si="54">F66-E66</f>
        <v>4</v>
      </c>
      <c r="G79">
        <f t="shared" ref="G79:G80" si="55">G66-F66</f>
        <v>80</v>
      </c>
      <c r="H79">
        <f t="shared" ref="H79:H80" si="56">H66-G66</f>
        <v>122</v>
      </c>
      <c r="I79">
        <f t="shared" ref="I79:I80" si="57">I66-H66</f>
        <v>253</v>
      </c>
      <c r="J79">
        <f t="shared" ref="J79:J80" si="58">J66-I66</f>
        <v>275</v>
      </c>
      <c r="K79">
        <f t="shared" ref="K79:K80" si="59">K66-J66</f>
        <v>561</v>
      </c>
      <c r="L79">
        <f t="shared" ref="L79:L80" si="60">L66-K66</f>
        <v>433</v>
      </c>
      <c r="M79">
        <f t="shared" ref="M79:M80" si="61">M66-L66</f>
        <v>518</v>
      </c>
      <c r="N79">
        <f t="shared" ref="N79:N80" si="62">N66-M66</f>
        <v>565</v>
      </c>
      <c r="O79">
        <f t="shared" ref="O79:O80" si="63">O66-N66</f>
        <v>560</v>
      </c>
      <c r="P79">
        <f t="shared" ref="P79:P80" si="64">P66-O66</f>
        <v>716</v>
      </c>
      <c r="Q79">
        <f t="shared" ref="Q79:Q80" si="65">Q66-P66</f>
        <v>399</v>
      </c>
      <c r="R79">
        <f t="shared" ref="R79:R80" si="66">R66-Q66</f>
        <v>276</v>
      </c>
      <c r="S79">
        <f t="shared" ref="S79:S80" si="67">S66-R66</f>
        <v>480</v>
      </c>
      <c r="T79">
        <f t="shared" ref="T79:T80" si="68">T66-S66</f>
        <v>390</v>
      </c>
      <c r="U79">
        <f t="shared" ref="U79:U80" si="69">U66-T66</f>
        <v>311</v>
      </c>
      <c r="V79">
        <f t="shared" ref="V79:V80" si="70">V66-U66</f>
        <v>421</v>
      </c>
      <c r="W79">
        <f t="shared" ref="W79:W80" si="71">W66-V66</f>
        <v>575</v>
      </c>
      <c r="X79">
        <f t="shared" ref="X79:X80" si="72">X66-W66</f>
        <v>132</v>
      </c>
      <c r="Y79">
        <f t="shared" ref="Y79:Y80" si="73">Y66-X66</f>
        <v>159</v>
      </c>
      <c r="Z79">
        <f t="shared" ref="Z79:Z80" si="74">Z66-Y66</f>
        <v>0</v>
      </c>
      <c r="AA79">
        <f t="shared" ref="AA79:AA80" si="75">AA66-Z66</f>
        <v>104</v>
      </c>
    </row>
    <row r="80" spans="1:39" ht="15.75" customHeight="1" x14ac:dyDescent="0.2">
      <c r="A80" s="10"/>
      <c r="D80" s="1" t="s">
        <v>94</v>
      </c>
      <c r="E80" s="7"/>
      <c r="F80">
        <f t="shared" si="54"/>
        <v>4</v>
      </c>
      <c r="G80">
        <f t="shared" si="55"/>
        <v>79</v>
      </c>
      <c r="H80">
        <f t="shared" si="56"/>
        <v>119</v>
      </c>
      <c r="I80">
        <f t="shared" si="57"/>
        <v>229</v>
      </c>
      <c r="J80">
        <f t="shared" si="58"/>
        <v>231</v>
      </c>
      <c r="K80">
        <f t="shared" si="59"/>
        <v>431</v>
      </c>
      <c r="L80">
        <f t="shared" si="60"/>
        <v>343</v>
      </c>
      <c r="M80">
        <f t="shared" si="61"/>
        <v>325</v>
      </c>
      <c r="N80">
        <f t="shared" si="62"/>
        <v>383</v>
      </c>
      <c r="O80">
        <f t="shared" si="63"/>
        <v>229</v>
      </c>
      <c r="P80">
        <f t="shared" si="64"/>
        <v>325</v>
      </c>
      <c r="Q80">
        <f t="shared" si="65"/>
        <v>239</v>
      </c>
      <c r="R80">
        <f t="shared" si="66"/>
        <v>171</v>
      </c>
      <c r="S80">
        <f t="shared" si="67"/>
        <v>257</v>
      </c>
      <c r="T80">
        <f t="shared" si="68"/>
        <v>210</v>
      </c>
      <c r="U80">
        <f t="shared" si="69"/>
        <v>175</v>
      </c>
      <c r="V80">
        <f t="shared" si="70"/>
        <v>248</v>
      </c>
      <c r="W80">
        <f t="shared" si="71"/>
        <v>335</v>
      </c>
      <c r="X80">
        <f t="shared" si="72"/>
        <v>47</v>
      </c>
      <c r="Y80">
        <f t="shared" si="73"/>
        <v>4</v>
      </c>
      <c r="Z80">
        <f t="shared" si="74"/>
        <v>0</v>
      </c>
      <c r="AA80">
        <f t="shared" si="75"/>
        <v>1</v>
      </c>
    </row>
    <row r="81" spans="1:27" ht="15.75" customHeight="1" x14ac:dyDescent="0.2">
      <c r="A81" s="10"/>
      <c r="D81" s="1" t="s">
        <v>95</v>
      </c>
      <c r="E81" s="7"/>
      <c r="F81">
        <f>F69-E69</f>
        <v>4</v>
      </c>
      <c r="G81">
        <f t="shared" ref="G81" si="76">G69-F69</f>
        <v>42</v>
      </c>
      <c r="H81">
        <f t="shared" ref="H81" si="77">H69-G69</f>
        <v>49</v>
      </c>
      <c r="I81">
        <f t="shared" ref="I81" si="78">I69-H69</f>
        <v>131</v>
      </c>
      <c r="J81">
        <f t="shared" ref="J81" si="79">J69-I69</f>
        <v>148</v>
      </c>
      <c r="K81">
        <f t="shared" ref="K81" si="80">K69-J69</f>
        <v>426</v>
      </c>
      <c r="L81">
        <f t="shared" ref="L81" si="81">L69-K69</f>
        <v>168</v>
      </c>
      <c r="M81">
        <f t="shared" ref="M81" si="82">M69-L69</f>
        <v>325</v>
      </c>
      <c r="N81">
        <f t="shared" ref="N81" si="83">N69-M69</f>
        <v>370</v>
      </c>
      <c r="O81">
        <f t="shared" ref="O81" si="84">O69-N69</f>
        <v>389</v>
      </c>
      <c r="P81">
        <f t="shared" ref="P81" si="85">P69-O69</f>
        <v>457</v>
      </c>
      <c r="Q81">
        <f t="shared" ref="Q81" si="86">Q69-P69</f>
        <v>225</v>
      </c>
      <c r="R81">
        <f t="shared" ref="R81" si="87">R69-Q69</f>
        <v>160</v>
      </c>
      <c r="S81">
        <f t="shared" ref="S81" si="88">S69-R69</f>
        <v>358</v>
      </c>
      <c r="T81">
        <f t="shared" ref="T81" si="89">T69-S69</f>
        <v>236</v>
      </c>
      <c r="U81">
        <f t="shared" ref="U81" si="90">U69-T69</f>
        <v>157</v>
      </c>
      <c r="V81">
        <f t="shared" ref="V81" si="91">V69-U69</f>
        <v>243</v>
      </c>
      <c r="W81">
        <f t="shared" ref="W81" si="92">W69-V69</f>
        <v>253</v>
      </c>
      <c r="X81">
        <f t="shared" ref="X81" si="93">X69-W69</f>
        <v>67</v>
      </c>
      <c r="Y81">
        <f t="shared" ref="Y81" si="94">Y69-X69</f>
        <v>3</v>
      </c>
      <c r="Z81">
        <f t="shared" ref="Z81" si="95">Z69-Y69</f>
        <v>0</v>
      </c>
      <c r="AA81">
        <f t="shared" ref="AA81" si="96">AA69-Z69</f>
        <v>0</v>
      </c>
    </row>
    <row r="82" spans="1:27" ht="15.75" customHeight="1" x14ac:dyDescent="0.2">
      <c r="A82" s="10"/>
      <c r="D82" s="1"/>
      <c r="E82" s="7"/>
      <c r="AA82" s="29"/>
    </row>
    <row r="83" spans="1:27" ht="15.75" customHeight="1" x14ac:dyDescent="0.2">
      <c r="A83" s="10"/>
      <c r="D83" s="1" t="s">
        <v>1</v>
      </c>
      <c r="E83" s="1" t="s">
        <v>1</v>
      </c>
      <c r="F83" s="1">
        <v>1</v>
      </c>
      <c r="G83" s="1">
        <v>2</v>
      </c>
      <c r="H83" s="1">
        <v>3</v>
      </c>
      <c r="I83" s="1">
        <v>4</v>
      </c>
      <c r="J83" s="1">
        <v>5</v>
      </c>
      <c r="K83" s="1">
        <v>6</v>
      </c>
      <c r="L83" s="1">
        <v>7</v>
      </c>
      <c r="M83" s="1">
        <v>8</v>
      </c>
      <c r="N83" s="1">
        <v>9</v>
      </c>
      <c r="O83" s="1">
        <v>10</v>
      </c>
      <c r="P83" s="1">
        <v>11</v>
      </c>
      <c r="Q83" s="1">
        <v>12</v>
      </c>
      <c r="R83" s="1">
        <v>13</v>
      </c>
      <c r="S83" s="1">
        <v>14</v>
      </c>
      <c r="T83" s="1">
        <v>15</v>
      </c>
      <c r="U83" s="1">
        <v>16</v>
      </c>
      <c r="V83" s="1">
        <v>17</v>
      </c>
      <c r="W83" s="1">
        <v>18</v>
      </c>
      <c r="X83" s="1">
        <v>19</v>
      </c>
      <c r="Y83" s="1" t="s">
        <v>20</v>
      </c>
      <c r="Z83" s="1" t="s">
        <v>21</v>
      </c>
      <c r="AA83" s="1" t="s">
        <v>16</v>
      </c>
    </row>
    <row r="84" spans="1:27" ht="15.75" customHeight="1" x14ac:dyDescent="0.2">
      <c r="A84" s="10"/>
      <c r="D84" s="11" t="s">
        <v>89</v>
      </c>
      <c r="E84" s="11" t="s">
        <v>89</v>
      </c>
      <c r="F84">
        <f t="shared" ref="F84:AA84" si="97">IF(F78=0,F79-F81,F80)</f>
        <v>0</v>
      </c>
      <c r="G84">
        <f t="shared" si="97"/>
        <v>38</v>
      </c>
      <c r="H84">
        <f t="shared" si="97"/>
        <v>73</v>
      </c>
      <c r="I84">
        <f t="shared" si="97"/>
        <v>122</v>
      </c>
      <c r="J84">
        <f t="shared" si="97"/>
        <v>127</v>
      </c>
      <c r="K84">
        <f t="shared" si="97"/>
        <v>135</v>
      </c>
      <c r="L84">
        <f t="shared" si="97"/>
        <v>265</v>
      </c>
      <c r="M84">
        <f t="shared" si="97"/>
        <v>193</v>
      </c>
      <c r="N84">
        <f t="shared" si="97"/>
        <v>195</v>
      </c>
      <c r="O84">
        <f t="shared" si="97"/>
        <v>171</v>
      </c>
      <c r="P84">
        <f t="shared" si="97"/>
        <v>259</v>
      </c>
      <c r="Q84">
        <f t="shared" si="97"/>
        <v>174</v>
      </c>
      <c r="R84">
        <f t="shared" si="97"/>
        <v>116</v>
      </c>
      <c r="S84">
        <f t="shared" si="97"/>
        <v>122</v>
      </c>
      <c r="T84">
        <f t="shared" si="97"/>
        <v>154</v>
      </c>
      <c r="U84">
        <f t="shared" si="97"/>
        <v>154</v>
      </c>
      <c r="V84">
        <f t="shared" si="97"/>
        <v>178</v>
      </c>
      <c r="W84">
        <f t="shared" si="97"/>
        <v>322</v>
      </c>
      <c r="X84">
        <f t="shared" si="97"/>
        <v>47</v>
      </c>
      <c r="Y84">
        <f t="shared" si="97"/>
        <v>4</v>
      </c>
      <c r="Z84">
        <f t="shared" si="97"/>
        <v>0</v>
      </c>
      <c r="AA84">
        <f t="shared" si="97"/>
        <v>1</v>
      </c>
    </row>
    <row r="85" spans="1:27" ht="15.75" customHeight="1" x14ac:dyDescent="0.2">
      <c r="A85" s="10"/>
      <c r="D85" s="1" t="s">
        <v>11</v>
      </c>
      <c r="E85" s="1" t="s">
        <v>11</v>
      </c>
      <c r="F85">
        <f t="shared" ref="F85" si="98">IF(F78=0,F79-F84-F86,F79-F80-F81)</f>
        <v>4</v>
      </c>
      <c r="G85">
        <f t="shared" ref="G85" si="99">IF(G78=0,G79-G84-G86,G79-G80-G81)</f>
        <v>41</v>
      </c>
      <c r="H85">
        <f t="shared" ref="H85" si="100">IF(H78=0,H79-H84-H86,H79-H80-H81)</f>
        <v>46</v>
      </c>
      <c r="I85">
        <f t="shared" ref="I85" si="101">IF(I78=0,I79-I84-I86,I79-I80-I81)</f>
        <v>107</v>
      </c>
      <c r="J85">
        <f t="shared" ref="J85" si="102">IF(J78=0,J79-J84-J86,J79-J80-J81)</f>
        <v>104</v>
      </c>
      <c r="K85">
        <f t="shared" ref="K85" si="103">IF(K78=0,K79-K84-K86,K79-K80-K81)</f>
        <v>296</v>
      </c>
      <c r="L85">
        <f t="shared" ref="L85" si="104">IF(L78=0,L79-L84-L86,L79-L80-L81)</f>
        <v>78</v>
      </c>
      <c r="M85">
        <f t="shared" ref="M85" si="105">IF(M78=0,M79-M84-M86,M79-M80-M81)</f>
        <v>132</v>
      </c>
      <c r="N85">
        <f t="shared" ref="N85" si="106">IF(N78=0,N79-N84-N86,N79-N80-N81)</f>
        <v>188</v>
      </c>
      <c r="O85">
        <f t="shared" ref="O85" si="107">IF(O78=0,O79-O84-O86,O79-O80-O81)</f>
        <v>58</v>
      </c>
      <c r="P85">
        <f t="shared" ref="P85" si="108">IF(P78=0,P79-P84-P86,P79-P80-P81)</f>
        <v>66</v>
      </c>
      <c r="Q85">
        <f t="shared" ref="Q85" si="109">IF(Q78=0,Q79-Q84-Q86,Q79-Q80-Q81)</f>
        <v>65</v>
      </c>
      <c r="R85">
        <f t="shared" ref="R85" si="110">IF(R78=0,R79-R84-R86,R79-R80-R81)</f>
        <v>55</v>
      </c>
      <c r="S85">
        <f>IF(S78=0,S79-S84-S86,S79-S80-S81)</f>
        <v>135</v>
      </c>
      <c r="T85">
        <f t="shared" ref="T85" si="111">IF(T78=0,T79-T84-T86,T79-T80-T81)</f>
        <v>56</v>
      </c>
      <c r="U85">
        <f t="shared" ref="U85" si="112">IF(U78=0,U79-U84-U86,U79-U80-U81)</f>
        <v>21</v>
      </c>
      <c r="V85">
        <f t="shared" ref="V85" si="113">IF(V78=0,V79-V84-V86,V79-V80-V81)</f>
        <v>70</v>
      </c>
      <c r="W85">
        <f t="shared" ref="W85" si="114">IF(W78=0,W79-W84-W86,W79-W80-W81)</f>
        <v>13</v>
      </c>
      <c r="X85">
        <f t="shared" ref="X85" si="115">IF(X78=0,X79-X84-X86,X79-X80-X81)</f>
        <v>18</v>
      </c>
      <c r="Y85">
        <f t="shared" ref="Y85" si="116">IF(Y78=0,Y79-Y84-Y86,Y79-Y80-Y81)</f>
        <v>152</v>
      </c>
      <c r="Z85">
        <f t="shared" ref="Z85" si="117">IF(Z78=0,Z79-Z84-Z86,Z79-Z80-Z81)</f>
        <v>0</v>
      </c>
      <c r="AA85">
        <f t="shared" ref="AA85" si="118">IF(AA78=0,AA79-AA84-AA86,AA79-AA80-AA81)</f>
        <v>103</v>
      </c>
    </row>
    <row r="86" spans="1:27" ht="15.75" customHeight="1" x14ac:dyDescent="0.2">
      <c r="A86" s="10"/>
      <c r="D86" s="1" t="s">
        <v>83</v>
      </c>
      <c r="E86" s="1" t="s">
        <v>83</v>
      </c>
      <c r="F86">
        <f t="shared" ref="F86:R86" si="119">IF(F78=0,F79-F80,F81)</f>
        <v>0</v>
      </c>
      <c r="G86">
        <f t="shared" si="119"/>
        <v>1</v>
      </c>
      <c r="H86">
        <f t="shared" si="119"/>
        <v>3</v>
      </c>
      <c r="I86">
        <f t="shared" si="119"/>
        <v>24</v>
      </c>
      <c r="J86">
        <f t="shared" si="119"/>
        <v>44</v>
      </c>
      <c r="K86">
        <f t="shared" si="119"/>
        <v>130</v>
      </c>
      <c r="L86">
        <f t="shared" si="119"/>
        <v>90</v>
      </c>
      <c r="M86">
        <f t="shared" si="119"/>
        <v>193</v>
      </c>
      <c r="N86">
        <f t="shared" si="119"/>
        <v>182</v>
      </c>
      <c r="O86">
        <f t="shared" si="119"/>
        <v>331</v>
      </c>
      <c r="P86">
        <f t="shared" si="119"/>
        <v>391</v>
      </c>
      <c r="Q86">
        <f t="shared" si="119"/>
        <v>160</v>
      </c>
      <c r="R86">
        <f t="shared" si="119"/>
        <v>105</v>
      </c>
      <c r="S86">
        <f>IF(S78=0,S79-S80,S81)</f>
        <v>223</v>
      </c>
      <c r="T86">
        <f t="shared" ref="T86:AA86" si="120">IF(T78=0,T79-T80,T81)</f>
        <v>180</v>
      </c>
      <c r="U86">
        <f t="shared" si="120"/>
        <v>136</v>
      </c>
      <c r="V86">
        <f t="shared" si="120"/>
        <v>173</v>
      </c>
      <c r="W86">
        <f t="shared" si="120"/>
        <v>240</v>
      </c>
      <c r="X86">
        <f t="shared" si="120"/>
        <v>67</v>
      </c>
      <c r="Y86">
        <f t="shared" si="120"/>
        <v>3</v>
      </c>
      <c r="Z86">
        <f t="shared" si="120"/>
        <v>0</v>
      </c>
      <c r="AA86">
        <f t="shared" si="120"/>
        <v>0</v>
      </c>
    </row>
    <row r="87" spans="1:27" ht="15.75" customHeight="1" x14ac:dyDescent="0.2">
      <c r="A87" s="10"/>
      <c r="D87" s="1" t="s">
        <v>84</v>
      </c>
      <c r="E87" s="1" t="s">
        <v>84</v>
      </c>
      <c r="F87">
        <f>F86+F85+F84</f>
        <v>4</v>
      </c>
      <c r="G87">
        <f t="shared" ref="G87:AA87" si="121">G86+G85+G84</f>
        <v>80</v>
      </c>
      <c r="H87">
        <f t="shared" si="121"/>
        <v>122</v>
      </c>
      <c r="I87">
        <f t="shared" si="121"/>
        <v>253</v>
      </c>
      <c r="J87">
        <f t="shared" si="121"/>
        <v>275</v>
      </c>
      <c r="K87">
        <f t="shared" si="121"/>
        <v>561</v>
      </c>
      <c r="L87">
        <f t="shared" si="121"/>
        <v>433</v>
      </c>
      <c r="M87">
        <f t="shared" si="121"/>
        <v>518</v>
      </c>
      <c r="N87">
        <f t="shared" si="121"/>
        <v>565</v>
      </c>
      <c r="O87">
        <f t="shared" si="121"/>
        <v>560</v>
      </c>
      <c r="P87">
        <f t="shared" si="121"/>
        <v>716</v>
      </c>
      <c r="Q87">
        <f t="shared" si="121"/>
        <v>399</v>
      </c>
      <c r="R87">
        <f t="shared" si="121"/>
        <v>276</v>
      </c>
      <c r="S87">
        <f t="shared" si="121"/>
        <v>480</v>
      </c>
      <c r="T87">
        <f t="shared" si="121"/>
        <v>390</v>
      </c>
      <c r="U87">
        <f t="shared" si="121"/>
        <v>311</v>
      </c>
      <c r="V87">
        <f t="shared" si="121"/>
        <v>421</v>
      </c>
      <c r="W87">
        <f t="shared" si="121"/>
        <v>575</v>
      </c>
      <c r="X87">
        <f t="shared" si="121"/>
        <v>132</v>
      </c>
      <c r="Y87">
        <f t="shared" si="121"/>
        <v>159</v>
      </c>
      <c r="Z87">
        <f t="shared" si="121"/>
        <v>0</v>
      </c>
      <c r="AA87">
        <f t="shared" si="121"/>
        <v>104</v>
      </c>
    </row>
    <row r="88" spans="1:27" ht="15.75" customHeight="1" x14ac:dyDescent="0.2"/>
    <row r="89" spans="1:27" ht="15.75" customHeight="1" x14ac:dyDescent="0.2"/>
    <row r="90" spans="1:27" ht="15.75" customHeight="1" x14ac:dyDescent="0.2"/>
    <row r="91" spans="1:27" ht="15.75" customHeight="1" x14ac:dyDescent="0.2"/>
    <row r="92" spans="1:27" ht="15.75" customHeight="1" x14ac:dyDescent="0.2"/>
    <row r="93" spans="1:27" ht="15.75" customHeight="1" x14ac:dyDescent="0.2"/>
    <row r="94" spans="1:27" ht="15.75" customHeight="1" x14ac:dyDescent="0.2"/>
    <row r="95" spans="1:27" ht="15.75" customHeight="1" x14ac:dyDescent="0.2"/>
    <row r="96" spans="1:2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</sheetData>
  <conditionalFormatting sqref="F16:Y16">
    <cfRule type="colorScale" priority="3">
      <colorScale>
        <cfvo type="num" val="0"/>
        <cfvo type="num" val="1"/>
        <color rgb="FF92D050"/>
        <color rgb="FFFF0000"/>
      </colorScale>
    </cfRule>
  </conditionalFormatting>
  <conditionalFormatting sqref="F44:AA44">
    <cfRule type="colorScale" priority="2">
      <colorScale>
        <cfvo type="num" val="0"/>
        <cfvo type="num" val="1"/>
        <color rgb="FF92D050"/>
        <color rgb="FFFF0000"/>
      </colorScale>
    </cfRule>
  </conditionalFormatting>
  <conditionalFormatting sqref="F78:AA78">
    <cfRule type="colorScale" priority="1">
      <colorScale>
        <cfvo type="num" val="0"/>
        <cfvo type="num" val="1"/>
        <color rgb="FF92D050"/>
        <color rgb="FFFF0000"/>
      </colorScale>
    </cfRule>
  </conditionalFormatting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9" ht="15.75" customHeight="1" x14ac:dyDescent="0.2"/>
    <row r="2" spans="1:19" ht="15.75" customHeight="1" x14ac:dyDescent="0.2"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21</v>
      </c>
      <c r="S2" s="1" t="s">
        <v>16</v>
      </c>
    </row>
    <row r="3" spans="1:19" ht="15.75" customHeight="1" x14ac:dyDescent="0.2"/>
    <row r="4" spans="1:19" ht="15.75" customHeight="1" x14ac:dyDescent="0.2">
      <c r="A4" s="1" t="s">
        <v>0</v>
      </c>
    </row>
    <row r="5" spans="1:19" ht="15.75" customHeight="1" x14ac:dyDescent="0.2">
      <c r="A5" s="1" t="s">
        <v>5</v>
      </c>
      <c r="E5" s="1">
        <v>6</v>
      </c>
      <c r="F5" s="1">
        <v>26</v>
      </c>
      <c r="G5" s="1">
        <v>56</v>
      </c>
      <c r="H5" s="1">
        <v>118</v>
      </c>
      <c r="I5" s="1">
        <v>151</v>
      </c>
      <c r="J5" s="1">
        <v>181</v>
      </c>
      <c r="K5" s="1">
        <v>219</v>
      </c>
      <c r="L5" s="1">
        <v>259</v>
      </c>
      <c r="M5" s="1">
        <v>323</v>
      </c>
      <c r="N5" s="1">
        <v>349</v>
      </c>
      <c r="O5" s="1">
        <v>391</v>
      </c>
      <c r="P5" s="1">
        <v>429</v>
      </c>
      <c r="Q5" s="1">
        <v>442</v>
      </c>
      <c r="R5" s="1">
        <v>444</v>
      </c>
      <c r="S5" s="1">
        <v>444</v>
      </c>
    </row>
    <row r="6" spans="1:19" ht="15.75" customHeight="1" x14ac:dyDescent="0.2">
      <c r="A6" s="1" t="s">
        <v>40</v>
      </c>
      <c r="E6" s="1">
        <v>4</v>
      </c>
      <c r="F6" s="1">
        <v>18</v>
      </c>
      <c r="G6" s="1">
        <v>34</v>
      </c>
      <c r="H6" s="1">
        <v>67</v>
      </c>
      <c r="I6" s="1">
        <v>87</v>
      </c>
      <c r="J6" s="1">
        <v>105</v>
      </c>
      <c r="K6" s="1">
        <v>122</v>
      </c>
      <c r="L6" s="1">
        <v>137</v>
      </c>
      <c r="M6" s="1">
        <v>151</v>
      </c>
      <c r="N6" s="1">
        <v>168</v>
      </c>
      <c r="O6" s="1">
        <v>198</v>
      </c>
      <c r="P6" s="1">
        <v>222</v>
      </c>
      <c r="Q6" s="1">
        <v>231</v>
      </c>
      <c r="R6" s="1">
        <v>232</v>
      </c>
      <c r="S6" s="1">
        <v>232</v>
      </c>
    </row>
    <row r="7" spans="1:19" ht="15.75" customHeight="1" x14ac:dyDescent="0.2">
      <c r="A7" s="1" t="s">
        <v>41</v>
      </c>
      <c r="E7" s="1">
        <v>4</v>
      </c>
      <c r="F7" s="1">
        <v>20</v>
      </c>
      <c r="G7" s="1">
        <v>46</v>
      </c>
      <c r="H7" s="1">
        <v>95</v>
      </c>
      <c r="I7" s="1">
        <v>120</v>
      </c>
      <c r="J7" s="1">
        <v>139</v>
      </c>
      <c r="K7" s="1">
        <v>168</v>
      </c>
      <c r="L7" s="1">
        <v>200</v>
      </c>
      <c r="M7" s="1">
        <v>255</v>
      </c>
      <c r="N7" s="1">
        <v>266</v>
      </c>
      <c r="O7" s="1">
        <v>281</v>
      </c>
      <c r="P7" s="1">
        <v>298</v>
      </c>
      <c r="Q7" s="1">
        <v>302</v>
      </c>
      <c r="R7" s="1">
        <v>302</v>
      </c>
      <c r="S7" s="1">
        <v>302</v>
      </c>
    </row>
    <row r="8" spans="1:19" ht="15.75" customHeight="1" x14ac:dyDescent="0.2"/>
    <row r="9" spans="1:19" ht="15.75" customHeight="1" x14ac:dyDescent="0.2">
      <c r="A9" s="1" t="s">
        <v>42</v>
      </c>
    </row>
    <row r="10" spans="1:19" ht="15.75" customHeight="1" x14ac:dyDescent="0.2">
      <c r="A10" s="1" t="s">
        <v>5</v>
      </c>
    </row>
    <row r="11" spans="1:19" ht="15.75" customHeight="1" x14ac:dyDescent="0.2">
      <c r="A11" s="1" t="s">
        <v>40</v>
      </c>
    </row>
    <row r="12" spans="1:19" ht="15.75" customHeight="1" x14ac:dyDescent="0.2">
      <c r="A12" s="1" t="s">
        <v>41</v>
      </c>
    </row>
    <row r="13" spans="1:19" ht="15.75" customHeight="1" x14ac:dyDescent="0.2"/>
    <row r="14" spans="1:19" ht="15.75" customHeight="1" x14ac:dyDescent="0.2">
      <c r="A14" s="1" t="s">
        <v>43</v>
      </c>
    </row>
    <row r="15" spans="1:19" ht="15.75" customHeight="1" x14ac:dyDescent="0.2">
      <c r="A15" s="1" t="s">
        <v>5</v>
      </c>
      <c r="D15" s="1">
        <v>39</v>
      </c>
      <c r="E15" s="1">
        <v>121</v>
      </c>
      <c r="F15" s="1">
        <v>312</v>
      </c>
      <c r="G15" s="1">
        <v>497</v>
      </c>
      <c r="H15" s="1">
        <v>752</v>
      </c>
      <c r="I15" s="1">
        <v>1035</v>
      </c>
      <c r="J15" s="1">
        <v>1344</v>
      </c>
      <c r="K15" s="1">
        <v>1695</v>
      </c>
      <c r="L15" s="1">
        <v>2147</v>
      </c>
      <c r="M15" s="1">
        <v>2691</v>
      </c>
      <c r="N15" s="1">
        <v>2975</v>
      </c>
      <c r="O15" s="1">
        <v>3128</v>
      </c>
      <c r="P15" s="1">
        <v>3481</v>
      </c>
      <c r="Q15" s="1">
        <v>3575</v>
      </c>
      <c r="R15" s="1">
        <v>3596</v>
      </c>
      <c r="S15" s="1">
        <v>3596</v>
      </c>
    </row>
    <row r="16" spans="1:19" ht="15.75" customHeight="1" x14ac:dyDescent="0.2">
      <c r="A16" s="1" t="s">
        <v>40</v>
      </c>
      <c r="D16" s="1">
        <v>39</v>
      </c>
      <c r="E16" s="1">
        <v>120</v>
      </c>
      <c r="F16" s="1">
        <v>307</v>
      </c>
      <c r="G16" s="1">
        <v>478</v>
      </c>
      <c r="H16" s="1">
        <v>682</v>
      </c>
      <c r="I16" s="1">
        <v>904</v>
      </c>
      <c r="J16" s="1">
        <v>1081</v>
      </c>
      <c r="K16" s="1">
        <v>1301</v>
      </c>
      <c r="L16" s="1">
        <v>1500</v>
      </c>
      <c r="M16" s="1">
        <v>1766</v>
      </c>
      <c r="N16" s="1">
        <v>1942</v>
      </c>
      <c r="O16" s="1">
        <v>2027</v>
      </c>
      <c r="P16" s="1">
        <v>2221</v>
      </c>
      <c r="Q16" s="1">
        <v>2313</v>
      </c>
      <c r="R16" s="1">
        <v>2314</v>
      </c>
      <c r="S16" s="1">
        <v>2314</v>
      </c>
    </row>
    <row r="17" spans="1:19" ht="15.75" customHeight="1" x14ac:dyDescent="0.2">
      <c r="A17" s="1" t="s">
        <v>41</v>
      </c>
      <c r="D17" s="1">
        <v>21</v>
      </c>
      <c r="E17" s="1">
        <v>49</v>
      </c>
      <c r="F17" s="1">
        <v>135</v>
      </c>
      <c r="G17" s="1">
        <v>213</v>
      </c>
      <c r="H17" s="1">
        <v>382</v>
      </c>
      <c r="I17" s="1">
        <v>475</v>
      </c>
      <c r="J17" s="1">
        <v>635</v>
      </c>
      <c r="K17" s="1">
        <v>842</v>
      </c>
      <c r="L17" s="1">
        <v>1127</v>
      </c>
      <c r="M17" s="1">
        <v>1453</v>
      </c>
      <c r="N17" s="1">
        <v>1611</v>
      </c>
      <c r="O17" s="1">
        <v>1683</v>
      </c>
      <c r="P17" s="1">
        <v>1878</v>
      </c>
      <c r="Q17" s="1">
        <v>1912</v>
      </c>
      <c r="R17" s="1">
        <v>1913</v>
      </c>
      <c r="S17" s="1">
        <v>1913</v>
      </c>
    </row>
    <row r="18" spans="1:19" ht="15.75" customHeight="1" x14ac:dyDescent="0.2"/>
    <row r="19" spans="1:19" ht="15.75" customHeight="1" x14ac:dyDescent="0.2">
      <c r="A19" s="1" t="s">
        <v>44</v>
      </c>
    </row>
    <row r="20" spans="1:19" ht="15.75" customHeight="1" x14ac:dyDescent="0.2">
      <c r="A20" s="1" t="s">
        <v>5</v>
      </c>
      <c r="E20" s="1">
        <v>2</v>
      </c>
      <c r="F20" s="1">
        <v>7</v>
      </c>
      <c r="G20" s="1">
        <v>10</v>
      </c>
      <c r="H20" s="1">
        <v>24</v>
      </c>
      <c r="I20" s="1">
        <v>33</v>
      </c>
      <c r="J20" s="1">
        <v>42</v>
      </c>
      <c r="K20" s="1">
        <v>61</v>
      </c>
      <c r="L20" s="1">
        <v>71</v>
      </c>
      <c r="M20" s="1">
        <v>79</v>
      </c>
      <c r="N20" s="1">
        <v>87</v>
      </c>
      <c r="O20" s="1">
        <v>91</v>
      </c>
      <c r="P20" s="1">
        <v>96</v>
      </c>
      <c r="Q20" s="1">
        <v>98</v>
      </c>
      <c r="R20" s="1">
        <v>99</v>
      </c>
      <c r="S20" s="1">
        <v>99</v>
      </c>
    </row>
    <row r="21" spans="1:19" ht="15.75" customHeight="1" x14ac:dyDescent="0.2">
      <c r="A21" s="1" t="s">
        <v>40</v>
      </c>
      <c r="E21" s="1">
        <v>2</v>
      </c>
      <c r="F21" s="1">
        <v>7</v>
      </c>
      <c r="G21" s="1">
        <v>10</v>
      </c>
      <c r="H21" s="1">
        <v>24</v>
      </c>
      <c r="I21" s="1">
        <v>30</v>
      </c>
      <c r="J21" s="1">
        <v>36</v>
      </c>
      <c r="K21" s="1">
        <v>52</v>
      </c>
      <c r="L21" s="1">
        <v>59</v>
      </c>
      <c r="M21" s="1">
        <v>65</v>
      </c>
      <c r="N21" s="1">
        <v>70</v>
      </c>
      <c r="O21" s="1">
        <v>73</v>
      </c>
      <c r="P21" s="1">
        <v>75</v>
      </c>
      <c r="Q21" s="1">
        <v>77</v>
      </c>
      <c r="R21" s="1">
        <v>78</v>
      </c>
      <c r="S21" s="1">
        <v>78</v>
      </c>
    </row>
    <row r="22" spans="1:19" ht="15.75" customHeight="1" x14ac:dyDescent="0.2">
      <c r="A22" s="1" t="s">
        <v>41</v>
      </c>
      <c r="E22" s="1">
        <v>1</v>
      </c>
      <c r="F22" s="1">
        <v>2</v>
      </c>
      <c r="G22" s="1">
        <v>3</v>
      </c>
      <c r="H22" s="1">
        <v>10</v>
      </c>
      <c r="I22" s="1">
        <v>13</v>
      </c>
      <c r="J22" s="1">
        <v>18</v>
      </c>
      <c r="K22" s="1">
        <v>25</v>
      </c>
      <c r="L22" s="1">
        <v>30</v>
      </c>
      <c r="M22" s="1">
        <v>33</v>
      </c>
      <c r="N22" s="1">
        <v>36</v>
      </c>
      <c r="O22" s="1">
        <v>39</v>
      </c>
      <c r="P22" s="1">
        <v>40</v>
      </c>
      <c r="Q22" s="1">
        <v>41</v>
      </c>
      <c r="R22" s="1">
        <v>41</v>
      </c>
      <c r="S22" s="1">
        <v>41</v>
      </c>
    </row>
    <row r="23" spans="1:19" ht="15.75" customHeight="1" x14ac:dyDescent="0.2"/>
    <row r="24" spans="1:19" ht="15.75" customHeight="1" x14ac:dyDescent="0.2">
      <c r="A24" s="1" t="s">
        <v>45</v>
      </c>
    </row>
    <row r="25" spans="1:19" ht="15.75" customHeight="1" x14ac:dyDescent="0.2">
      <c r="A25" s="1" t="s">
        <v>5</v>
      </c>
      <c r="C25" s="1">
        <v>1</v>
      </c>
      <c r="D25" s="1">
        <v>5</v>
      </c>
      <c r="E25" s="1">
        <v>11</v>
      </c>
      <c r="F25" s="1">
        <v>13</v>
      </c>
      <c r="G25" s="1">
        <v>17</v>
      </c>
      <c r="H25" s="1">
        <v>24</v>
      </c>
      <c r="I25" s="1">
        <v>25</v>
      </c>
      <c r="J25" s="1">
        <v>29</v>
      </c>
      <c r="K25" s="1">
        <v>40</v>
      </c>
      <c r="L25" s="1">
        <v>46</v>
      </c>
      <c r="M25" s="1">
        <v>62</v>
      </c>
      <c r="N25" s="1">
        <v>68</v>
      </c>
      <c r="O25" s="1">
        <v>73</v>
      </c>
      <c r="P25" s="1">
        <v>84</v>
      </c>
      <c r="Q25" s="1">
        <v>86</v>
      </c>
      <c r="R25" s="1">
        <v>86</v>
      </c>
      <c r="S25" s="1">
        <v>86</v>
      </c>
    </row>
    <row r="26" spans="1:19" ht="15.75" customHeight="1" x14ac:dyDescent="0.2">
      <c r="A26" s="1" t="s">
        <v>40</v>
      </c>
      <c r="C26" s="1">
        <v>1</v>
      </c>
      <c r="D26" s="1">
        <v>5</v>
      </c>
      <c r="E26" s="1">
        <v>11</v>
      </c>
      <c r="F26" s="1">
        <v>13</v>
      </c>
      <c r="G26" s="1">
        <v>17</v>
      </c>
      <c r="H26" s="1">
        <v>24</v>
      </c>
      <c r="I26" s="1">
        <v>25</v>
      </c>
      <c r="J26" s="1">
        <v>27</v>
      </c>
      <c r="K26" s="1">
        <v>35</v>
      </c>
      <c r="L26" s="1">
        <v>41</v>
      </c>
      <c r="M26" s="1">
        <v>44</v>
      </c>
      <c r="N26" s="1">
        <v>47</v>
      </c>
      <c r="O26" s="1">
        <v>50</v>
      </c>
      <c r="P26" s="1">
        <v>53</v>
      </c>
      <c r="Q26" s="1">
        <v>55</v>
      </c>
      <c r="R26" s="1">
        <v>55</v>
      </c>
      <c r="S26" s="1">
        <v>55</v>
      </c>
    </row>
    <row r="27" spans="1:19" ht="15.75" customHeight="1" x14ac:dyDescent="0.2">
      <c r="A27" s="1" t="s">
        <v>41</v>
      </c>
      <c r="C27" s="1">
        <v>1</v>
      </c>
      <c r="D27" s="1">
        <v>1</v>
      </c>
      <c r="E27" s="1">
        <v>1</v>
      </c>
      <c r="F27" s="1">
        <v>2</v>
      </c>
      <c r="G27" s="1">
        <v>3</v>
      </c>
      <c r="H27" s="1">
        <v>6</v>
      </c>
      <c r="I27" s="1">
        <v>6</v>
      </c>
      <c r="J27" s="1">
        <v>8</v>
      </c>
      <c r="K27" s="1">
        <v>16</v>
      </c>
      <c r="L27" s="1">
        <v>17</v>
      </c>
      <c r="M27" s="1">
        <v>32</v>
      </c>
      <c r="N27" s="1">
        <v>35</v>
      </c>
      <c r="O27" s="1">
        <v>36</v>
      </c>
      <c r="P27" s="1">
        <v>38</v>
      </c>
      <c r="Q27" s="1">
        <v>38</v>
      </c>
      <c r="R27" s="1">
        <v>38</v>
      </c>
      <c r="S27" s="1">
        <v>38</v>
      </c>
    </row>
    <row r="28" spans="1:19" ht="15.75" customHeight="1" x14ac:dyDescent="0.2"/>
    <row r="29" spans="1:19" ht="15.75" customHeight="1" x14ac:dyDescent="0.2">
      <c r="A29" s="1" t="s">
        <v>46</v>
      </c>
    </row>
    <row r="30" spans="1:19" ht="15.75" customHeight="1" x14ac:dyDescent="0.2">
      <c r="A30" s="1" t="s">
        <v>5</v>
      </c>
      <c r="E30" s="1">
        <v>5</v>
      </c>
      <c r="F30" s="1">
        <v>13</v>
      </c>
      <c r="G30" s="1">
        <v>17</v>
      </c>
      <c r="H30" s="1">
        <v>18</v>
      </c>
      <c r="I30" s="1">
        <v>31</v>
      </c>
      <c r="J30" s="1">
        <v>45</v>
      </c>
      <c r="K30" s="1">
        <v>54</v>
      </c>
      <c r="L30" s="1">
        <v>55</v>
      </c>
      <c r="M30" s="1">
        <v>59</v>
      </c>
      <c r="N30" s="1">
        <v>63</v>
      </c>
      <c r="O30" s="1">
        <v>64</v>
      </c>
      <c r="P30" s="1">
        <v>64</v>
      </c>
      <c r="Q30" s="1">
        <v>64</v>
      </c>
      <c r="R30" s="1">
        <v>64</v>
      </c>
      <c r="S30" s="1">
        <v>64</v>
      </c>
    </row>
    <row r="31" spans="1:19" ht="15.75" customHeight="1" x14ac:dyDescent="0.2">
      <c r="A31" s="1" t="s">
        <v>40</v>
      </c>
      <c r="E31" s="1">
        <v>5</v>
      </c>
      <c r="F31" s="1">
        <v>5</v>
      </c>
      <c r="G31" s="1">
        <v>6</v>
      </c>
      <c r="H31" s="1">
        <v>7</v>
      </c>
      <c r="I31" s="1">
        <v>19</v>
      </c>
      <c r="J31" s="1">
        <v>33</v>
      </c>
      <c r="K31" s="1">
        <v>42</v>
      </c>
      <c r="L31" s="1">
        <v>42</v>
      </c>
      <c r="M31" s="1">
        <v>45</v>
      </c>
      <c r="N31" s="1">
        <v>48</v>
      </c>
      <c r="O31" s="1">
        <v>48</v>
      </c>
      <c r="P31" s="1">
        <v>48</v>
      </c>
      <c r="Q31" s="1">
        <v>48</v>
      </c>
      <c r="R31" s="1">
        <v>48</v>
      </c>
      <c r="S31" s="1">
        <v>48</v>
      </c>
    </row>
    <row r="32" spans="1:19" ht="15.75" customHeight="1" x14ac:dyDescent="0.2">
      <c r="A32" s="1" t="s">
        <v>41</v>
      </c>
      <c r="E32" s="1">
        <v>5</v>
      </c>
      <c r="F32" s="1">
        <v>13</v>
      </c>
      <c r="G32" s="1">
        <v>16</v>
      </c>
      <c r="H32" s="1">
        <v>17</v>
      </c>
      <c r="I32" s="1">
        <v>19</v>
      </c>
      <c r="J32" s="1">
        <v>19</v>
      </c>
      <c r="K32" s="1">
        <v>20</v>
      </c>
      <c r="L32" s="1">
        <v>21</v>
      </c>
      <c r="M32" s="1">
        <v>21</v>
      </c>
      <c r="N32" s="1">
        <v>21</v>
      </c>
      <c r="O32" s="1">
        <v>22</v>
      </c>
      <c r="P32" s="1">
        <v>22</v>
      </c>
      <c r="Q32" s="1">
        <v>22</v>
      </c>
      <c r="R32" s="1">
        <v>22</v>
      </c>
      <c r="S32" s="1">
        <v>22</v>
      </c>
    </row>
    <row r="33" spans="1:19" ht="15.75" customHeight="1" x14ac:dyDescent="0.2"/>
    <row r="34" spans="1:19" ht="15.75" customHeight="1" x14ac:dyDescent="0.2">
      <c r="A34" s="1" t="s">
        <v>47</v>
      </c>
    </row>
    <row r="35" spans="1:19" ht="15.75" customHeight="1" x14ac:dyDescent="0.2">
      <c r="A35" s="1" t="s">
        <v>5</v>
      </c>
      <c r="C35" s="1">
        <v>3</v>
      </c>
      <c r="D35" s="1">
        <v>3</v>
      </c>
      <c r="E35" s="1">
        <v>3</v>
      </c>
      <c r="F35" s="1">
        <v>6</v>
      </c>
      <c r="G35" s="1">
        <v>24</v>
      </c>
      <c r="H35" s="1">
        <v>35</v>
      </c>
      <c r="I35" s="1">
        <v>44</v>
      </c>
      <c r="J35" s="1">
        <v>55</v>
      </c>
      <c r="K35" s="1">
        <v>65</v>
      </c>
      <c r="L35" s="1">
        <v>100</v>
      </c>
      <c r="M35" s="1">
        <v>135</v>
      </c>
      <c r="N35" s="1">
        <v>155</v>
      </c>
      <c r="O35" s="1">
        <v>176</v>
      </c>
      <c r="P35" s="1">
        <v>181</v>
      </c>
      <c r="Q35" s="1">
        <v>181</v>
      </c>
      <c r="R35" s="1">
        <v>181</v>
      </c>
      <c r="S35" s="1">
        <v>181</v>
      </c>
    </row>
    <row r="36" spans="1:19" ht="15.75" customHeight="1" x14ac:dyDescent="0.2">
      <c r="A36" s="1" t="s">
        <v>40</v>
      </c>
      <c r="C36" s="1">
        <v>3</v>
      </c>
      <c r="D36" s="1">
        <v>3</v>
      </c>
      <c r="E36" s="1">
        <v>3</v>
      </c>
      <c r="F36" s="1">
        <v>6</v>
      </c>
      <c r="G36" s="1">
        <v>24</v>
      </c>
      <c r="H36" s="1">
        <v>32</v>
      </c>
      <c r="I36" s="1">
        <v>36</v>
      </c>
      <c r="J36" s="1">
        <v>46</v>
      </c>
      <c r="K36" s="1">
        <v>49</v>
      </c>
      <c r="L36" s="1">
        <v>53</v>
      </c>
      <c r="M36" s="1">
        <v>73</v>
      </c>
      <c r="N36" s="1">
        <v>81</v>
      </c>
      <c r="O36" s="1">
        <v>95</v>
      </c>
      <c r="P36" s="1">
        <v>98</v>
      </c>
      <c r="Q36" s="1">
        <v>98</v>
      </c>
      <c r="R36" s="1">
        <v>98</v>
      </c>
      <c r="S36" s="1">
        <v>98</v>
      </c>
    </row>
    <row r="37" spans="1:19" ht="15.75" customHeight="1" x14ac:dyDescent="0.2">
      <c r="A37" s="1" t="s">
        <v>41</v>
      </c>
      <c r="C37" s="1">
        <v>3</v>
      </c>
      <c r="D37" s="1">
        <v>3</v>
      </c>
      <c r="E37" s="1">
        <v>3</v>
      </c>
      <c r="F37" s="1">
        <v>5</v>
      </c>
      <c r="G37" s="1">
        <v>17</v>
      </c>
      <c r="H37" s="1">
        <v>28</v>
      </c>
      <c r="I37" s="1">
        <v>36</v>
      </c>
      <c r="J37" s="1">
        <v>40</v>
      </c>
      <c r="K37" s="1">
        <v>50</v>
      </c>
      <c r="L37" s="1">
        <v>83</v>
      </c>
      <c r="M37" s="1">
        <v>101</v>
      </c>
      <c r="N37" s="1">
        <v>115</v>
      </c>
      <c r="O37" s="1">
        <v>119</v>
      </c>
      <c r="P37" s="1">
        <v>121</v>
      </c>
      <c r="Q37" s="1">
        <v>121</v>
      </c>
      <c r="R37" s="1">
        <v>121</v>
      </c>
      <c r="S37" s="1">
        <v>121</v>
      </c>
    </row>
    <row r="38" spans="1:19" ht="15.75" customHeight="1" x14ac:dyDescent="0.2"/>
    <row r="39" spans="1:19" ht="15.75" customHeight="1" x14ac:dyDescent="0.2">
      <c r="A39" s="1" t="s">
        <v>48</v>
      </c>
    </row>
    <row r="40" spans="1:19" ht="15.75" customHeight="1" x14ac:dyDescent="0.2">
      <c r="A40" s="1" t="s">
        <v>5</v>
      </c>
      <c r="E40" s="1">
        <v>4</v>
      </c>
      <c r="F40" s="1">
        <v>7</v>
      </c>
      <c r="G40" s="1">
        <v>15</v>
      </c>
      <c r="H40" s="1">
        <v>22</v>
      </c>
      <c r="I40" s="1">
        <v>27</v>
      </c>
      <c r="J40" s="1">
        <v>34</v>
      </c>
      <c r="K40" s="1">
        <v>37</v>
      </c>
      <c r="L40" s="1">
        <v>45</v>
      </c>
      <c r="M40" s="1">
        <v>59</v>
      </c>
      <c r="N40" s="1">
        <v>74</v>
      </c>
      <c r="O40" s="1">
        <v>87</v>
      </c>
      <c r="P40" s="1">
        <v>99</v>
      </c>
      <c r="Q40" s="1">
        <v>103</v>
      </c>
      <c r="R40" s="1">
        <v>105</v>
      </c>
      <c r="S40" s="1">
        <v>105</v>
      </c>
    </row>
    <row r="41" spans="1:19" ht="15.75" customHeight="1" x14ac:dyDescent="0.2">
      <c r="A41" s="1" t="s">
        <v>40</v>
      </c>
      <c r="E41" s="1">
        <v>4</v>
      </c>
      <c r="F41" s="1">
        <v>7</v>
      </c>
      <c r="G41" s="1">
        <v>13</v>
      </c>
      <c r="H41" s="1">
        <v>15</v>
      </c>
      <c r="I41" s="1">
        <v>17</v>
      </c>
      <c r="J41" s="1">
        <v>21</v>
      </c>
      <c r="K41" s="1">
        <v>22</v>
      </c>
      <c r="L41" s="1">
        <v>28</v>
      </c>
      <c r="M41" s="1">
        <v>37</v>
      </c>
      <c r="N41" s="1">
        <v>43</v>
      </c>
      <c r="O41" s="1">
        <v>49</v>
      </c>
      <c r="P41" s="1">
        <v>54</v>
      </c>
      <c r="Q41" s="1">
        <v>54</v>
      </c>
      <c r="R41" s="1">
        <v>54</v>
      </c>
      <c r="S41" s="1">
        <v>54</v>
      </c>
    </row>
    <row r="42" spans="1:19" ht="15.75" customHeight="1" x14ac:dyDescent="0.2">
      <c r="A42" s="1" t="s">
        <v>41</v>
      </c>
      <c r="E42" s="1">
        <v>1</v>
      </c>
      <c r="F42" s="1">
        <v>2</v>
      </c>
      <c r="G42" s="1">
        <v>8</v>
      </c>
      <c r="H42" s="1">
        <v>15</v>
      </c>
      <c r="I42" s="1">
        <v>19</v>
      </c>
      <c r="J42" s="1">
        <v>25</v>
      </c>
      <c r="K42" s="1">
        <v>28</v>
      </c>
      <c r="L42" s="1">
        <v>31</v>
      </c>
      <c r="M42" s="1">
        <v>36</v>
      </c>
      <c r="N42" s="1">
        <v>44</v>
      </c>
      <c r="O42" s="1">
        <v>51</v>
      </c>
      <c r="P42" s="1">
        <v>56</v>
      </c>
      <c r="Q42" s="1">
        <v>60</v>
      </c>
      <c r="R42" s="1">
        <v>61</v>
      </c>
      <c r="S42" s="1">
        <v>61</v>
      </c>
    </row>
    <row r="43" spans="1:19" ht="15.75" customHeight="1" x14ac:dyDescent="0.2"/>
    <row r="44" spans="1:19" ht="15.75" customHeight="1" x14ac:dyDescent="0.2">
      <c r="A44" s="1" t="s">
        <v>49</v>
      </c>
    </row>
    <row r="45" spans="1:19" ht="15.75" customHeight="1" x14ac:dyDescent="0.2">
      <c r="A45" s="1" t="s">
        <v>5</v>
      </c>
      <c r="D45" s="1">
        <v>36</v>
      </c>
      <c r="E45" s="1">
        <v>49</v>
      </c>
      <c r="F45" s="1">
        <v>51</v>
      </c>
      <c r="G45" s="1">
        <v>56</v>
      </c>
      <c r="H45" s="1">
        <v>56</v>
      </c>
      <c r="I45" s="1">
        <v>58</v>
      </c>
      <c r="J45" s="1">
        <v>99</v>
      </c>
      <c r="K45" s="1">
        <v>102</v>
      </c>
      <c r="L45" s="1">
        <v>105</v>
      </c>
      <c r="M45" s="1">
        <v>125</v>
      </c>
      <c r="N45" s="1">
        <v>147</v>
      </c>
      <c r="O45" s="1">
        <v>161</v>
      </c>
      <c r="P45" s="1">
        <v>194</v>
      </c>
      <c r="Q45" s="1">
        <v>203</v>
      </c>
      <c r="R45" s="1">
        <v>203</v>
      </c>
      <c r="S45" s="1">
        <v>203</v>
      </c>
    </row>
    <row r="46" spans="1:19" ht="15.75" customHeight="1" x14ac:dyDescent="0.2">
      <c r="A46" s="1" t="s">
        <v>40</v>
      </c>
      <c r="D46" s="1">
        <v>36</v>
      </c>
      <c r="E46" s="1">
        <v>49</v>
      </c>
      <c r="F46" s="1">
        <v>51</v>
      </c>
      <c r="G46" s="1">
        <v>51</v>
      </c>
      <c r="H46" s="1">
        <v>51</v>
      </c>
      <c r="I46" s="1">
        <v>52</v>
      </c>
      <c r="J46" s="1">
        <v>74</v>
      </c>
      <c r="K46" s="1">
        <v>77</v>
      </c>
      <c r="L46" s="1">
        <v>77</v>
      </c>
      <c r="M46" s="1">
        <v>86</v>
      </c>
      <c r="N46" s="1">
        <v>102</v>
      </c>
      <c r="O46" s="1">
        <v>110</v>
      </c>
      <c r="P46" s="1">
        <v>125</v>
      </c>
      <c r="Q46" s="1">
        <v>134</v>
      </c>
      <c r="R46" s="1">
        <v>134</v>
      </c>
      <c r="S46" s="1">
        <v>134</v>
      </c>
    </row>
    <row r="47" spans="1:19" ht="15.75" customHeight="1" x14ac:dyDescent="0.2">
      <c r="A47" s="1" t="s">
        <v>41</v>
      </c>
      <c r="D47" s="1">
        <v>20</v>
      </c>
      <c r="E47" s="1">
        <v>29</v>
      </c>
      <c r="F47" s="1">
        <v>29</v>
      </c>
      <c r="G47" s="1">
        <v>34</v>
      </c>
      <c r="H47" s="1">
        <v>34</v>
      </c>
      <c r="I47" s="1">
        <v>36</v>
      </c>
      <c r="J47" s="1">
        <v>68</v>
      </c>
      <c r="K47" s="1">
        <v>68</v>
      </c>
      <c r="L47" s="1">
        <v>71</v>
      </c>
      <c r="M47" s="1">
        <v>84</v>
      </c>
      <c r="N47" s="1">
        <v>94</v>
      </c>
      <c r="O47" s="1">
        <v>101</v>
      </c>
      <c r="P47" s="1">
        <v>120</v>
      </c>
      <c r="Q47" s="1">
        <v>126</v>
      </c>
      <c r="R47" s="1">
        <v>126</v>
      </c>
      <c r="S47" s="1">
        <v>126</v>
      </c>
    </row>
    <row r="48" spans="1:19" ht="15.75" customHeight="1" x14ac:dyDescent="0.2"/>
    <row r="49" spans="1:22" ht="15.75" customHeight="1" x14ac:dyDescent="0.2">
      <c r="A49" s="1" t="s">
        <v>50</v>
      </c>
    </row>
    <row r="50" spans="1:22" ht="15.75" customHeight="1" x14ac:dyDescent="0.2">
      <c r="A50" s="1" t="s">
        <v>5</v>
      </c>
      <c r="D50" s="1">
        <v>1</v>
      </c>
      <c r="E50" s="1">
        <v>1</v>
      </c>
      <c r="F50" s="1">
        <v>10</v>
      </c>
      <c r="G50" s="1">
        <v>16</v>
      </c>
      <c r="H50" s="1">
        <v>188</v>
      </c>
      <c r="I50" s="1">
        <v>256</v>
      </c>
      <c r="J50" s="1">
        <v>353</v>
      </c>
      <c r="K50" s="1">
        <v>472</v>
      </c>
      <c r="L50" s="1">
        <v>502</v>
      </c>
      <c r="M50" s="1">
        <v>525</v>
      </c>
      <c r="N50" s="1">
        <v>532</v>
      </c>
      <c r="O50" s="1">
        <v>547</v>
      </c>
      <c r="P50" s="1">
        <v>569</v>
      </c>
      <c r="Q50" s="1">
        <v>609</v>
      </c>
      <c r="R50" s="1">
        <v>613</v>
      </c>
      <c r="S50" s="1">
        <v>613</v>
      </c>
    </row>
    <row r="51" spans="1:22" ht="15.75" customHeight="1" x14ac:dyDescent="0.2">
      <c r="A51" s="1" t="s">
        <v>40</v>
      </c>
      <c r="F51" s="1">
        <v>5</v>
      </c>
      <c r="G51" s="1">
        <v>5</v>
      </c>
      <c r="H51" s="1">
        <v>134</v>
      </c>
      <c r="I51" s="1">
        <v>199</v>
      </c>
      <c r="J51" s="1">
        <v>277</v>
      </c>
      <c r="K51" s="1">
        <v>381</v>
      </c>
      <c r="L51" s="1">
        <v>399</v>
      </c>
      <c r="M51" s="1">
        <v>412</v>
      </c>
      <c r="N51" s="1">
        <v>417</v>
      </c>
      <c r="O51" s="1">
        <v>426</v>
      </c>
      <c r="P51" s="1">
        <v>431</v>
      </c>
      <c r="Q51" s="1">
        <v>433</v>
      </c>
      <c r="R51" s="1">
        <v>433</v>
      </c>
      <c r="S51" s="1">
        <v>433</v>
      </c>
    </row>
    <row r="52" spans="1:22" ht="15.75" customHeight="1" x14ac:dyDescent="0.2">
      <c r="A52" s="1" t="s">
        <v>41</v>
      </c>
      <c r="D52" s="1">
        <v>1</v>
      </c>
      <c r="E52" s="1">
        <v>1</v>
      </c>
      <c r="F52" s="1">
        <v>10</v>
      </c>
      <c r="G52" s="1">
        <v>16</v>
      </c>
      <c r="H52" s="1">
        <v>177</v>
      </c>
      <c r="I52" s="1">
        <v>205</v>
      </c>
      <c r="J52" s="1">
        <v>298</v>
      </c>
      <c r="K52" s="1">
        <v>400</v>
      </c>
      <c r="L52" s="1">
        <v>423</v>
      </c>
      <c r="M52" s="1">
        <v>435</v>
      </c>
      <c r="N52" s="1">
        <v>437</v>
      </c>
      <c r="O52" s="1">
        <v>442</v>
      </c>
      <c r="P52" s="1">
        <v>459</v>
      </c>
      <c r="Q52" s="1">
        <v>498</v>
      </c>
      <c r="R52" s="1">
        <v>498</v>
      </c>
      <c r="S52" s="1">
        <v>498</v>
      </c>
    </row>
    <row r="53" spans="1:22" ht="15.75" customHeight="1" x14ac:dyDescent="0.2"/>
    <row r="54" spans="1:22" ht="15.75" customHeight="1" x14ac:dyDescent="0.2">
      <c r="A54" s="1" t="s">
        <v>51</v>
      </c>
    </row>
    <row r="55" spans="1:22" ht="15.75" customHeight="1" x14ac:dyDescent="0.2">
      <c r="C55" s="1" t="s">
        <v>25</v>
      </c>
      <c r="D55" s="1" t="s">
        <v>26</v>
      </c>
      <c r="E55" s="1" t="s">
        <v>27</v>
      </c>
      <c r="F55" s="1" t="s">
        <v>28</v>
      </c>
      <c r="G55" s="1" t="s">
        <v>29</v>
      </c>
      <c r="H55" s="1" t="s">
        <v>30</v>
      </c>
      <c r="I55" s="1" t="s">
        <v>31</v>
      </c>
      <c r="J55" s="1" t="s">
        <v>32</v>
      </c>
      <c r="K55" s="1" t="s">
        <v>52</v>
      </c>
      <c r="L55" s="1" t="s">
        <v>53</v>
      </c>
      <c r="M55" s="1" t="s">
        <v>54</v>
      </c>
      <c r="N55" s="1" t="s">
        <v>55</v>
      </c>
      <c r="O55" s="1" t="s">
        <v>56</v>
      </c>
      <c r="P55" s="1" t="s">
        <v>57</v>
      </c>
      <c r="Q55" s="1" t="s">
        <v>58</v>
      </c>
      <c r="R55" s="1" t="s">
        <v>59</v>
      </c>
      <c r="S55" s="1" t="s">
        <v>4</v>
      </c>
    </row>
    <row r="56" spans="1:22" ht="15.75" customHeight="1" x14ac:dyDescent="0.2">
      <c r="A56" s="1" t="s">
        <v>5</v>
      </c>
      <c r="C56" s="1">
        <v>4</v>
      </c>
      <c r="D56" s="1">
        <v>84</v>
      </c>
      <c r="E56" s="1">
        <v>200</v>
      </c>
      <c r="F56" s="1">
        <v>433</v>
      </c>
      <c r="G56" s="1">
        <v>678</v>
      </c>
      <c r="H56" s="1">
        <v>1178</v>
      </c>
      <c r="I56" s="1">
        <v>1578</v>
      </c>
      <c r="J56" s="1">
        <v>2079</v>
      </c>
      <c r="K56" s="1">
        <v>2611</v>
      </c>
      <c r="L56" s="1">
        <v>3161</v>
      </c>
      <c r="M56" s="1">
        <v>3838</v>
      </c>
      <c r="N56" s="1">
        <v>4217</v>
      </c>
      <c r="O56" s="1">
        <v>4449</v>
      </c>
      <c r="P56" s="1">
        <v>4895</v>
      </c>
      <c r="Q56" s="1">
        <v>5047</v>
      </c>
      <c r="R56" s="1">
        <v>5075</v>
      </c>
      <c r="S56" s="1">
        <v>5075</v>
      </c>
    </row>
    <row r="57" spans="1:22" ht="15.75" customHeight="1" x14ac:dyDescent="0.2">
      <c r="A57" s="1" t="s">
        <v>40</v>
      </c>
      <c r="C57" s="1">
        <v>4</v>
      </c>
      <c r="D57" s="1">
        <v>83</v>
      </c>
      <c r="E57" s="1">
        <v>198</v>
      </c>
      <c r="F57" s="1">
        <v>413</v>
      </c>
      <c r="G57" s="1">
        <v>628</v>
      </c>
      <c r="H57" s="1">
        <v>1026</v>
      </c>
      <c r="I57" s="1">
        <v>1349</v>
      </c>
      <c r="J57" s="1">
        <v>1669</v>
      </c>
      <c r="K57" s="1">
        <v>2040</v>
      </c>
      <c r="L57" s="1">
        <v>2284</v>
      </c>
      <c r="M57" s="1">
        <v>2620</v>
      </c>
      <c r="N57" s="1">
        <v>2848</v>
      </c>
      <c r="O57" s="1">
        <v>2979</v>
      </c>
      <c r="P57" s="1">
        <v>3208</v>
      </c>
      <c r="Q57" s="1">
        <v>3315</v>
      </c>
      <c r="R57" s="1">
        <v>3317</v>
      </c>
      <c r="S57" s="1">
        <v>3317</v>
      </c>
    </row>
    <row r="58" spans="1:22" ht="15.75" customHeight="1" x14ac:dyDescent="0.2">
      <c r="A58" s="1" t="s">
        <v>41</v>
      </c>
      <c r="C58" s="1">
        <v>4</v>
      </c>
      <c r="D58" s="1">
        <v>46</v>
      </c>
      <c r="E58" s="1">
        <v>91</v>
      </c>
      <c r="F58" s="1">
        <v>206</v>
      </c>
      <c r="G58" s="1">
        <v>328</v>
      </c>
      <c r="H58" s="1">
        <v>704</v>
      </c>
      <c r="I58" s="1">
        <v>847</v>
      </c>
      <c r="J58" s="1">
        <v>1153</v>
      </c>
      <c r="K58" s="1">
        <v>1494</v>
      </c>
      <c r="L58" s="1">
        <v>1851</v>
      </c>
      <c r="M58" s="1">
        <v>2252</v>
      </c>
      <c r="N58" s="1">
        <v>2459</v>
      </c>
      <c r="O58" s="1">
        <v>2562</v>
      </c>
      <c r="P58" s="1">
        <v>2804</v>
      </c>
      <c r="Q58" s="1">
        <v>2889</v>
      </c>
      <c r="R58" s="1">
        <v>2891</v>
      </c>
      <c r="S58" s="1">
        <v>2891</v>
      </c>
    </row>
    <row r="59" spans="1:22" ht="15.75" customHeight="1" x14ac:dyDescent="0.2">
      <c r="A59" s="1" t="s">
        <v>60</v>
      </c>
    </row>
    <row r="60" spans="1:22" ht="15.75" customHeight="1" x14ac:dyDescent="0.2">
      <c r="C60" s="1" t="s">
        <v>25</v>
      </c>
      <c r="D60" s="1" t="s">
        <v>26</v>
      </c>
      <c r="E60" s="1" t="s">
        <v>27</v>
      </c>
      <c r="F60" s="1" t="s">
        <v>28</v>
      </c>
      <c r="G60" s="1" t="s">
        <v>29</v>
      </c>
      <c r="H60" s="1" t="s">
        <v>30</v>
      </c>
      <c r="I60" s="1" t="s">
        <v>31</v>
      </c>
      <c r="J60" s="1" t="s">
        <v>32</v>
      </c>
      <c r="K60" s="1" t="s">
        <v>52</v>
      </c>
      <c r="L60" s="1" t="s">
        <v>53</v>
      </c>
      <c r="M60" s="1" t="s">
        <v>54</v>
      </c>
      <c r="N60" s="1" t="s">
        <v>55</v>
      </c>
      <c r="O60" s="1" t="s">
        <v>56</v>
      </c>
      <c r="P60" s="1" t="s">
        <v>57</v>
      </c>
      <c r="Q60" s="1" t="s">
        <v>61</v>
      </c>
      <c r="R60" s="1" t="s">
        <v>62</v>
      </c>
      <c r="S60" s="1" t="s">
        <v>63</v>
      </c>
      <c r="T60" s="1" t="s">
        <v>64</v>
      </c>
      <c r="U60" s="1" t="s">
        <v>59</v>
      </c>
      <c r="V60" s="1" t="s">
        <v>4</v>
      </c>
    </row>
    <row r="61" spans="1:22" ht="15.75" customHeight="1" x14ac:dyDescent="0.2">
      <c r="A61" s="1" t="s">
        <v>5</v>
      </c>
      <c r="C61" s="9">
        <v>4</v>
      </c>
      <c r="D61" s="9">
        <v>84</v>
      </c>
      <c r="E61" s="9">
        <v>206</v>
      </c>
      <c r="F61" s="9">
        <v>459</v>
      </c>
      <c r="G61" s="9">
        <v>734</v>
      </c>
      <c r="H61" s="9">
        <v>1296</v>
      </c>
      <c r="I61" s="9">
        <v>1729</v>
      </c>
      <c r="J61" s="9">
        <v>2260</v>
      </c>
      <c r="K61" s="9">
        <v>2830</v>
      </c>
      <c r="L61" s="9">
        <v>3420</v>
      </c>
      <c r="M61" s="9">
        <v>4161</v>
      </c>
      <c r="N61" s="9">
        <v>4571</v>
      </c>
      <c r="O61" s="9">
        <v>4848</v>
      </c>
      <c r="P61" s="9">
        <v>5329</v>
      </c>
      <c r="Q61" s="9">
        <v>5740</v>
      </c>
      <c r="R61" s="9">
        <v>6052</v>
      </c>
      <c r="S61" s="9">
        <v>6514</v>
      </c>
      <c r="T61" s="9">
        <v>6743</v>
      </c>
      <c r="U61" s="9">
        <v>6769</v>
      </c>
      <c r="V61" s="9">
        <v>6769</v>
      </c>
    </row>
    <row r="62" spans="1:22" ht="15.75" customHeight="1" x14ac:dyDescent="0.2">
      <c r="A62" s="1" t="s">
        <v>40</v>
      </c>
      <c r="C62" s="9">
        <v>4</v>
      </c>
      <c r="D62" s="9">
        <v>83</v>
      </c>
      <c r="E62" s="9">
        <v>202</v>
      </c>
      <c r="F62" s="9">
        <v>431</v>
      </c>
      <c r="G62" s="9">
        <v>662</v>
      </c>
      <c r="H62" s="9">
        <v>1093</v>
      </c>
      <c r="I62" s="9">
        <v>1436</v>
      </c>
      <c r="J62" s="9">
        <v>1774</v>
      </c>
      <c r="K62" s="9">
        <v>2162</v>
      </c>
      <c r="L62" s="9">
        <v>2421</v>
      </c>
      <c r="M62" s="9">
        <v>2771</v>
      </c>
      <c r="N62" s="9">
        <v>3021</v>
      </c>
      <c r="O62" s="9">
        <v>3193</v>
      </c>
      <c r="P62" s="9">
        <v>3451</v>
      </c>
      <c r="Q62" s="9">
        <v>3695</v>
      </c>
      <c r="R62" s="9">
        <v>3869</v>
      </c>
      <c r="S62" s="9">
        <v>4150</v>
      </c>
      <c r="T62" s="9">
        <v>4277</v>
      </c>
      <c r="U62" s="9">
        <v>4288</v>
      </c>
      <c r="V62" s="9">
        <v>4288</v>
      </c>
    </row>
    <row r="63" spans="1:22" ht="15.75" customHeight="1" x14ac:dyDescent="0.2">
      <c r="A63" s="1" t="s">
        <v>41</v>
      </c>
      <c r="C63" s="9">
        <v>4</v>
      </c>
      <c r="D63" s="9">
        <v>46</v>
      </c>
      <c r="E63" s="9">
        <v>95</v>
      </c>
      <c r="F63" s="9">
        <v>226</v>
      </c>
      <c r="G63" s="9">
        <v>374</v>
      </c>
      <c r="H63" s="9">
        <v>801</v>
      </c>
      <c r="I63" s="9">
        <v>969</v>
      </c>
      <c r="J63" s="9">
        <v>1294</v>
      </c>
      <c r="K63" s="9">
        <v>1664</v>
      </c>
      <c r="L63" s="9">
        <v>2053</v>
      </c>
      <c r="M63" s="9">
        <v>2509</v>
      </c>
      <c r="N63" s="9">
        <v>2734</v>
      </c>
      <c r="O63" s="9">
        <v>2894</v>
      </c>
      <c r="P63" s="9">
        <v>3253</v>
      </c>
      <c r="Q63" s="9">
        <v>3473</v>
      </c>
      <c r="R63" s="9">
        <v>3632</v>
      </c>
      <c r="S63" s="9">
        <v>3912</v>
      </c>
      <c r="T63" s="9">
        <v>4032</v>
      </c>
      <c r="U63" s="9">
        <v>4047</v>
      </c>
      <c r="V63" s="9">
        <v>4047</v>
      </c>
    </row>
    <row r="64" spans="1:2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4" ht="15.75" customHeight="1" x14ac:dyDescent="0.2"/>
    <row r="2" spans="1:24" ht="15.75" customHeight="1" x14ac:dyDescent="0.2"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21</v>
      </c>
      <c r="X2" s="1" t="s">
        <v>71</v>
      </c>
    </row>
    <row r="3" spans="1:24" ht="15.75" customHeight="1" x14ac:dyDescent="0.2"/>
    <row r="4" spans="1:24" ht="15.75" customHeight="1" x14ac:dyDescent="0.2">
      <c r="A4" s="1" t="s">
        <v>0</v>
      </c>
    </row>
    <row r="5" spans="1:24" ht="15.75" customHeight="1" x14ac:dyDescent="0.2">
      <c r="A5" s="1" t="s">
        <v>5</v>
      </c>
      <c r="E5" s="1">
        <v>6</v>
      </c>
      <c r="F5" s="1">
        <v>26</v>
      </c>
      <c r="G5" s="1">
        <v>56</v>
      </c>
      <c r="H5" s="1">
        <v>117</v>
      </c>
      <c r="I5" s="1">
        <v>150</v>
      </c>
      <c r="J5" s="1">
        <v>180</v>
      </c>
      <c r="K5" s="1">
        <v>218</v>
      </c>
      <c r="L5" s="1">
        <v>258</v>
      </c>
      <c r="M5" s="1">
        <v>323</v>
      </c>
      <c r="N5" s="1">
        <v>352</v>
      </c>
      <c r="O5" s="1">
        <v>398</v>
      </c>
      <c r="P5" s="1">
        <v>436</v>
      </c>
      <c r="Q5" s="1">
        <v>470</v>
      </c>
      <c r="R5" s="1">
        <v>518</v>
      </c>
      <c r="S5" s="1">
        <v>588</v>
      </c>
      <c r="T5" s="1">
        <v>650</v>
      </c>
      <c r="U5" s="1">
        <v>682</v>
      </c>
      <c r="V5" s="1">
        <v>718</v>
      </c>
      <c r="W5" s="1">
        <v>718</v>
      </c>
      <c r="X5" s="1">
        <v>742</v>
      </c>
    </row>
    <row r="6" spans="1:24" ht="15.75" customHeight="1" x14ac:dyDescent="0.2">
      <c r="A6" s="1" t="s">
        <v>40</v>
      </c>
      <c r="E6" s="1">
        <v>4</v>
      </c>
      <c r="F6" s="1">
        <v>18</v>
      </c>
      <c r="G6" s="1">
        <v>34</v>
      </c>
      <c r="H6" s="1">
        <v>67</v>
      </c>
      <c r="I6" s="1">
        <v>87</v>
      </c>
      <c r="J6" s="1">
        <v>105</v>
      </c>
      <c r="K6" s="1">
        <v>122</v>
      </c>
      <c r="L6" s="1">
        <v>137</v>
      </c>
      <c r="M6" s="1">
        <v>152</v>
      </c>
      <c r="N6" s="1">
        <v>171</v>
      </c>
      <c r="O6" s="1">
        <v>205</v>
      </c>
      <c r="P6" s="1">
        <v>229</v>
      </c>
      <c r="Q6" s="1">
        <v>253</v>
      </c>
      <c r="R6" s="1">
        <v>284</v>
      </c>
      <c r="S6" s="1">
        <v>311</v>
      </c>
      <c r="T6" s="1">
        <v>329</v>
      </c>
      <c r="U6" s="1">
        <v>340</v>
      </c>
      <c r="V6" s="1">
        <v>341</v>
      </c>
      <c r="W6" s="1">
        <v>341</v>
      </c>
      <c r="X6" s="1">
        <v>341</v>
      </c>
    </row>
    <row r="7" spans="1:24" ht="15.75" customHeight="1" x14ac:dyDescent="0.2">
      <c r="A7" s="1" t="s">
        <v>41</v>
      </c>
      <c r="E7" s="1">
        <v>4</v>
      </c>
      <c r="F7" s="1">
        <v>20</v>
      </c>
      <c r="G7" s="1">
        <v>46</v>
      </c>
      <c r="H7" s="1">
        <v>96</v>
      </c>
      <c r="I7" s="1">
        <v>121</v>
      </c>
      <c r="J7" s="1">
        <v>140</v>
      </c>
      <c r="K7" s="1">
        <v>169</v>
      </c>
      <c r="L7" s="1">
        <v>201</v>
      </c>
      <c r="M7" s="1">
        <v>257</v>
      </c>
      <c r="N7" s="1">
        <v>271</v>
      </c>
      <c r="O7" s="1">
        <v>292</v>
      </c>
      <c r="P7" s="1">
        <v>313</v>
      </c>
      <c r="Q7" s="1">
        <v>323</v>
      </c>
      <c r="R7" s="1">
        <v>339</v>
      </c>
      <c r="S7" s="1">
        <v>360</v>
      </c>
      <c r="T7" s="1">
        <v>376</v>
      </c>
      <c r="U7" s="1">
        <v>383</v>
      </c>
      <c r="V7" s="1">
        <v>384</v>
      </c>
      <c r="W7" s="1">
        <v>384</v>
      </c>
      <c r="X7" s="1">
        <v>384</v>
      </c>
    </row>
    <row r="8" spans="1:24" ht="15.75" customHeight="1" x14ac:dyDescent="0.2"/>
    <row r="9" spans="1:24" ht="15.75" customHeight="1" x14ac:dyDescent="0.2">
      <c r="A9" s="1" t="s">
        <v>42</v>
      </c>
    </row>
    <row r="10" spans="1:24" ht="15.75" customHeight="1" x14ac:dyDescent="0.2">
      <c r="A10" s="1" t="s">
        <v>5</v>
      </c>
    </row>
    <row r="11" spans="1:24" ht="15.75" customHeight="1" x14ac:dyDescent="0.2">
      <c r="A11" s="1" t="s">
        <v>40</v>
      </c>
    </row>
    <row r="12" spans="1:24" ht="15.75" customHeight="1" x14ac:dyDescent="0.2">
      <c r="A12" s="1" t="s">
        <v>41</v>
      </c>
    </row>
    <row r="13" spans="1:24" ht="15.75" customHeight="1" x14ac:dyDescent="0.2"/>
    <row r="14" spans="1:24" ht="15.75" customHeight="1" x14ac:dyDescent="0.2">
      <c r="A14" s="1" t="s">
        <v>43</v>
      </c>
    </row>
    <row r="15" spans="1:24" ht="15.75" customHeight="1" x14ac:dyDescent="0.2">
      <c r="A15" s="1" t="s">
        <v>5</v>
      </c>
      <c r="D15" s="1">
        <v>39</v>
      </c>
      <c r="E15" s="1">
        <v>120</v>
      </c>
      <c r="F15" s="1">
        <v>310</v>
      </c>
      <c r="G15" s="1">
        <v>496</v>
      </c>
      <c r="H15" s="1">
        <v>751</v>
      </c>
      <c r="I15" s="1">
        <v>1033</v>
      </c>
      <c r="J15" s="1">
        <v>1328</v>
      </c>
      <c r="K15" s="1">
        <v>1669</v>
      </c>
      <c r="L15" s="1">
        <v>2091</v>
      </c>
      <c r="M15" s="1">
        <v>2609</v>
      </c>
      <c r="N15" s="1">
        <v>2882</v>
      </c>
      <c r="O15" s="1">
        <v>3034</v>
      </c>
      <c r="P15" s="1">
        <v>3386</v>
      </c>
      <c r="Q15" s="1">
        <v>3564</v>
      </c>
      <c r="R15" s="1">
        <v>3754</v>
      </c>
      <c r="S15" s="1">
        <v>4007</v>
      </c>
      <c r="T15" s="1">
        <v>4342</v>
      </c>
      <c r="U15" s="1">
        <v>4413</v>
      </c>
      <c r="V15" s="1">
        <v>4501</v>
      </c>
      <c r="W15" s="1">
        <v>4501</v>
      </c>
      <c r="X15" s="1">
        <v>4552</v>
      </c>
    </row>
    <row r="16" spans="1:24" ht="15.75" customHeight="1" x14ac:dyDescent="0.2">
      <c r="A16" s="1" t="s">
        <v>40</v>
      </c>
      <c r="D16" s="1">
        <v>39</v>
      </c>
      <c r="E16" s="1">
        <v>119</v>
      </c>
      <c r="F16" s="1">
        <v>305</v>
      </c>
      <c r="G16" s="1">
        <v>478</v>
      </c>
      <c r="H16" s="1">
        <v>682</v>
      </c>
      <c r="I16" s="1">
        <v>903</v>
      </c>
      <c r="J16" s="1">
        <v>1067</v>
      </c>
      <c r="K16" s="1">
        <v>1281</v>
      </c>
      <c r="L16" s="1">
        <v>1449</v>
      </c>
      <c r="M16" s="1">
        <v>1689</v>
      </c>
      <c r="N16" s="1">
        <v>1854</v>
      </c>
      <c r="O16" s="1">
        <v>1943</v>
      </c>
      <c r="P16" s="1">
        <v>2137</v>
      </c>
      <c r="Q16" s="1">
        <v>2283</v>
      </c>
      <c r="R16" s="1">
        <v>2403</v>
      </c>
      <c r="S16" s="1">
        <v>2575</v>
      </c>
      <c r="T16" s="1">
        <v>2857</v>
      </c>
      <c r="U16" s="1">
        <v>2887</v>
      </c>
      <c r="V16" s="1">
        <v>2890</v>
      </c>
      <c r="W16" s="1">
        <v>2890</v>
      </c>
      <c r="X16" s="1">
        <v>2891</v>
      </c>
    </row>
    <row r="17" spans="1:24" ht="15.75" customHeight="1" x14ac:dyDescent="0.2">
      <c r="A17" s="1" t="s">
        <v>41</v>
      </c>
      <c r="D17" s="1">
        <v>21</v>
      </c>
      <c r="E17" s="1">
        <v>48</v>
      </c>
      <c r="F17" s="1">
        <v>133</v>
      </c>
      <c r="G17" s="1">
        <v>212</v>
      </c>
      <c r="H17" s="1">
        <v>381</v>
      </c>
      <c r="I17" s="1">
        <v>473</v>
      </c>
      <c r="J17" s="1">
        <v>632</v>
      </c>
      <c r="K17" s="1">
        <v>834</v>
      </c>
      <c r="L17" s="1">
        <v>1119</v>
      </c>
      <c r="M17" s="1">
        <v>1445</v>
      </c>
      <c r="N17" s="1">
        <v>1603</v>
      </c>
      <c r="O17" s="1">
        <v>1708</v>
      </c>
      <c r="P17" s="1">
        <v>1989</v>
      </c>
      <c r="Q17" s="1">
        <v>2065</v>
      </c>
      <c r="R17" s="1">
        <v>2164</v>
      </c>
      <c r="S17" s="1">
        <v>2317</v>
      </c>
      <c r="T17" s="1">
        <v>2405</v>
      </c>
      <c r="U17" s="1">
        <v>2443</v>
      </c>
      <c r="V17" s="1">
        <v>2444</v>
      </c>
      <c r="W17" s="1">
        <v>2444</v>
      </c>
      <c r="X17" s="1">
        <v>2444</v>
      </c>
    </row>
    <row r="18" spans="1:24" ht="15.75" customHeight="1" x14ac:dyDescent="0.2"/>
    <row r="19" spans="1:24" ht="15.75" customHeight="1" x14ac:dyDescent="0.2">
      <c r="A19" s="1" t="s">
        <v>44</v>
      </c>
    </row>
    <row r="20" spans="1:24" ht="15.75" customHeight="1" x14ac:dyDescent="0.2">
      <c r="A20" s="1" t="s">
        <v>5</v>
      </c>
      <c r="E20" s="1">
        <v>2</v>
      </c>
      <c r="F20" s="1">
        <v>7</v>
      </c>
      <c r="G20" s="1">
        <v>10</v>
      </c>
      <c r="H20" s="1">
        <v>25</v>
      </c>
      <c r="I20" s="1">
        <v>34</v>
      </c>
      <c r="J20" s="1">
        <v>43</v>
      </c>
      <c r="K20" s="1">
        <v>62</v>
      </c>
      <c r="L20" s="1">
        <v>72</v>
      </c>
      <c r="M20" s="1">
        <v>80</v>
      </c>
      <c r="N20" s="1">
        <v>89</v>
      </c>
      <c r="O20" s="1">
        <v>93</v>
      </c>
      <c r="P20" s="1">
        <v>97</v>
      </c>
      <c r="Q20" s="1">
        <v>100</v>
      </c>
      <c r="R20" s="1">
        <v>106</v>
      </c>
      <c r="S20" s="1">
        <v>114</v>
      </c>
      <c r="T20" s="1">
        <v>123</v>
      </c>
      <c r="U20" s="1">
        <v>124</v>
      </c>
      <c r="V20" s="1">
        <v>127</v>
      </c>
      <c r="W20" s="1">
        <v>127</v>
      </c>
      <c r="X20" s="1">
        <v>129</v>
      </c>
    </row>
    <row r="21" spans="1:24" ht="15.75" customHeight="1" x14ac:dyDescent="0.2">
      <c r="A21" s="1" t="s">
        <v>40</v>
      </c>
      <c r="E21" s="1">
        <v>2</v>
      </c>
      <c r="F21" s="1">
        <v>7</v>
      </c>
      <c r="G21" s="1">
        <v>10</v>
      </c>
      <c r="H21" s="1">
        <v>25</v>
      </c>
      <c r="I21" s="1">
        <v>31</v>
      </c>
      <c r="J21" s="1">
        <v>37</v>
      </c>
      <c r="K21" s="1">
        <v>53</v>
      </c>
      <c r="L21" s="1">
        <v>60</v>
      </c>
      <c r="M21" s="1">
        <v>66</v>
      </c>
      <c r="N21" s="1">
        <v>72</v>
      </c>
      <c r="O21" s="1">
        <v>75</v>
      </c>
      <c r="P21" s="1">
        <v>76</v>
      </c>
      <c r="Q21" s="1">
        <v>79</v>
      </c>
      <c r="R21" s="1">
        <v>82</v>
      </c>
      <c r="S21" s="1">
        <v>89</v>
      </c>
      <c r="T21" s="1">
        <v>95</v>
      </c>
      <c r="U21" s="1">
        <v>96</v>
      </c>
      <c r="V21" s="1">
        <v>96</v>
      </c>
      <c r="W21" s="1">
        <v>96</v>
      </c>
      <c r="X21" s="1">
        <v>96</v>
      </c>
    </row>
    <row r="22" spans="1:24" ht="15.75" customHeight="1" x14ac:dyDescent="0.2">
      <c r="A22" s="1" t="s">
        <v>41</v>
      </c>
      <c r="E22" s="1">
        <v>1</v>
      </c>
      <c r="F22" s="1">
        <v>2</v>
      </c>
      <c r="G22" s="1">
        <v>3</v>
      </c>
      <c r="H22" s="1">
        <v>11</v>
      </c>
      <c r="I22" s="1">
        <v>14</v>
      </c>
      <c r="J22" s="1">
        <v>19</v>
      </c>
      <c r="K22" s="1">
        <v>26</v>
      </c>
      <c r="L22" s="1">
        <v>31</v>
      </c>
      <c r="M22" s="1">
        <v>34</v>
      </c>
      <c r="N22" s="1">
        <v>38</v>
      </c>
      <c r="O22" s="1">
        <v>42</v>
      </c>
      <c r="P22" s="1">
        <v>45</v>
      </c>
      <c r="Q22" s="1">
        <v>46</v>
      </c>
      <c r="R22" s="1">
        <v>49</v>
      </c>
      <c r="S22" s="1">
        <v>53</v>
      </c>
      <c r="T22" s="1">
        <v>57</v>
      </c>
      <c r="U22" s="1">
        <v>57</v>
      </c>
      <c r="V22" s="1">
        <v>57</v>
      </c>
      <c r="W22" s="1">
        <v>57</v>
      </c>
      <c r="X22" s="1">
        <v>57</v>
      </c>
    </row>
    <row r="23" spans="1:24" ht="15.75" customHeight="1" x14ac:dyDescent="0.2"/>
    <row r="24" spans="1:24" ht="15.75" customHeight="1" x14ac:dyDescent="0.2">
      <c r="A24" s="1" t="s">
        <v>45</v>
      </c>
    </row>
    <row r="25" spans="1:24" ht="15.75" customHeight="1" x14ac:dyDescent="0.2">
      <c r="A25" s="1" t="s">
        <v>5</v>
      </c>
      <c r="C25" s="1">
        <v>1</v>
      </c>
      <c r="D25" s="1">
        <v>5</v>
      </c>
      <c r="E25" s="1">
        <v>11</v>
      </c>
      <c r="F25" s="1">
        <v>13</v>
      </c>
      <c r="G25" s="1">
        <v>17</v>
      </c>
      <c r="H25" s="1">
        <v>24</v>
      </c>
      <c r="I25" s="1">
        <v>25</v>
      </c>
      <c r="J25" s="1">
        <v>29</v>
      </c>
      <c r="K25" s="1">
        <v>40</v>
      </c>
      <c r="L25" s="1">
        <v>46</v>
      </c>
      <c r="M25" s="1">
        <v>62</v>
      </c>
      <c r="N25" s="1">
        <v>68</v>
      </c>
      <c r="O25" s="1">
        <v>73</v>
      </c>
      <c r="P25" s="1">
        <v>84</v>
      </c>
      <c r="Q25" s="1">
        <v>89</v>
      </c>
      <c r="R25" s="1">
        <v>92</v>
      </c>
      <c r="S25" s="1">
        <v>101</v>
      </c>
      <c r="T25" s="1">
        <v>108</v>
      </c>
      <c r="U25" s="1">
        <v>110</v>
      </c>
      <c r="V25" s="1">
        <v>114</v>
      </c>
      <c r="W25" s="1">
        <v>114</v>
      </c>
      <c r="X25" s="1">
        <v>115</v>
      </c>
    </row>
    <row r="26" spans="1:24" ht="15.75" customHeight="1" x14ac:dyDescent="0.2">
      <c r="A26" s="1" t="s">
        <v>40</v>
      </c>
      <c r="C26" s="1">
        <v>1</v>
      </c>
      <c r="D26" s="1">
        <v>5</v>
      </c>
      <c r="E26" s="1">
        <v>11</v>
      </c>
      <c r="F26" s="1">
        <v>13</v>
      </c>
      <c r="G26" s="1">
        <v>17</v>
      </c>
      <c r="H26" s="1">
        <v>24</v>
      </c>
      <c r="I26" s="1">
        <v>25</v>
      </c>
      <c r="J26" s="1">
        <v>27</v>
      </c>
      <c r="K26" s="1">
        <v>35</v>
      </c>
      <c r="L26" s="1">
        <v>41</v>
      </c>
      <c r="M26" s="1">
        <v>44</v>
      </c>
      <c r="N26" s="1">
        <v>47</v>
      </c>
      <c r="O26" s="1">
        <v>50</v>
      </c>
      <c r="P26" s="1">
        <v>56</v>
      </c>
      <c r="Q26" s="1">
        <v>60</v>
      </c>
      <c r="R26" s="1">
        <v>62</v>
      </c>
      <c r="S26" s="1">
        <v>70</v>
      </c>
      <c r="T26" s="1">
        <v>75</v>
      </c>
      <c r="U26" s="1">
        <v>76</v>
      </c>
      <c r="V26" s="1">
        <v>76</v>
      </c>
      <c r="W26" s="1">
        <v>76</v>
      </c>
      <c r="X26" s="1">
        <v>76</v>
      </c>
    </row>
    <row r="27" spans="1:24" ht="15.75" customHeight="1" x14ac:dyDescent="0.2">
      <c r="A27" s="1" t="s">
        <v>41</v>
      </c>
      <c r="C27" s="1">
        <v>1</v>
      </c>
      <c r="D27" s="1">
        <v>1</v>
      </c>
      <c r="E27" s="1">
        <v>1</v>
      </c>
      <c r="F27" s="1">
        <v>2</v>
      </c>
      <c r="G27" s="1">
        <v>3</v>
      </c>
      <c r="H27" s="1">
        <v>6</v>
      </c>
      <c r="I27" s="1">
        <v>6</v>
      </c>
      <c r="J27" s="1">
        <v>8</v>
      </c>
      <c r="K27" s="1">
        <v>16</v>
      </c>
      <c r="L27" s="1">
        <v>17</v>
      </c>
      <c r="M27" s="1">
        <v>32</v>
      </c>
      <c r="N27" s="1">
        <v>36</v>
      </c>
      <c r="O27" s="1">
        <v>38</v>
      </c>
      <c r="P27" s="1">
        <v>44</v>
      </c>
      <c r="Q27" s="1">
        <v>45</v>
      </c>
      <c r="R27" s="1">
        <v>45</v>
      </c>
      <c r="S27" s="1">
        <v>47</v>
      </c>
      <c r="T27" s="1">
        <v>48</v>
      </c>
      <c r="U27" s="1">
        <v>48</v>
      </c>
      <c r="V27" s="1">
        <v>48</v>
      </c>
      <c r="W27" s="1">
        <v>48</v>
      </c>
      <c r="X27" s="1">
        <v>48</v>
      </c>
    </row>
    <row r="28" spans="1:24" ht="15.75" customHeight="1" x14ac:dyDescent="0.2"/>
    <row r="29" spans="1:24" ht="15.75" customHeight="1" x14ac:dyDescent="0.2">
      <c r="A29" s="1" t="s">
        <v>46</v>
      </c>
    </row>
    <row r="30" spans="1:24" ht="15.75" customHeight="1" x14ac:dyDescent="0.2">
      <c r="A30" s="1" t="s">
        <v>5</v>
      </c>
      <c r="E30" s="1">
        <v>5</v>
      </c>
      <c r="F30" s="1">
        <v>13</v>
      </c>
      <c r="G30" s="1">
        <v>17</v>
      </c>
      <c r="H30" s="1">
        <v>18</v>
      </c>
      <c r="I30" s="1">
        <v>31</v>
      </c>
      <c r="J30" s="1">
        <v>45</v>
      </c>
      <c r="K30" s="1">
        <v>54</v>
      </c>
      <c r="L30" s="1">
        <v>55</v>
      </c>
      <c r="M30" s="1">
        <v>59</v>
      </c>
      <c r="N30" s="1">
        <v>63</v>
      </c>
      <c r="O30" s="1">
        <v>64</v>
      </c>
      <c r="P30" s="1">
        <v>64</v>
      </c>
      <c r="Q30" s="1">
        <v>64</v>
      </c>
      <c r="R30" s="1">
        <v>68</v>
      </c>
      <c r="S30" s="1">
        <v>68</v>
      </c>
      <c r="T30" s="1">
        <v>68</v>
      </c>
      <c r="U30" s="1">
        <v>68</v>
      </c>
      <c r="V30" s="1">
        <v>68</v>
      </c>
      <c r="W30" s="1">
        <v>68</v>
      </c>
      <c r="X30" s="1">
        <v>68</v>
      </c>
    </row>
    <row r="31" spans="1:24" ht="15.75" customHeight="1" x14ac:dyDescent="0.2">
      <c r="A31" s="1" t="s">
        <v>40</v>
      </c>
      <c r="E31" s="1">
        <v>5</v>
      </c>
      <c r="F31" s="1">
        <v>5</v>
      </c>
      <c r="G31" s="1">
        <v>6</v>
      </c>
      <c r="H31" s="1">
        <v>7</v>
      </c>
      <c r="I31" s="1">
        <v>19</v>
      </c>
      <c r="J31" s="1">
        <v>33</v>
      </c>
      <c r="K31" s="1">
        <v>42</v>
      </c>
      <c r="L31" s="1">
        <v>42</v>
      </c>
      <c r="M31" s="1">
        <v>45</v>
      </c>
      <c r="N31" s="1">
        <v>48</v>
      </c>
      <c r="O31" s="1">
        <v>48</v>
      </c>
      <c r="P31" s="1">
        <v>48</v>
      </c>
      <c r="Q31" s="1">
        <v>48</v>
      </c>
      <c r="R31" s="1">
        <v>49</v>
      </c>
      <c r="S31" s="1">
        <v>49</v>
      </c>
      <c r="T31" s="1">
        <v>49</v>
      </c>
      <c r="U31" s="1">
        <v>49</v>
      </c>
      <c r="V31" s="1">
        <v>49</v>
      </c>
      <c r="W31" s="1">
        <v>49</v>
      </c>
      <c r="X31" s="1">
        <v>49</v>
      </c>
    </row>
    <row r="32" spans="1:24" ht="15.75" customHeight="1" x14ac:dyDescent="0.2">
      <c r="A32" s="1" t="s">
        <v>41</v>
      </c>
      <c r="E32" s="1">
        <v>5</v>
      </c>
      <c r="F32" s="1">
        <v>13</v>
      </c>
      <c r="G32" s="1">
        <v>16</v>
      </c>
      <c r="H32" s="1">
        <v>17</v>
      </c>
      <c r="I32" s="1">
        <v>19</v>
      </c>
      <c r="J32" s="1">
        <v>19</v>
      </c>
      <c r="K32" s="1">
        <v>20</v>
      </c>
      <c r="L32" s="1">
        <v>21</v>
      </c>
      <c r="M32" s="1">
        <v>21</v>
      </c>
      <c r="N32" s="1">
        <v>21</v>
      </c>
      <c r="O32" s="1">
        <v>22</v>
      </c>
      <c r="P32" s="1">
        <v>22</v>
      </c>
      <c r="Q32" s="1">
        <v>22</v>
      </c>
      <c r="R32" s="1">
        <v>24</v>
      </c>
      <c r="S32" s="1">
        <v>24</v>
      </c>
      <c r="T32" s="1">
        <v>24</v>
      </c>
      <c r="U32" s="1">
        <v>24</v>
      </c>
      <c r="V32" s="1">
        <v>24</v>
      </c>
      <c r="W32" s="1">
        <v>24</v>
      </c>
      <c r="X32" s="1">
        <v>24</v>
      </c>
    </row>
    <row r="33" spans="1:24" ht="15.75" customHeight="1" x14ac:dyDescent="0.2"/>
    <row r="34" spans="1:24" ht="15.75" customHeight="1" x14ac:dyDescent="0.2">
      <c r="A34" s="1" t="s">
        <v>47</v>
      </c>
    </row>
    <row r="35" spans="1:24" ht="15.75" customHeight="1" x14ac:dyDescent="0.2">
      <c r="A35" s="1" t="s">
        <v>5</v>
      </c>
      <c r="C35" s="1">
        <v>3</v>
      </c>
      <c r="D35" s="1">
        <v>3</v>
      </c>
      <c r="E35" s="1">
        <v>3</v>
      </c>
      <c r="F35" s="1">
        <v>6</v>
      </c>
      <c r="G35" s="1">
        <v>24</v>
      </c>
      <c r="H35" s="1">
        <v>35</v>
      </c>
      <c r="I35" s="1">
        <v>44</v>
      </c>
      <c r="J35" s="1">
        <v>55</v>
      </c>
      <c r="K35" s="1">
        <v>65</v>
      </c>
      <c r="L35" s="1">
        <v>100</v>
      </c>
      <c r="M35" s="1">
        <v>135</v>
      </c>
      <c r="N35" s="1">
        <v>155</v>
      </c>
      <c r="O35" s="1">
        <v>176</v>
      </c>
      <c r="P35" s="1">
        <v>181</v>
      </c>
      <c r="Q35" s="1">
        <v>188</v>
      </c>
      <c r="R35" s="1">
        <v>189</v>
      </c>
      <c r="S35" s="1">
        <v>189</v>
      </c>
      <c r="T35" s="1">
        <v>205</v>
      </c>
      <c r="U35" s="1">
        <v>208</v>
      </c>
      <c r="V35" s="1">
        <v>210</v>
      </c>
      <c r="W35" s="1">
        <v>210</v>
      </c>
      <c r="X35" s="1">
        <v>216</v>
      </c>
    </row>
    <row r="36" spans="1:24" ht="15.75" customHeight="1" x14ac:dyDescent="0.2">
      <c r="A36" s="1" t="s">
        <v>40</v>
      </c>
      <c r="C36" s="1">
        <v>3</v>
      </c>
      <c r="D36" s="1">
        <v>3</v>
      </c>
      <c r="E36" s="1">
        <v>3</v>
      </c>
      <c r="F36" s="1">
        <v>6</v>
      </c>
      <c r="G36" s="1">
        <v>24</v>
      </c>
      <c r="H36" s="1">
        <v>32</v>
      </c>
      <c r="I36" s="1">
        <v>36</v>
      </c>
      <c r="J36" s="1">
        <v>46</v>
      </c>
      <c r="K36" s="1">
        <v>49</v>
      </c>
      <c r="L36" s="1">
        <v>53</v>
      </c>
      <c r="M36" s="1">
        <v>73</v>
      </c>
      <c r="N36" s="1">
        <v>81</v>
      </c>
      <c r="O36" s="1">
        <v>97</v>
      </c>
      <c r="P36" s="1">
        <v>100</v>
      </c>
      <c r="Q36" s="1">
        <v>103</v>
      </c>
      <c r="R36" s="1">
        <v>104</v>
      </c>
      <c r="S36" s="1">
        <v>104</v>
      </c>
      <c r="T36" s="1">
        <v>115</v>
      </c>
      <c r="U36" s="1">
        <v>116</v>
      </c>
      <c r="V36" s="1">
        <v>116</v>
      </c>
      <c r="W36" s="1">
        <v>116</v>
      </c>
      <c r="X36" s="1">
        <v>116</v>
      </c>
    </row>
    <row r="37" spans="1:24" ht="15.75" customHeight="1" x14ac:dyDescent="0.2">
      <c r="A37" s="1" t="s">
        <v>41</v>
      </c>
      <c r="C37" s="1">
        <v>3</v>
      </c>
      <c r="D37" s="1">
        <v>3</v>
      </c>
      <c r="E37" s="1">
        <v>3</v>
      </c>
      <c r="F37" s="1">
        <v>5</v>
      </c>
      <c r="G37" s="1">
        <v>17</v>
      </c>
      <c r="H37" s="1">
        <v>28</v>
      </c>
      <c r="I37" s="1">
        <v>36</v>
      </c>
      <c r="J37" s="1">
        <v>40</v>
      </c>
      <c r="K37" s="1">
        <v>50</v>
      </c>
      <c r="L37" s="1">
        <v>83</v>
      </c>
      <c r="M37" s="1">
        <v>101</v>
      </c>
      <c r="N37" s="1">
        <v>115</v>
      </c>
      <c r="O37" s="1">
        <v>120</v>
      </c>
      <c r="P37" s="1">
        <v>122</v>
      </c>
      <c r="Q37" s="1">
        <v>125</v>
      </c>
      <c r="R37" s="1">
        <v>125</v>
      </c>
      <c r="S37" s="1">
        <v>125</v>
      </c>
      <c r="T37" s="1">
        <v>132</v>
      </c>
      <c r="U37" s="1">
        <v>133</v>
      </c>
      <c r="V37" s="1">
        <v>133</v>
      </c>
      <c r="W37" s="1">
        <v>133</v>
      </c>
      <c r="X37" s="1">
        <v>133</v>
      </c>
    </row>
    <row r="38" spans="1:24" ht="15.75" customHeight="1" x14ac:dyDescent="0.2"/>
    <row r="39" spans="1:24" ht="15.75" customHeight="1" x14ac:dyDescent="0.2">
      <c r="A39" s="1" t="s">
        <v>48</v>
      </c>
    </row>
    <row r="40" spans="1:24" ht="15.75" customHeight="1" x14ac:dyDescent="0.2">
      <c r="A40" s="1" t="s">
        <v>5</v>
      </c>
      <c r="E40" s="1">
        <v>4</v>
      </c>
      <c r="F40" s="1">
        <v>7</v>
      </c>
      <c r="G40" s="1">
        <v>15</v>
      </c>
      <c r="H40" s="1">
        <v>22</v>
      </c>
      <c r="I40" s="1">
        <v>27</v>
      </c>
      <c r="J40" s="1">
        <v>34</v>
      </c>
      <c r="K40" s="1">
        <v>37</v>
      </c>
      <c r="L40" s="1">
        <v>45</v>
      </c>
      <c r="M40" s="1">
        <v>59</v>
      </c>
      <c r="N40" s="1">
        <v>74</v>
      </c>
      <c r="O40" s="1">
        <v>87</v>
      </c>
      <c r="P40" s="1">
        <v>97</v>
      </c>
      <c r="Q40" s="1">
        <v>107</v>
      </c>
      <c r="R40" s="1">
        <v>111</v>
      </c>
      <c r="S40" s="1">
        <v>118</v>
      </c>
      <c r="T40" s="1">
        <v>127</v>
      </c>
      <c r="U40" s="1">
        <v>128</v>
      </c>
      <c r="V40" s="1">
        <v>131</v>
      </c>
      <c r="W40" s="1">
        <v>131</v>
      </c>
      <c r="X40" s="1">
        <v>132</v>
      </c>
    </row>
    <row r="41" spans="1:24" ht="15.75" customHeight="1" x14ac:dyDescent="0.2">
      <c r="A41" s="1" t="s">
        <v>40</v>
      </c>
      <c r="E41" s="1">
        <v>4</v>
      </c>
      <c r="F41" s="1">
        <v>7</v>
      </c>
      <c r="G41" s="1">
        <v>13</v>
      </c>
      <c r="H41" s="1">
        <v>15</v>
      </c>
      <c r="I41" s="1">
        <v>17</v>
      </c>
      <c r="J41" s="1">
        <v>21</v>
      </c>
      <c r="K41" s="1">
        <v>22</v>
      </c>
      <c r="L41" s="1">
        <v>28</v>
      </c>
      <c r="M41" s="1">
        <v>37</v>
      </c>
      <c r="N41" s="1">
        <v>44</v>
      </c>
      <c r="O41" s="1">
        <v>50</v>
      </c>
      <c r="P41" s="1">
        <v>56</v>
      </c>
      <c r="Q41" s="1">
        <v>56</v>
      </c>
      <c r="R41" s="1">
        <v>57</v>
      </c>
      <c r="S41" s="1">
        <v>59</v>
      </c>
      <c r="T41" s="1">
        <v>62</v>
      </c>
      <c r="U41" s="1">
        <v>62</v>
      </c>
      <c r="V41" s="1">
        <v>62</v>
      </c>
      <c r="W41" s="1">
        <v>62</v>
      </c>
      <c r="X41" s="1">
        <v>62</v>
      </c>
    </row>
    <row r="42" spans="1:24" ht="15.75" customHeight="1" x14ac:dyDescent="0.2">
      <c r="A42" s="1" t="s">
        <v>41</v>
      </c>
      <c r="E42" s="1">
        <v>1</v>
      </c>
      <c r="F42" s="1">
        <v>2</v>
      </c>
      <c r="G42" s="1">
        <v>8</v>
      </c>
      <c r="H42" s="1">
        <v>15</v>
      </c>
      <c r="I42" s="1">
        <v>19</v>
      </c>
      <c r="J42" s="1">
        <v>25</v>
      </c>
      <c r="K42" s="1">
        <v>28</v>
      </c>
      <c r="L42" s="1">
        <v>31</v>
      </c>
      <c r="M42" s="1">
        <v>36</v>
      </c>
      <c r="N42" s="1">
        <v>45</v>
      </c>
      <c r="O42" s="1">
        <v>52</v>
      </c>
      <c r="P42" s="1">
        <v>56</v>
      </c>
      <c r="Q42" s="1">
        <v>64</v>
      </c>
      <c r="R42" s="1">
        <v>66</v>
      </c>
      <c r="S42" s="1">
        <v>68</v>
      </c>
      <c r="T42" s="1">
        <v>75</v>
      </c>
      <c r="U42" s="1">
        <v>76</v>
      </c>
      <c r="V42" s="1">
        <v>77</v>
      </c>
      <c r="W42" s="1">
        <v>77</v>
      </c>
      <c r="X42" s="1">
        <v>77</v>
      </c>
    </row>
    <row r="43" spans="1:24" ht="15.75" customHeight="1" x14ac:dyDescent="0.2"/>
    <row r="44" spans="1:24" ht="15.75" customHeight="1" x14ac:dyDescent="0.2">
      <c r="A44" s="1" t="s">
        <v>49</v>
      </c>
    </row>
    <row r="45" spans="1:24" ht="15.75" customHeight="1" x14ac:dyDescent="0.2">
      <c r="A45" s="1" t="s">
        <v>5</v>
      </c>
      <c r="D45" s="1">
        <v>36</v>
      </c>
      <c r="E45" s="1">
        <v>50</v>
      </c>
      <c r="F45" s="1">
        <v>52</v>
      </c>
      <c r="G45" s="1">
        <v>58</v>
      </c>
      <c r="H45" s="1">
        <v>58</v>
      </c>
      <c r="I45" s="1">
        <v>61</v>
      </c>
      <c r="J45" s="1">
        <v>103</v>
      </c>
      <c r="K45" s="1">
        <v>111</v>
      </c>
      <c r="L45" s="1">
        <v>114</v>
      </c>
      <c r="M45" s="1">
        <v>134</v>
      </c>
      <c r="N45" s="1">
        <v>157</v>
      </c>
      <c r="O45" s="1">
        <v>170</v>
      </c>
      <c r="P45" s="1">
        <v>203</v>
      </c>
      <c r="Q45" s="1">
        <v>237</v>
      </c>
      <c r="R45" s="1">
        <v>259</v>
      </c>
      <c r="S45" s="1">
        <v>277</v>
      </c>
      <c r="T45" s="1">
        <v>281</v>
      </c>
      <c r="U45" s="1">
        <v>283</v>
      </c>
      <c r="V45" s="1">
        <v>283</v>
      </c>
      <c r="W45" s="1">
        <v>283</v>
      </c>
      <c r="X45" s="1">
        <v>287</v>
      </c>
    </row>
    <row r="46" spans="1:24" ht="15.75" customHeight="1" x14ac:dyDescent="0.2">
      <c r="A46" s="1" t="s">
        <v>40</v>
      </c>
      <c r="D46" s="1">
        <v>36</v>
      </c>
      <c r="E46" s="1">
        <v>50</v>
      </c>
      <c r="F46" s="1">
        <v>52</v>
      </c>
      <c r="G46" s="1">
        <v>52</v>
      </c>
      <c r="H46" s="1">
        <v>52</v>
      </c>
      <c r="I46" s="1">
        <v>54</v>
      </c>
      <c r="J46" s="1">
        <v>76</v>
      </c>
      <c r="K46" s="1">
        <v>80</v>
      </c>
      <c r="L46" s="1">
        <v>80</v>
      </c>
      <c r="M46" s="1">
        <v>89</v>
      </c>
      <c r="N46" s="1">
        <v>106</v>
      </c>
      <c r="O46" s="1">
        <v>114</v>
      </c>
      <c r="P46" s="1">
        <v>129</v>
      </c>
      <c r="Q46" s="1">
        <v>147</v>
      </c>
      <c r="R46" s="1">
        <v>161</v>
      </c>
      <c r="S46" s="1">
        <v>175</v>
      </c>
      <c r="T46" s="1">
        <v>178</v>
      </c>
      <c r="U46" s="1">
        <v>180</v>
      </c>
      <c r="V46" s="1">
        <v>180</v>
      </c>
      <c r="W46" s="1">
        <v>180</v>
      </c>
      <c r="X46" s="1">
        <v>180</v>
      </c>
    </row>
    <row r="47" spans="1:24" ht="15.75" customHeight="1" x14ac:dyDescent="0.2">
      <c r="A47" s="1" t="s">
        <v>41</v>
      </c>
      <c r="D47" s="1">
        <v>20</v>
      </c>
      <c r="E47" s="1">
        <v>30</v>
      </c>
      <c r="F47" s="1">
        <v>30</v>
      </c>
      <c r="G47" s="1">
        <v>36</v>
      </c>
      <c r="H47" s="1">
        <v>36</v>
      </c>
      <c r="I47" s="1">
        <v>39</v>
      </c>
      <c r="J47" s="1">
        <v>72</v>
      </c>
      <c r="K47" s="1">
        <v>77</v>
      </c>
      <c r="L47" s="1">
        <v>80</v>
      </c>
      <c r="M47" s="1">
        <v>93</v>
      </c>
      <c r="N47" s="1">
        <v>104</v>
      </c>
      <c r="O47" s="1">
        <v>110</v>
      </c>
      <c r="P47" s="1">
        <v>131</v>
      </c>
      <c r="Q47" s="1">
        <v>152</v>
      </c>
      <c r="R47" s="1">
        <v>159</v>
      </c>
      <c r="S47" s="1">
        <v>169</v>
      </c>
      <c r="T47" s="1">
        <v>170</v>
      </c>
      <c r="U47" s="1">
        <v>170</v>
      </c>
      <c r="V47" s="1">
        <v>170</v>
      </c>
      <c r="W47" s="1">
        <v>170</v>
      </c>
      <c r="X47" s="1">
        <v>170</v>
      </c>
    </row>
    <row r="48" spans="1:24" ht="15.75" customHeight="1" x14ac:dyDescent="0.2"/>
    <row r="49" spans="1:24" ht="15.75" customHeight="1" x14ac:dyDescent="0.2">
      <c r="A49" s="1" t="s">
        <v>50</v>
      </c>
    </row>
    <row r="50" spans="1:24" ht="15.75" customHeight="1" x14ac:dyDescent="0.2">
      <c r="A50" s="1" t="s">
        <v>5</v>
      </c>
      <c r="D50" s="1">
        <v>1</v>
      </c>
      <c r="E50" s="1">
        <v>1</v>
      </c>
      <c r="F50" s="1">
        <v>10</v>
      </c>
      <c r="G50" s="1">
        <v>16</v>
      </c>
      <c r="H50" s="1">
        <v>188</v>
      </c>
      <c r="I50" s="1">
        <v>256</v>
      </c>
      <c r="J50" s="1">
        <v>353</v>
      </c>
      <c r="K50" s="1">
        <v>472</v>
      </c>
      <c r="L50" s="1">
        <v>502</v>
      </c>
      <c r="M50" s="1">
        <v>525</v>
      </c>
      <c r="N50" s="1">
        <v>532</v>
      </c>
      <c r="O50" s="1">
        <v>547</v>
      </c>
      <c r="P50" s="1">
        <v>569</v>
      </c>
      <c r="Q50" s="1">
        <v>686</v>
      </c>
      <c r="R50" s="1">
        <v>717</v>
      </c>
      <c r="S50" s="1">
        <v>772</v>
      </c>
      <c r="T50" s="1">
        <v>899</v>
      </c>
      <c r="U50" s="1">
        <v>913</v>
      </c>
      <c r="V50" s="1">
        <v>930</v>
      </c>
      <c r="W50" s="1">
        <v>930</v>
      </c>
      <c r="X50" s="1">
        <v>941</v>
      </c>
    </row>
    <row r="51" spans="1:24" ht="15.75" customHeight="1" x14ac:dyDescent="0.2">
      <c r="A51" s="1" t="s">
        <v>40</v>
      </c>
      <c r="F51" s="1">
        <v>5</v>
      </c>
      <c r="G51" s="1">
        <v>5</v>
      </c>
      <c r="H51" s="1">
        <v>134</v>
      </c>
      <c r="I51" s="1">
        <v>199</v>
      </c>
      <c r="J51" s="1">
        <v>277</v>
      </c>
      <c r="K51" s="1">
        <v>381</v>
      </c>
      <c r="L51" s="1">
        <v>400</v>
      </c>
      <c r="M51" s="1">
        <v>413</v>
      </c>
      <c r="N51" s="1">
        <v>418</v>
      </c>
      <c r="O51" s="1">
        <v>427</v>
      </c>
      <c r="P51" s="1">
        <v>433</v>
      </c>
      <c r="Q51" s="1">
        <v>444</v>
      </c>
      <c r="R51" s="1">
        <v>446</v>
      </c>
      <c r="S51" s="1">
        <v>464</v>
      </c>
      <c r="T51" s="1">
        <v>467</v>
      </c>
      <c r="U51" s="1">
        <v>467</v>
      </c>
      <c r="V51" s="1">
        <v>467</v>
      </c>
      <c r="W51" s="1">
        <v>467</v>
      </c>
      <c r="X51" s="1">
        <v>467</v>
      </c>
    </row>
    <row r="52" spans="1:24" ht="15.75" customHeight="1" x14ac:dyDescent="0.2">
      <c r="A52" s="1" t="s">
        <v>41</v>
      </c>
      <c r="D52" s="1">
        <v>1</v>
      </c>
      <c r="E52" s="1">
        <v>1</v>
      </c>
      <c r="F52" s="1">
        <v>10</v>
      </c>
      <c r="G52" s="1">
        <v>16</v>
      </c>
      <c r="H52" s="1">
        <v>177</v>
      </c>
      <c r="I52" s="1">
        <v>205</v>
      </c>
      <c r="J52" s="1">
        <v>298</v>
      </c>
      <c r="K52" s="1">
        <v>400</v>
      </c>
      <c r="L52" s="1">
        <v>423</v>
      </c>
      <c r="M52" s="1">
        <v>435</v>
      </c>
      <c r="N52" s="1">
        <v>437</v>
      </c>
      <c r="O52" s="1">
        <v>443</v>
      </c>
      <c r="P52" s="1">
        <v>460</v>
      </c>
      <c r="Q52" s="1">
        <v>574</v>
      </c>
      <c r="R52" s="1">
        <v>601</v>
      </c>
      <c r="S52" s="1">
        <v>651</v>
      </c>
      <c r="T52" s="1">
        <v>776</v>
      </c>
      <c r="U52" s="1">
        <v>790</v>
      </c>
      <c r="V52" s="1">
        <v>790</v>
      </c>
      <c r="W52" s="1">
        <v>790</v>
      </c>
      <c r="X52" s="1">
        <v>790</v>
      </c>
    </row>
    <row r="53" spans="1:24" ht="15.75" customHeight="1" x14ac:dyDescent="0.2"/>
    <row r="54" spans="1:24" ht="15.75" customHeight="1" x14ac:dyDescent="0.2">
      <c r="A54" s="1" t="s">
        <v>51</v>
      </c>
    </row>
    <row r="55" spans="1:24" ht="15.75" customHeight="1" x14ac:dyDescent="0.2">
      <c r="A55" s="1" t="s">
        <v>5</v>
      </c>
      <c r="C55" s="1">
        <v>4</v>
      </c>
      <c r="D55" s="1">
        <v>84</v>
      </c>
      <c r="E55" s="1">
        <v>200</v>
      </c>
      <c r="F55" s="1">
        <v>433</v>
      </c>
      <c r="G55" s="1">
        <v>678</v>
      </c>
      <c r="H55" s="1">
        <v>1178</v>
      </c>
      <c r="I55" s="1">
        <v>1578</v>
      </c>
      <c r="J55" s="1">
        <v>2066</v>
      </c>
      <c r="K55" s="1">
        <v>2593</v>
      </c>
      <c r="L55" s="1">
        <v>3113</v>
      </c>
      <c r="M55" s="1">
        <v>3764</v>
      </c>
      <c r="N55" s="1">
        <v>4134</v>
      </c>
      <c r="O55" s="1">
        <v>4364</v>
      </c>
      <c r="P55" s="1">
        <v>4806</v>
      </c>
      <c r="Q55" s="1">
        <v>5162</v>
      </c>
      <c r="R55" s="1">
        <v>5425</v>
      </c>
      <c r="S55" s="1">
        <v>5776</v>
      </c>
      <c r="T55" s="1">
        <v>6289</v>
      </c>
      <c r="U55" s="1">
        <v>6389</v>
      </c>
      <c r="V55" s="1">
        <v>6512</v>
      </c>
      <c r="W55" s="1">
        <v>6512</v>
      </c>
      <c r="X55" s="1">
        <v>6592</v>
      </c>
    </row>
    <row r="56" spans="1:24" ht="15.75" customHeight="1" x14ac:dyDescent="0.2">
      <c r="A56" s="1" t="s">
        <v>40</v>
      </c>
      <c r="C56" s="1">
        <v>4</v>
      </c>
      <c r="D56" s="1">
        <v>83</v>
      </c>
      <c r="E56" s="1">
        <v>198</v>
      </c>
      <c r="F56" s="1">
        <v>413</v>
      </c>
      <c r="G56" s="1">
        <v>628</v>
      </c>
      <c r="H56" s="1">
        <v>1026</v>
      </c>
      <c r="I56" s="1">
        <v>1349</v>
      </c>
      <c r="J56" s="1">
        <v>1656</v>
      </c>
      <c r="K56" s="1">
        <v>2022</v>
      </c>
      <c r="L56" s="1">
        <v>2236</v>
      </c>
      <c r="M56" s="1">
        <v>2546</v>
      </c>
      <c r="N56" s="1">
        <v>2766</v>
      </c>
      <c r="O56" s="1">
        <v>2903</v>
      </c>
      <c r="P56" s="1">
        <v>3136</v>
      </c>
      <c r="Q56" s="1">
        <v>3322</v>
      </c>
      <c r="R56" s="1">
        <v>3466</v>
      </c>
      <c r="S56" s="1">
        <v>3687</v>
      </c>
      <c r="T56" s="1">
        <v>4004</v>
      </c>
      <c r="U56" s="1">
        <v>4040</v>
      </c>
      <c r="V56" s="1">
        <v>4043</v>
      </c>
      <c r="W56" s="1">
        <v>4043</v>
      </c>
      <c r="X56" s="1">
        <v>4044</v>
      </c>
    </row>
    <row r="57" spans="1:24" ht="15.75" customHeight="1" x14ac:dyDescent="0.2">
      <c r="A57" s="1" t="s">
        <v>41</v>
      </c>
      <c r="C57" s="1">
        <v>4</v>
      </c>
      <c r="D57" s="1">
        <v>46</v>
      </c>
      <c r="E57" s="1">
        <v>91</v>
      </c>
      <c r="F57" s="1">
        <v>206</v>
      </c>
      <c r="G57" s="1">
        <v>328</v>
      </c>
      <c r="H57" s="1">
        <v>704</v>
      </c>
      <c r="I57" s="1">
        <v>847</v>
      </c>
      <c r="J57" s="1">
        <v>1153</v>
      </c>
      <c r="K57" s="1">
        <v>1494</v>
      </c>
      <c r="L57" s="1">
        <v>1851</v>
      </c>
      <c r="M57" s="1">
        <v>2252</v>
      </c>
      <c r="N57" s="1">
        <v>2463</v>
      </c>
      <c r="O57" s="1">
        <v>2602</v>
      </c>
      <c r="P57" s="1">
        <v>2939</v>
      </c>
      <c r="Q57" s="1">
        <v>3165</v>
      </c>
      <c r="R57" s="1">
        <v>3306</v>
      </c>
      <c r="S57" s="1">
        <v>3528</v>
      </c>
      <c r="T57" s="1">
        <v>3765</v>
      </c>
      <c r="U57" s="1">
        <v>3825</v>
      </c>
      <c r="V57" s="1">
        <v>3827</v>
      </c>
      <c r="W57" s="1">
        <v>3827</v>
      </c>
      <c r="X57" s="1">
        <v>3827</v>
      </c>
    </row>
    <row r="58" spans="1:24" ht="15.75" customHeight="1" x14ac:dyDescent="0.2"/>
    <row r="59" spans="1:24" ht="15.75" customHeight="1" x14ac:dyDescent="0.2">
      <c r="A59" s="1" t="s">
        <v>60</v>
      </c>
    </row>
    <row r="60" spans="1:24" ht="15.75" customHeight="1" x14ac:dyDescent="0.2">
      <c r="A60" s="1" t="s">
        <v>5</v>
      </c>
      <c r="C60" s="1">
        <v>4</v>
      </c>
      <c r="D60" s="1">
        <v>84</v>
      </c>
      <c r="E60" s="1">
        <v>206</v>
      </c>
      <c r="F60" s="1">
        <v>459</v>
      </c>
      <c r="G60" s="1">
        <v>734</v>
      </c>
      <c r="H60" s="1">
        <v>1295</v>
      </c>
      <c r="I60" s="1">
        <v>1728</v>
      </c>
      <c r="J60" s="1">
        <v>2246</v>
      </c>
      <c r="K60" s="1">
        <v>2811</v>
      </c>
      <c r="L60" s="1">
        <v>3371</v>
      </c>
      <c r="M60" s="1">
        <v>4087</v>
      </c>
      <c r="N60" s="1">
        <v>4486</v>
      </c>
      <c r="O60" s="1">
        <v>4762</v>
      </c>
      <c r="P60" s="1">
        <v>5242</v>
      </c>
      <c r="Q60" s="1">
        <v>5632</v>
      </c>
      <c r="R60" s="1">
        <v>5943</v>
      </c>
      <c r="S60" s="1">
        <v>6364</v>
      </c>
      <c r="T60" s="1">
        <v>6939</v>
      </c>
      <c r="U60" s="1">
        <v>7071</v>
      </c>
      <c r="V60" s="1">
        <v>7230</v>
      </c>
      <c r="W60" s="1">
        <v>7230</v>
      </c>
      <c r="X60" s="1">
        <v>7334</v>
      </c>
    </row>
    <row r="61" spans="1:24" ht="15.75" customHeight="1" x14ac:dyDescent="0.2">
      <c r="A61" s="1" t="s">
        <v>40</v>
      </c>
      <c r="C61" s="1">
        <v>4</v>
      </c>
      <c r="D61" s="1">
        <v>83</v>
      </c>
      <c r="E61" s="1">
        <v>202</v>
      </c>
      <c r="F61" s="1">
        <v>431</v>
      </c>
      <c r="G61" s="1">
        <v>662</v>
      </c>
      <c r="H61" s="1">
        <v>1093</v>
      </c>
      <c r="I61" s="1">
        <v>1436</v>
      </c>
      <c r="J61" s="1">
        <v>1761</v>
      </c>
      <c r="K61" s="1">
        <v>2144</v>
      </c>
      <c r="L61" s="1">
        <v>2373</v>
      </c>
      <c r="M61" s="1">
        <v>2698</v>
      </c>
      <c r="N61" s="1">
        <v>2937</v>
      </c>
      <c r="O61" s="1">
        <v>3108</v>
      </c>
      <c r="P61" s="1">
        <v>3365</v>
      </c>
      <c r="Q61" s="1">
        <v>3575</v>
      </c>
      <c r="R61" s="1">
        <v>3750</v>
      </c>
      <c r="S61" s="1">
        <v>3998</v>
      </c>
      <c r="T61" s="1">
        <v>4333</v>
      </c>
      <c r="U61" s="1">
        <v>4380</v>
      </c>
      <c r="V61" s="1">
        <v>4384</v>
      </c>
      <c r="W61" s="1">
        <v>4384</v>
      </c>
      <c r="X61" s="1">
        <v>4385</v>
      </c>
    </row>
    <row r="62" spans="1:24" ht="15.75" customHeight="1" x14ac:dyDescent="0.2">
      <c r="A62" s="1" t="s">
        <v>41</v>
      </c>
      <c r="C62" s="1">
        <v>4</v>
      </c>
      <c r="D62" s="1">
        <v>46</v>
      </c>
      <c r="E62" s="1">
        <v>95</v>
      </c>
      <c r="F62" s="1">
        <v>226</v>
      </c>
      <c r="G62" s="1">
        <v>374</v>
      </c>
      <c r="H62" s="1">
        <v>800</v>
      </c>
      <c r="I62" s="1">
        <v>968</v>
      </c>
      <c r="J62" s="1">
        <v>1293</v>
      </c>
      <c r="K62" s="1">
        <v>1663</v>
      </c>
      <c r="L62" s="1">
        <v>2052</v>
      </c>
      <c r="M62" s="1">
        <v>2509</v>
      </c>
      <c r="N62" s="1">
        <v>2734</v>
      </c>
      <c r="O62" s="1">
        <v>2894</v>
      </c>
      <c r="P62" s="1">
        <v>3252</v>
      </c>
      <c r="Q62" s="1">
        <v>3488</v>
      </c>
      <c r="R62" s="1">
        <v>3645</v>
      </c>
      <c r="S62" s="1">
        <v>3888</v>
      </c>
      <c r="T62" s="1">
        <v>4141</v>
      </c>
      <c r="U62" s="1">
        <v>4208</v>
      </c>
      <c r="V62" s="1">
        <v>4211</v>
      </c>
      <c r="W62" s="1">
        <v>4211</v>
      </c>
      <c r="X62" s="1">
        <v>4211</v>
      </c>
    </row>
    <row r="63" spans="1:24" ht="15.75" customHeight="1" x14ac:dyDescent="0.2"/>
    <row r="64" spans="1:2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E86B-66C1-E94F-B89C-0F786686FE05}">
  <dimension ref="A1:AN1050"/>
  <sheetViews>
    <sheetView zoomScaleNormal="120" workbookViewId="0">
      <selection activeCell="A32" sqref="A32:XFD32"/>
    </sheetView>
  </sheetViews>
  <sheetFormatPr baseColWidth="10" defaultColWidth="11.1640625" defaultRowHeight="15" customHeight="1" x14ac:dyDescent="0.2"/>
  <cols>
    <col min="1" max="1" width="16.83203125" customWidth="1"/>
    <col min="2" max="2" width="24.5" customWidth="1"/>
    <col min="3" max="3" width="31.1640625" customWidth="1"/>
    <col min="4" max="5" width="24.5" customWidth="1"/>
    <col min="6" max="22" width="10.33203125" customWidth="1"/>
    <col min="23" max="23" width="14.1640625" customWidth="1"/>
    <col min="24" max="24" width="12.5" customWidth="1"/>
    <col min="25" max="40" width="10.5" customWidth="1"/>
  </cols>
  <sheetData>
    <row r="1" spans="1:40" ht="15.75" customHeight="1" x14ac:dyDescent="0.2">
      <c r="A1" s="10" t="s">
        <v>72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15.75" customHeight="1" x14ac:dyDescent="0.2">
      <c r="A2" s="10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15.75" customHeight="1" x14ac:dyDescent="0.2">
      <c r="B3" s="1" t="s">
        <v>1</v>
      </c>
      <c r="C3" s="1"/>
      <c r="D3" s="1" t="s">
        <v>1</v>
      </c>
      <c r="E3" s="1"/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 t="s">
        <v>20</v>
      </c>
      <c r="X3" s="1" t="s">
        <v>21</v>
      </c>
      <c r="Y3" s="1" t="s">
        <v>16</v>
      </c>
    </row>
    <row r="4" spans="1:40" s="16" customFormat="1" ht="15.75" customHeight="1" x14ac:dyDescent="0.2">
      <c r="A4" s="12" t="s">
        <v>5</v>
      </c>
      <c r="B4" s="13" t="s">
        <v>5</v>
      </c>
      <c r="C4" s="14"/>
      <c r="D4" s="14"/>
      <c r="E4" s="14"/>
      <c r="F4" s="14">
        <v>6</v>
      </c>
      <c r="G4" s="14">
        <v>26</v>
      </c>
      <c r="H4" s="14">
        <v>56</v>
      </c>
      <c r="I4" s="14">
        <v>117</v>
      </c>
      <c r="J4" s="14">
        <v>150</v>
      </c>
      <c r="K4" s="14">
        <v>180</v>
      </c>
      <c r="L4" s="14">
        <v>218</v>
      </c>
      <c r="M4" s="14">
        <v>258</v>
      </c>
      <c r="N4" s="14">
        <v>323</v>
      </c>
      <c r="O4" s="14">
        <v>352</v>
      </c>
      <c r="P4" s="14">
        <v>398</v>
      </c>
      <c r="Q4" s="14">
        <v>436</v>
      </c>
      <c r="R4" s="14">
        <v>470</v>
      </c>
      <c r="S4" s="14">
        <v>518</v>
      </c>
      <c r="T4" s="14">
        <v>588</v>
      </c>
      <c r="U4" s="14">
        <v>650</v>
      </c>
      <c r="V4" s="14">
        <v>682</v>
      </c>
      <c r="W4" s="14">
        <v>718</v>
      </c>
      <c r="X4" s="14">
        <v>718</v>
      </c>
      <c r="Y4" s="14">
        <v>742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s="16" customFormat="1" ht="15.75" customHeight="1" x14ac:dyDescent="0.2">
      <c r="A5" s="12" t="s">
        <v>40</v>
      </c>
      <c r="B5" s="13" t="s">
        <v>6</v>
      </c>
      <c r="C5" s="14"/>
      <c r="D5" s="23"/>
      <c r="E5" s="13"/>
      <c r="F5" s="14">
        <v>4</v>
      </c>
      <c r="G5" s="14">
        <v>18</v>
      </c>
      <c r="H5" s="14">
        <v>34</v>
      </c>
      <c r="I5" s="14">
        <v>67</v>
      </c>
      <c r="J5" s="14">
        <v>87</v>
      </c>
      <c r="K5" s="14">
        <v>105</v>
      </c>
      <c r="L5" s="14">
        <v>122</v>
      </c>
      <c r="M5" s="14">
        <v>137</v>
      </c>
      <c r="N5" s="14">
        <v>152</v>
      </c>
      <c r="O5" s="14">
        <v>171</v>
      </c>
      <c r="P5" s="14">
        <v>205</v>
      </c>
      <c r="Q5" s="14">
        <v>229</v>
      </c>
      <c r="R5" s="14">
        <v>253</v>
      </c>
      <c r="S5" s="14">
        <v>284</v>
      </c>
      <c r="T5" s="14">
        <v>311</v>
      </c>
      <c r="U5" s="14">
        <v>329</v>
      </c>
      <c r="V5" s="14">
        <v>340</v>
      </c>
      <c r="W5" s="14">
        <v>341</v>
      </c>
      <c r="X5" s="14">
        <v>341</v>
      </c>
      <c r="Y5" s="14">
        <v>341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ht="15.75" customHeight="1" x14ac:dyDescent="0.2">
      <c r="B6" s="8" t="s">
        <v>7</v>
      </c>
      <c r="C6" s="11"/>
      <c r="D6" s="11"/>
      <c r="E6" s="11"/>
      <c r="F6" s="9">
        <f t="shared" ref="F6:Y6" si="0">F4-F7</f>
        <v>2</v>
      </c>
      <c r="G6" s="9">
        <f t="shared" si="0"/>
        <v>6</v>
      </c>
      <c r="H6" s="9">
        <f t="shared" si="0"/>
        <v>10</v>
      </c>
      <c r="I6" s="9">
        <f t="shared" si="0"/>
        <v>21</v>
      </c>
      <c r="J6" s="9">
        <f t="shared" si="0"/>
        <v>29</v>
      </c>
      <c r="K6" s="9">
        <f t="shared" si="0"/>
        <v>40</v>
      </c>
      <c r="L6" s="9">
        <f t="shared" si="0"/>
        <v>49</v>
      </c>
      <c r="M6" s="9">
        <f t="shared" si="0"/>
        <v>57</v>
      </c>
      <c r="N6" s="9">
        <f t="shared" si="0"/>
        <v>66</v>
      </c>
      <c r="O6" s="9">
        <f t="shared" si="0"/>
        <v>81</v>
      </c>
      <c r="P6" s="9">
        <f t="shared" si="0"/>
        <v>106</v>
      </c>
      <c r="Q6" s="9">
        <f t="shared" si="0"/>
        <v>123</v>
      </c>
      <c r="R6" s="9">
        <f t="shared" si="0"/>
        <v>147</v>
      </c>
      <c r="S6" s="9">
        <f t="shared" si="0"/>
        <v>179</v>
      </c>
      <c r="T6" s="9">
        <f t="shared" si="0"/>
        <v>228</v>
      </c>
      <c r="U6" s="9">
        <f t="shared" si="0"/>
        <v>274</v>
      </c>
      <c r="V6" s="9">
        <f t="shared" si="0"/>
        <v>299</v>
      </c>
      <c r="W6" s="9">
        <f t="shared" si="0"/>
        <v>334</v>
      </c>
      <c r="X6" s="9">
        <f t="shared" si="0"/>
        <v>334</v>
      </c>
      <c r="Y6" s="9">
        <f t="shared" si="0"/>
        <v>358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s="16" customFormat="1" ht="15.75" customHeight="1" x14ac:dyDescent="0.2">
      <c r="A7" s="12" t="s">
        <v>41</v>
      </c>
      <c r="B7" s="13" t="s">
        <v>8</v>
      </c>
      <c r="C7" s="13"/>
      <c r="D7" s="14"/>
      <c r="E7" s="13"/>
      <c r="F7" s="14">
        <v>4</v>
      </c>
      <c r="G7" s="14">
        <v>20</v>
      </c>
      <c r="H7" s="14">
        <v>46</v>
      </c>
      <c r="I7" s="14">
        <v>96</v>
      </c>
      <c r="J7" s="14">
        <v>121</v>
      </c>
      <c r="K7" s="14">
        <v>140</v>
      </c>
      <c r="L7" s="14">
        <v>169</v>
      </c>
      <c r="M7" s="14">
        <v>201</v>
      </c>
      <c r="N7" s="14">
        <v>257</v>
      </c>
      <c r="O7" s="14">
        <v>271</v>
      </c>
      <c r="P7" s="14">
        <v>292</v>
      </c>
      <c r="Q7" s="14">
        <v>313</v>
      </c>
      <c r="R7" s="14">
        <v>323</v>
      </c>
      <c r="S7" s="14">
        <v>339</v>
      </c>
      <c r="T7" s="14">
        <v>360</v>
      </c>
      <c r="U7" s="14">
        <v>376</v>
      </c>
      <c r="V7" s="14">
        <v>383</v>
      </c>
      <c r="W7" s="14">
        <v>384</v>
      </c>
      <c r="X7" s="14">
        <v>384</v>
      </c>
      <c r="Y7" s="14">
        <v>384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s="19" customFormat="1" ht="15.75" customHeight="1" x14ac:dyDescent="0.2">
      <c r="A8" s="18"/>
      <c r="B8" s="21"/>
      <c r="C8" s="21"/>
      <c r="D8" s="20"/>
      <c r="E8" s="21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0" s="16" customFormat="1" ht="15.75" customHeight="1" x14ac:dyDescent="0.2">
      <c r="A9" s="12"/>
      <c r="B9" s="13"/>
      <c r="C9" s="13"/>
      <c r="D9" s="1" t="s">
        <v>1</v>
      </c>
      <c r="E9" s="1"/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  <c r="S9" s="1">
        <v>16</v>
      </c>
      <c r="T9" s="1">
        <v>17</v>
      </c>
      <c r="U9" s="1">
        <v>18</v>
      </c>
      <c r="V9" s="1">
        <v>19</v>
      </c>
      <c r="W9" s="1" t="s">
        <v>20</v>
      </c>
      <c r="X9" s="1" t="s">
        <v>21</v>
      </c>
      <c r="Y9" s="1" t="s">
        <v>16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ht="15.75" customHeight="1" x14ac:dyDescent="0.2">
      <c r="A10" s="10" t="s">
        <v>79</v>
      </c>
      <c r="B10" s="8" t="s">
        <v>7</v>
      </c>
      <c r="C10" s="11" t="s">
        <v>73</v>
      </c>
      <c r="D10" s="11" t="s">
        <v>89</v>
      </c>
      <c r="E10" s="11"/>
      <c r="F10" s="1">
        <f>E10+F22</f>
        <v>2</v>
      </c>
      <c r="G10" s="1">
        <f t="shared" ref="G10:Y10" si="1">F10+G22</f>
        <v>6</v>
      </c>
      <c r="H10" s="1">
        <f t="shared" si="1"/>
        <v>10</v>
      </c>
      <c r="I10" s="1">
        <f t="shared" si="1"/>
        <v>21</v>
      </c>
      <c r="J10" s="1">
        <f t="shared" si="1"/>
        <v>29</v>
      </c>
      <c r="K10" s="1">
        <f t="shared" si="1"/>
        <v>40</v>
      </c>
      <c r="L10" s="1">
        <f t="shared" si="1"/>
        <v>49</v>
      </c>
      <c r="M10" s="1">
        <f t="shared" si="1"/>
        <v>57</v>
      </c>
      <c r="N10" s="1">
        <f t="shared" si="1"/>
        <v>66</v>
      </c>
      <c r="O10" s="1">
        <f t="shared" si="1"/>
        <v>81</v>
      </c>
      <c r="P10" s="1">
        <f t="shared" si="1"/>
        <v>106</v>
      </c>
      <c r="Q10" s="1">
        <f t="shared" si="1"/>
        <v>123</v>
      </c>
      <c r="R10" s="1">
        <f t="shared" si="1"/>
        <v>147</v>
      </c>
      <c r="S10" s="1">
        <f t="shared" si="1"/>
        <v>178</v>
      </c>
      <c r="T10" s="1">
        <f t="shared" si="1"/>
        <v>205</v>
      </c>
      <c r="U10" s="1">
        <f t="shared" si="1"/>
        <v>223</v>
      </c>
      <c r="V10" s="1">
        <f t="shared" si="1"/>
        <v>234</v>
      </c>
      <c r="W10" s="1">
        <f t="shared" si="1"/>
        <v>235</v>
      </c>
      <c r="X10" s="1">
        <f t="shared" si="1"/>
        <v>235</v>
      </c>
      <c r="Y10" s="1">
        <f t="shared" si="1"/>
        <v>235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5.75" customHeight="1" x14ac:dyDescent="0.2">
      <c r="A11" s="10" t="s">
        <v>79</v>
      </c>
      <c r="B11" s="7"/>
      <c r="C11" s="1" t="s">
        <v>78</v>
      </c>
      <c r="D11" s="1" t="s">
        <v>11</v>
      </c>
      <c r="E11" s="7"/>
      <c r="F11" s="1">
        <f>E11+F23</f>
        <v>2</v>
      </c>
      <c r="G11" s="1">
        <f t="shared" ref="G11:Y11" si="2">F11+G23</f>
        <v>12</v>
      </c>
      <c r="H11" s="1">
        <f t="shared" si="2"/>
        <v>24</v>
      </c>
      <c r="I11" s="1">
        <f t="shared" si="2"/>
        <v>46</v>
      </c>
      <c r="J11" s="1">
        <f t="shared" si="2"/>
        <v>58</v>
      </c>
      <c r="K11" s="1">
        <f t="shared" si="2"/>
        <v>65</v>
      </c>
      <c r="L11" s="1">
        <f t="shared" si="2"/>
        <v>73</v>
      </c>
      <c r="M11" s="1">
        <f t="shared" si="2"/>
        <v>80</v>
      </c>
      <c r="N11" s="1">
        <f t="shared" si="2"/>
        <v>86</v>
      </c>
      <c r="O11" s="1">
        <f t="shared" si="2"/>
        <v>90</v>
      </c>
      <c r="P11" s="1">
        <f t="shared" si="2"/>
        <v>99</v>
      </c>
      <c r="Q11" s="1">
        <f t="shared" si="2"/>
        <v>106</v>
      </c>
      <c r="R11" s="1">
        <f t="shared" si="2"/>
        <v>106</v>
      </c>
      <c r="S11" s="1">
        <f t="shared" si="2"/>
        <v>106</v>
      </c>
      <c r="T11" s="1">
        <f t="shared" si="2"/>
        <v>106</v>
      </c>
      <c r="U11" s="1">
        <f t="shared" si="2"/>
        <v>106</v>
      </c>
      <c r="V11" s="1">
        <f t="shared" si="2"/>
        <v>106</v>
      </c>
      <c r="W11" s="1">
        <f t="shared" si="2"/>
        <v>106</v>
      </c>
      <c r="X11" s="1">
        <f t="shared" si="2"/>
        <v>106</v>
      </c>
      <c r="Y11" s="1">
        <f t="shared" si="2"/>
        <v>106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ht="15.75" customHeight="1" x14ac:dyDescent="0.2">
      <c r="A12" s="10" t="s">
        <v>79</v>
      </c>
      <c r="B12" s="7"/>
      <c r="C12" s="1" t="s">
        <v>76</v>
      </c>
      <c r="D12" s="1" t="s">
        <v>83</v>
      </c>
      <c r="E12" s="11"/>
      <c r="F12" s="1">
        <f>E12+F24</f>
        <v>2</v>
      </c>
      <c r="G12" s="1">
        <f t="shared" ref="G12:Y12" si="3">F12+G24</f>
        <v>8</v>
      </c>
      <c r="H12" s="1">
        <f t="shared" si="3"/>
        <v>22</v>
      </c>
      <c r="I12" s="1">
        <f t="shared" si="3"/>
        <v>50</v>
      </c>
      <c r="J12" s="1">
        <f t="shared" si="3"/>
        <v>63</v>
      </c>
      <c r="K12" s="1">
        <f t="shared" si="3"/>
        <v>75</v>
      </c>
      <c r="L12" s="1">
        <f t="shared" si="3"/>
        <v>96</v>
      </c>
      <c r="M12" s="1">
        <f t="shared" si="3"/>
        <v>121</v>
      </c>
      <c r="N12" s="1">
        <f t="shared" si="3"/>
        <v>171</v>
      </c>
      <c r="O12" s="1">
        <f t="shared" si="3"/>
        <v>181</v>
      </c>
      <c r="P12" s="1">
        <f t="shared" si="3"/>
        <v>193</v>
      </c>
      <c r="Q12" s="1">
        <f t="shared" si="3"/>
        <v>207</v>
      </c>
      <c r="R12" s="1">
        <f t="shared" si="3"/>
        <v>217</v>
      </c>
      <c r="S12" s="1">
        <f t="shared" si="3"/>
        <v>234</v>
      </c>
      <c r="T12" s="1">
        <f t="shared" si="3"/>
        <v>277</v>
      </c>
      <c r="U12" s="1">
        <f t="shared" si="3"/>
        <v>321</v>
      </c>
      <c r="V12" s="1">
        <f t="shared" si="3"/>
        <v>342</v>
      </c>
      <c r="W12" s="1">
        <f t="shared" si="3"/>
        <v>377</v>
      </c>
      <c r="X12" s="1">
        <f t="shared" si="3"/>
        <v>377</v>
      </c>
      <c r="Y12" s="1">
        <f t="shared" si="3"/>
        <v>401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ht="15.75" customHeight="1" x14ac:dyDescent="0.2">
      <c r="A13" s="10"/>
      <c r="B13" s="7"/>
      <c r="C13" s="1" t="s">
        <v>92</v>
      </c>
      <c r="D13" s="1"/>
      <c r="E13" s="11"/>
      <c r="F13" s="1">
        <f>SUM(F10:F12)</f>
        <v>6</v>
      </c>
      <c r="G13" s="1">
        <f t="shared" ref="G13:V13" si="4">SUM(G10:G12)</f>
        <v>26</v>
      </c>
      <c r="H13" s="1">
        <f t="shared" si="4"/>
        <v>56</v>
      </c>
      <c r="I13" s="1">
        <f t="shared" si="4"/>
        <v>117</v>
      </c>
      <c r="J13" s="1">
        <f t="shared" si="4"/>
        <v>150</v>
      </c>
      <c r="K13" s="1">
        <f t="shared" si="4"/>
        <v>180</v>
      </c>
      <c r="L13" s="1">
        <f t="shared" si="4"/>
        <v>218</v>
      </c>
      <c r="M13" s="1">
        <f t="shared" si="4"/>
        <v>258</v>
      </c>
      <c r="N13" s="1">
        <f t="shared" si="4"/>
        <v>323</v>
      </c>
      <c r="O13" s="1">
        <f t="shared" si="4"/>
        <v>352</v>
      </c>
      <c r="P13" s="1">
        <f t="shared" si="4"/>
        <v>398</v>
      </c>
      <c r="Q13" s="1">
        <f t="shared" si="4"/>
        <v>436</v>
      </c>
      <c r="R13" s="1">
        <f t="shared" si="4"/>
        <v>470</v>
      </c>
      <c r="S13" s="1">
        <f t="shared" si="4"/>
        <v>518</v>
      </c>
      <c r="T13" s="1">
        <f t="shared" si="4"/>
        <v>588</v>
      </c>
      <c r="U13" s="1">
        <f t="shared" si="4"/>
        <v>650</v>
      </c>
      <c r="V13" s="1">
        <f t="shared" si="4"/>
        <v>682</v>
      </c>
      <c r="W13" s="1">
        <f t="shared" ref="W13" si="5">SUM(W10:W12)</f>
        <v>718</v>
      </c>
      <c r="X13" s="1">
        <f t="shared" ref="X13" si="6">SUM(X10:X12)</f>
        <v>718</v>
      </c>
      <c r="Y13" s="1">
        <f t="shared" ref="Y13" si="7">SUM(Y10:Y12)</f>
        <v>742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ht="15.75" customHeight="1" x14ac:dyDescent="0.2">
      <c r="A14" s="10" t="s">
        <v>80</v>
      </c>
      <c r="C14" s="10" t="s">
        <v>81</v>
      </c>
      <c r="F14">
        <f>F4-F13</f>
        <v>0</v>
      </c>
      <c r="G14">
        <f t="shared" ref="G14:Y14" si="8">G4-G13</f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</row>
    <row r="15" spans="1:40" ht="15.75" customHeight="1" x14ac:dyDescent="0.2">
      <c r="A15" s="10"/>
    </row>
    <row r="16" spans="1:40" ht="15.75" customHeight="1" x14ac:dyDescent="0.2">
      <c r="A16" s="10"/>
      <c r="D16" s="10" t="s">
        <v>96</v>
      </c>
      <c r="F16">
        <f>IF(F18+F19&lt;F17,1,0)</f>
        <v>0</v>
      </c>
      <c r="G16">
        <f t="shared" ref="G16:Y16" si="9">IF(G18+G19&lt;G17,1,0)</f>
        <v>0</v>
      </c>
      <c r="H16">
        <f t="shared" si="9"/>
        <v>0</v>
      </c>
      <c r="I16">
        <f t="shared" si="9"/>
        <v>0</v>
      </c>
      <c r="J16">
        <f t="shared" si="9"/>
        <v>0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0</v>
      </c>
      <c r="R16">
        <f t="shared" si="9"/>
        <v>0</v>
      </c>
      <c r="S16">
        <f t="shared" si="9"/>
        <v>1</v>
      </c>
      <c r="T16">
        <f t="shared" si="9"/>
        <v>1</v>
      </c>
      <c r="U16">
        <f t="shared" si="9"/>
        <v>1</v>
      </c>
      <c r="V16">
        <f t="shared" si="9"/>
        <v>1</v>
      </c>
      <c r="W16">
        <f t="shared" si="9"/>
        <v>1</v>
      </c>
      <c r="X16">
        <f t="shared" si="9"/>
        <v>0</v>
      </c>
      <c r="Y16">
        <f t="shared" si="9"/>
        <v>1</v>
      </c>
    </row>
    <row r="17" spans="1:40" ht="15.75" customHeight="1" x14ac:dyDescent="0.2">
      <c r="A17" s="10"/>
      <c r="D17" s="1" t="s">
        <v>5</v>
      </c>
      <c r="E17" s="7"/>
      <c r="F17">
        <f t="shared" ref="F17:Y17" si="10">F4-E4</f>
        <v>6</v>
      </c>
      <c r="G17">
        <f t="shared" si="10"/>
        <v>20</v>
      </c>
      <c r="H17">
        <f t="shared" si="10"/>
        <v>30</v>
      </c>
      <c r="I17">
        <f t="shared" si="10"/>
        <v>61</v>
      </c>
      <c r="J17">
        <f t="shared" si="10"/>
        <v>33</v>
      </c>
      <c r="K17">
        <f t="shared" si="10"/>
        <v>30</v>
      </c>
      <c r="L17">
        <f t="shared" si="10"/>
        <v>38</v>
      </c>
      <c r="M17">
        <f t="shared" si="10"/>
        <v>40</v>
      </c>
      <c r="N17">
        <f t="shared" si="10"/>
        <v>65</v>
      </c>
      <c r="O17">
        <f t="shared" si="10"/>
        <v>29</v>
      </c>
      <c r="P17">
        <f t="shared" si="10"/>
        <v>46</v>
      </c>
      <c r="Q17">
        <f t="shared" si="10"/>
        <v>38</v>
      </c>
      <c r="R17">
        <f t="shared" si="10"/>
        <v>34</v>
      </c>
      <c r="S17">
        <f t="shared" si="10"/>
        <v>48</v>
      </c>
      <c r="T17">
        <f t="shared" si="10"/>
        <v>70</v>
      </c>
      <c r="U17">
        <f t="shared" si="10"/>
        <v>62</v>
      </c>
      <c r="V17">
        <f t="shared" si="10"/>
        <v>32</v>
      </c>
      <c r="W17">
        <f t="shared" si="10"/>
        <v>36</v>
      </c>
      <c r="X17">
        <f t="shared" si="10"/>
        <v>0</v>
      </c>
      <c r="Y17">
        <f t="shared" si="10"/>
        <v>24</v>
      </c>
    </row>
    <row r="18" spans="1:40" ht="15.75" customHeight="1" x14ac:dyDescent="0.2">
      <c r="A18" s="10"/>
      <c r="D18" s="1" t="s">
        <v>94</v>
      </c>
      <c r="E18" s="7"/>
      <c r="F18">
        <f t="shared" ref="F18:Y18" si="11">F5-E5</f>
        <v>4</v>
      </c>
      <c r="G18">
        <f t="shared" si="11"/>
        <v>14</v>
      </c>
      <c r="H18">
        <f t="shared" si="11"/>
        <v>16</v>
      </c>
      <c r="I18">
        <f t="shared" si="11"/>
        <v>33</v>
      </c>
      <c r="J18">
        <f t="shared" si="11"/>
        <v>20</v>
      </c>
      <c r="K18">
        <f t="shared" si="11"/>
        <v>18</v>
      </c>
      <c r="L18">
        <f t="shared" si="11"/>
        <v>17</v>
      </c>
      <c r="M18">
        <f t="shared" si="11"/>
        <v>15</v>
      </c>
      <c r="N18">
        <f t="shared" si="11"/>
        <v>15</v>
      </c>
      <c r="O18">
        <f t="shared" si="11"/>
        <v>19</v>
      </c>
      <c r="P18">
        <f t="shared" si="11"/>
        <v>34</v>
      </c>
      <c r="Q18">
        <f t="shared" si="11"/>
        <v>24</v>
      </c>
      <c r="R18">
        <f t="shared" si="11"/>
        <v>24</v>
      </c>
      <c r="S18">
        <f t="shared" si="11"/>
        <v>31</v>
      </c>
      <c r="T18">
        <f t="shared" si="11"/>
        <v>27</v>
      </c>
      <c r="U18">
        <f t="shared" si="11"/>
        <v>18</v>
      </c>
      <c r="V18">
        <f t="shared" si="11"/>
        <v>11</v>
      </c>
      <c r="W18">
        <f t="shared" si="11"/>
        <v>1</v>
      </c>
      <c r="X18">
        <f t="shared" si="11"/>
        <v>0</v>
      </c>
      <c r="Y18">
        <f t="shared" si="11"/>
        <v>0</v>
      </c>
    </row>
    <row r="19" spans="1:40" ht="15.75" customHeight="1" x14ac:dyDescent="0.2">
      <c r="A19" s="10"/>
      <c r="D19" s="1" t="s">
        <v>95</v>
      </c>
      <c r="E19" s="7"/>
      <c r="F19">
        <f>F7-E7</f>
        <v>4</v>
      </c>
      <c r="G19">
        <f t="shared" ref="G19:Y19" si="12">G7-F7</f>
        <v>16</v>
      </c>
      <c r="H19">
        <f t="shared" si="12"/>
        <v>26</v>
      </c>
      <c r="I19">
        <f t="shared" si="12"/>
        <v>50</v>
      </c>
      <c r="J19">
        <f t="shared" si="12"/>
        <v>25</v>
      </c>
      <c r="K19">
        <f t="shared" si="12"/>
        <v>19</v>
      </c>
      <c r="L19">
        <f t="shared" si="12"/>
        <v>29</v>
      </c>
      <c r="M19">
        <f t="shared" si="12"/>
        <v>32</v>
      </c>
      <c r="N19">
        <f t="shared" si="12"/>
        <v>56</v>
      </c>
      <c r="O19">
        <f t="shared" si="12"/>
        <v>14</v>
      </c>
      <c r="P19">
        <f t="shared" si="12"/>
        <v>21</v>
      </c>
      <c r="Q19">
        <f t="shared" si="12"/>
        <v>21</v>
      </c>
      <c r="R19">
        <f t="shared" si="12"/>
        <v>10</v>
      </c>
      <c r="S19">
        <f t="shared" si="12"/>
        <v>16</v>
      </c>
      <c r="T19">
        <f t="shared" si="12"/>
        <v>21</v>
      </c>
      <c r="U19">
        <f t="shared" si="12"/>
        <v>16</v>
      </c>
      <c r="V19">
        <f t="shared" si="12"/>
        <v>7</v>
      </c>
      <c r="W19">
        <f t="shared" si="12"/>
        <v>1</v>
      </c>
      <c r="X19">
        <f t="shared" si="12"/>
        <v>0</v>
      </c>
      <c r="Y19">
        <f t="shared" si="12"/>
        <v>0</v>
      </c>
    </row>
    <row r="20" spans="1:40" ht="15.75" customHeight="1" x14ac:dyDescent="0.2">
      <c r="A20" s="10"/>
      <c r="D20" s="1"/>
      <c r="E20" s="7"/>
    </row>
    <row r="21" spans="1:40" ht="15.75" customHeight="1" x14ac:dyDescent="0.2">
      <c r="A21" s="10"/>
      <c r="D21" s="1" t="s">
        <v>1</v>
      </c>
      <c r="E21" s="1" t="s">
        <v>1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>
        <v>8</v>
      </c>
      <c r="L21" s="1">
        <v>9</v>
      </c>
      <c r="M21" s="1">
        <v>10</v>
      </c>
      <c r="N21" s="1">
        <v>11</v>
      </c>
      <c r="O21" s="1">
        <v>12</v>
      </c>
      <c r="P21" s="1">
        <v>13</v>
      </c>
      <c r="Q21" s="1">
        <v>14</v>
      </c>
      <c r="R21" s="1">
        <v>15</v>
      </c>
      <c r="S21" s="1">
        <v>16</v>
      </c>
      <c r="T21" s="1">
        <v>17</v>
      </c>
      <c r="U21" s="1">
        <v>18</v>
      </c>
      <c r="V21" s="1">
        <v>19</v>
      </c>
      <c r="W21" s="1" t="s">
        <v>20</v>
      </c>
      <c r="X21" s="1" t="s">
        <v>21</v>
      </c>
      <c r="Y21" s="1" t="s">
        <v>16</v>
      </c>
    </row>
    <row r="22" spans="1:40" ht="15.75" customHeight="1" x14ac:dyDescent="0.2">
      <c r="A22" s="10"/>
      <c r="D22" s="11" t="s">
        <v>89</v>
      </c>
      <c r="E22" s="11" t="s">
        <v>89</v>
      </c>
      <c r="F22">
        <f>IF(F16=0,F17-F19,F18)</f>
        <v>2</v>
      </c>
      <c r="G22">
        <f t="shared" ref="G22:Y22" si="13">IF(G16=0,G17-G19,G18)</f>
        <v>4</v>
      </c>
      <c r="H22">
        <f t="shared" si="13"/>
        <v>4</v>
      </c>
      <c r="I22">
        <f t="shared" si="13"/>
        <v>11</v>
      </c>
      <c r="J22">
        <f t="shared" si="13"/>
        <v>8</v>
      </c>
      <c r="K22">
        <f t="shared" si="13"/>
        <v>11</v>
      </c>
      <c r="L22">
        <f t="shared" si="13"/>
        <v>9</v>
      </c>
      <c r="M22">
        <f t="shared" si="13"/>
        <v>8</v>
      </c>
      <c r="N22">
        <f t="shared" si="13"/>
        <v>9</v>
      </c>
      <c r="O22">
        <f t="shared" si="13"/>
        <v>15</v>
      </c>
      <c r="P22">
        <f t="shared" si="13"/>
        <v>25</v>
      </c>
      <c r="Q22">
        <f t="shared" si="13"/>
        <v>17</v>
      </c>
      <c r="R22">
        <f t="shared" si="13"/>
        <v>24</v>
      </c>
      <c r="S22">
        <f t="shared" si="13"/>
        <v>31</v>
      </c>
      <c r="T22">
        <f t="shared" si="13"/>
        <v>27</v>
      </c>
      <c r="U22">
        <f t="shared" si="13"/>
        <v>18</v>
      </c>
      <c r="V22">
        <f t="shared" si="13"/>
        <v>11</v>
      </c>
      <c r="W22">
        <f t="shared" si="13"/>
        <v>1</v>
      </c>
      <c r="X22">
        <f t="shared" si="13"/>
        <v>0</v>
      </c>
      <c r="Y22">
        <f t="shared" si="13"/>
        <v>0</v>
      </c>
    </row>
    <row r="23" spans="1:40" ht="15.75" customHeight="1" x14ac:dyDescent="0.2">
      <c r="A23" s="10"/>
      <c r="D23" s="1" t="s">
        <v>11</v>
      </c>
      <c r="E23" s="1" t="s">
        <v>11</v>
      </c>
      <c r="F23">
        <f>IF(F16=0,F17-F22-F24,0)</f>
        <v>2</v>
      </c>
      <c r="G23">
        <f t="shared" ref="G23:Y23" si="14">IF(G16=0,G17-G22-G24,0)</f>
        <v>10</v>
      </c>
      <c r="H23">
        <f t="shared" si="14"/>
        <v>12</v>
      </c>
      <c r="I23">
        <f t="shared" si="14"/>
        <v>22</v>
      </c>
      <c r="J23">
        <f t="shared" si="14"/>
        <v>12</v>
      </c>
      <c r="K23">
        <f t="shared" si="14"/>
        <v>7</v>
      </c>
      <c r="L23">
        <f t="shared" si="14"/>
        <v>8</v>
      </c>
      <c r="M23">
        <f t="shared" si="14"/>
        <v>7</v>
      </c>
      <c r="N23">
        <f t="shared" si="14"/>
        <v>6</v>
      </c>
      <c r="O23">
        <f t="shared" si="14"/>
        <v>4</v>
      </c>
      <c r="P23">
        <f t="shared" si="14"/>
        <v>9</v>
      </c>
      <c r="Q23">
        <f t="shared" si="14"/>
        <v>7</v>
      </c>
      <c r="R23">
        <f t="shared" si="14"/>
        <v>0</v>
      </c>
      <c r="S23">
        <f t="shared" si="14"/>
        <v>0</v>
      </c>
      <c r="T23">
        <f t="shared" si="14"/>
        <v>0</v>
      </c>
      <c r="U23">
        <f t="shared" si="14"/>
        <v>0</v>
      </c>
      <c r="V23">
        <f t="shared" si="14"/>
        <v>0</v>
      </c>
      <c r="W23">
        <f t="shared" si="14"/>
        <v>0</v>
      </c>
      <c r="X23">
        <f t="shared" si="14"/>
        <v>0</v>
      </c>
      <c r="Y23">
        <f t="shared" si="14"/>
        <v>0</v>
      </c>
    </row>
    <row r="24" spans="1:40" ht="15.75" customHeight="1" x14ac:dyDescent="0.2">
      <c r="A24" s="10"/>
      <c r="D24" s="1" t="s">
        <v>83</v>
      </c>
      <c r="E24" s="1" t="s">
        <v>83</v>
      </c>
      <c r="F24">
        <f>F17-F18</f>
        <v>2</v>
      </c>
      <c r="G24">
        <f t="shared" ref="G24:Y24" si="15">G17-G18</f>
        <v>6</v>
      </c>
      <c r="H24">
        <f t="shared" si="15"/>
        <v>14</v>
      </c>
      <c r="I24">
        <f t="shared" si="15"/>
        <v>28</v>
      </c>
      <c r="J24">
        <f t="shared" si="15"/>
        <v>13</v>
      </c>
      <c r="K24">
        <f t="shared" si="15"/>
        <v>12</v>
      </c>
      <c r="L24">
        <f t="shared" si="15"/>
        <v>21</v>
      </c>
      <c r="M24">
        <f t="shared" si="15"/>
        <v>25</v>
      </c>
      <c r="N24">
        <f t="shared" si="15"/>
        <v>50</v>
      </c>
      <c r="O24">
        <f t="shared" si="15"/>
        <v>10</v>
      </c>
      <c r="P24">
        <f t="shared" si="15"/>
        <v>12</v>
      </c>
      <c r="Q24">
        <f t="shared" si="15"/>
        <v>14</v>
      </c>
      <c r="R24">
        <f t="shared" si="15"/>
        <v>10</v>
      </c>
      <c r="S24">
        <f t="shared" si="15"/>
        <v>17</v>
      </c>
      <c r="T24">
        <f t="shared" si="15"/>
        <v>43</v>
      </c>
      <c r="U24">
        <f t="shared" si="15"/>
        <v>44</v>
      </c>
      <c r="V24">
        <f t="shared" si="15"/>
        <v>21</v>
      </c>
      <c r="W24">
        <f t="shared" si="15"/>
        <v>35</v>
      </c>
      <c r="X24">
        <f t="shared" si="15"/>
        <v>0</v>
      </c>
      <c r="Y24">
        <f t="shared" si="15"/>
        <v>24</v>
      </c>
    </row>
    <row r="25" spans="1:40" ht="15.75" customHeight="1" x14ac:dyDescent="0.2">
      <c r="A25" s="10"/>
      <c r="D25" s="1" t="s">
        <v>84</v>
      </c>
      <c r="E25" s="1" t="s">
        <v>84</v>
      </c>
      <c r="F25">
        <f>F24+F23+F22</f>
        <v>6</v>
      </c>
      <c r="G25">
        <f t="shared" ref="G25:Y25" si="16">G24+G23+G22</f>
        <v>20</v>
      </c>
      <c r="H25">
        <f t="shared" si="16"/>
        <v>30</v>
      </c>
      <c r="I25">
        <f t="shared" si="16"/>
        <v>61</v>
      </c>
      <c r="J25">
        <f t="shared" si="16"/>
        <v>33</v>
      </c>
      <c r="K25">
        <f t="shared" si="16"/>
        <v>30</v>
      </c>
      <c r="L25">
        <f t="shared" si="16"/>
        <v>38</v>
      </c>
      <c r="M25">
        <f t="shared" si="16"/>
        <v>40</v>
      </c>
      <c r="N25">
        <f t="shared" si="16"/>
        <v>65</v>
      </c>
      <c r="O25">
        <f t="shared" si="16"/>
        <v>29</v>
      </c>
      <c r="P25">
        <f t="shared" si="16"/>
        <v>46</v>
      </c>
      <c r="Q25">
        <f t="shared" si="16"/>
        <v>38</v>
      </c>
      <c r="R25">
        <f t="shared" si="16"/>
        <v>34</v>
      </c>
      <c r="S25">
        <f t="shared" si="16"/>
        <v>48</v>
      </c>
      <c r="T25">
        <f t="shared" si="16"/>
        <v>70</v>
      </c>
      <c r="U25">
        <f t="shared" si="16"/>
        <v>62</v>
      </c>
      <c r="V25">
        <f t="shared" si="16"/>
        <v>32</v>
      </c>
      <c r="W25">
        <f t="shared" si="16"/>
        <v>36</v>
      </c>
      <c r="X25">
        <f t="shared" si="16"/>
        <v>0</v>
      </c>
      <c r="Y25">
        <f t="shared" si="16"/>
        <v>24</v>
      </c>
    </row>
    <row r="26" spans="1:40" ht="15.75" customHeight="1" x14ac:dyDescent="0.2">
      <c r="A26" s="10"/>
      <c r="D26" s="7"/>
      <c r="E26" s="7"/>
    </row>
    <row r="27" spans="1:40" ht="15.75" customHeight="1" x14ac:dyDescent="0.2">
      <c r="A27" s="10"/>
    </row>
    <row r="28" spans="1:40" ht="15.75" customHeight="1" x14ac:dyDescent="0.2">
      <c r="A28" s="10"/>
    </row>
    <row r="29" spans="1:40" ht="15.75" customHeight="1" x14ac:dyDescent="0.2">
      <c r="A29" s="10"/>
    </row>
    <row r="30" spans="1:40" ht="15.75" customHeight="1" x14ac:dyDescent="0.2">
      <c r="B30" s="5" t="s">
        <v>15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15.75" customHeight="1" x14ac:dyDescent="0.2">
      <c r="F31" s="1">
        <v>1</v>
      </c>
      <c r="G31" s="1">
        <v>2</v>
      </c>
      <c r="H31" s="1">
        <v>3</v>
      </c>
      <c r="I31" s="1">
        <v>4</v>
      </c>
      <c r="J31" s="1">
        <v>5</v>
      </c>
      <c r="K31" s="1">
        <v>6</v>
      </c>
      <c r="L31" s="1">
        <v>7</v>
      </c>
      <c r="M31" s="1">
        <v>8</v>
      </c>
      <c r="N31" s="1">
        <v>9</v>
      </c>
      <c r="O31" s="1">
        <v>10</v>
      </c>
      <c r="P31" s="1">
        <v>11</v>
      </c>
      <c r="Q31" s="1">
        <v>12</v>
      </c>
      <c r="R31" s="1">
        <v>13</v>
      </c>
      <c r="S31" s="1">
        <v>14</v>
      </c>
      <c r="T31" s="1">
        <v>15</v>
      </c>
      <c r="U31" s="1">
        <v>16</v>
      </c>
      <c r="V31" s="1">
        <v>17</v>
      </c>
      <c r="W31" s="1">
        <v>18</v>
      </c>
      <c r="X31" s="1">
        <v>19</v>
      </c>
      <c r="Y31" s="1" t="s">
        <v>20</v>
      </c>
      <c r="Z31" s="1" t="s">
        <v>21</v>
      </c>
      <c r="AA31" s="1" t="s">
        <v>16</v>
      </c>
    </row>
    <row r="32" spans="1:40" s="16" customFormat="1" ht="15.75" customHeight="1" x14ac:dyDescent="0.2">
      <c r="A32" s="12" t="s">
        <v>5</v>
      </c>
      <c r="B32" s="13" t="s">
        <v>5</v>
      </c>
      <c r="C32" s="13"/>
      <c r="D32" s="14" t="s">
        <v>10</v>
      </c>
      <c r="E32" s="13"/>
      <c r="F32" s="14">
        <v>4</v>
      </c>
      <c r="G32" s="14">
        <v>84</v>
      </c>
      <c r="H32" s="14">
        <v>200</v>
      </c>
      <c r="I32" s="14">
        <v>433</v>
      </c>
      <c r="J32" s="14">
        <v>678</v>
      </c>
      <c r="K32" s="14">
        <v>1178</v>
      </c>
      <c r="L32" s="14">
        <v>1578</v>
      </c>
      <c r="M32" s="14">
        <v>2066</v>
      </c>
      <c r="N32" s="14">
        <v>2593</v>
      </c>
      <c r="O32" s="14">
        <v>3113</v>
      </c>
      <c r="P32" s="14">
        <v>3764</v>
      </c>
      <c r="Q32" s="14">
        <v>4134</v>
      </c>
      <c r="R32" s="14">
        <v>4364</v>
      </c>
      <c r="S32" s="14">
        <v>4806</v>
      </c>
      <c r="T32" s="14">
        <v>5162</v>
      </c>
      <c r="U32" s="14">
        <v>5425</v>
      </c>
      <c r="V32" s="14">
        <v>5776</v>
      </c>
      <c r="W32" s="14">
        <v>6289</v>
      </c>
      <c r="X32" s="14">
        <v>6389</v>
      </c>
      <c r="Y32" s="14">
        <v>6512</v>
      </c>
      <c r="Z32" s="14">
        <v>6512</v>
      </c>
      <c r="AA32" s="14">
        <v>6592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5"/>
    </row>
    <row r="33" spans="1:40" s="16" customFormat="1" ht="15.75" customHeight="1" x14ac:dyDescent="0.2">
      <c r="A33" s="12" t="s">
        <v>40</v>
      </c>
      <c r="B33" s="13" t="s">
        <v>17</v>
      </c>
      <c r="C33" s="14"/>
      <c r="D33" s="23"/>
      <c r="E33" s="13"/>
      <c r="F33" s="14">
        <v>4</v>
      </c>
      <c r="G33" s="14">
        <v>83</v>
      </c>
      <c r="H33" s="14">
        <v>198</v>
      </c>
      <c r="I33" s="14">
        <v>413</v>
      </c>
      <c r="J33" s="14">
        <v>628</v>
      </c>
      <c r="K33" s="14">
        <v>1026</v>
      </c>
      <c r="L33" s="14">
        <v>1349</v>
      </c>
      <c r="M33" s="14">
        <v>1656</v>
      </c>
      <c r="N33" s="14">
        <v>2022</v>
      </c>
      <c r="O33" s="14">
        <v>2236</v>
      </c>
      <c r="P33" s="14">
        <v>2546</v>
      </c>
      <c r="Q33" s="14">
        <v>2766</v>
      </c>
      <c r="R33" s="14">
        <v>2903</v>
      </c>
      <c r="S33" s="14">
        <v>3136</v>
      </c>
      <c r="T33" s="14">
        <v>3322</v>
      </c>
      <c r="U33" s="14">
        <v>3466</v>
      </c>
      <c r="V33" s="14">
        <v>3687</v>
      </c>
      <c r="W33" s="14">
        <v>4004</v>
      </c>
      <c r="X33" s="14">
        <v>4040</v>
      </c>
      <c r="Y33" s="14">
        <v>4043</v>
      </c>
      <c r="Z33" s="14">
        <v>4043</v>
      </c>
      <c r="AA33" s="14">
        <v>4044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5"/>
    </row>
    <row r="34" spans="1:40" ht="15.75" customHeight="1" x14ac:dyDescent="0.2">
      <c r="B34" s="8" t="s">
        <v>7</v>
      </c>
      <c r="C34" s="11" t="s">
        <v>73</v>
      </c>
      <c r="D34" s="11" t="s">
        <v>74</v>
      </c>
      <c r="E34" s="11"/>
      <c r="F34" s="6">
        <f t="shared" ref="F34:AA34" si="17">F32-F35</f>
        <v>0</v>
      </c>
      <c r="G34" s="6">
        <f t="shared" si="17"/>
        <v>38</v>
      </c>
      <c r="H34" s="6">
        <f t="shared" si="17"/>
        <v>109</v>
      </c>
      <c r="I34" s="6">
        <f t="shared" si="17"/>
        <v>227</v>
      </c>
      <c r="J34" s="6">
        <f t="shared" si="17"/>
        <v>350</v>
      </c>
      <c r="K34" s="6">
        <f t="shared" si="17"/>
        <v>474</v>
      </c>
      <c r="L34" s="6">
        <f t="shared" si="17"/>
        <v>731</v>
      </c>
      <c r="M34" s="6">
        <f t="shared" si="17"/>
        <v>913</v>
      </c>
      <c r="N34" s="6">
        <f t="shared" si="17"/>
        <v>1099</v>
      </c>
      <c r="O34" s="6">
        <f t="shared" si="17"/>
        <v>1262</v>
      </c>
      <c r="P34" s="6">
        <f t="shared" si="17"/>
        <v>1512</v>
      </c>
      <c r="Q34" s="6">
        <f t="shared" si="17"/>
        <v>1671</v>
      </c>
      <c r="R34" s="6">
        <f t="shared" si="17"/>
        <v>1762</v>
      </c>
      <c r="S34" s="6">
        <f t="shared" si="17"/>
        <v>1867</v>
      </c>
      <c r="T34" s="6">
        <f t="shared" si="17"/>
        <v>1997</v>
      </c>
      <c r="U34" s="6">
        <f t="shared" si="17"/>
        <v>2119</v>
      </c>
      <c r="V34" s="6">
        <f t="shared" si="17"/>
        <v>2248</v>
      </c>
      <c r="W34" s="6">
        <f t="shared" si="17"/>
        <v>2524</v>
      </c>
      <c r="X34" s="6">
        <f t="shared" si="17"/>
        <v>2564</v>
      </c>
      <c r="Y34" s="6">
        <f t="shared" si="17"/>
        <v>2685</v>
      </c>
      <c r="Z34" s="6">
        <f t="shared" si="17"/>
        <v>2685</v>
      </c>
      <c r="AA34" s="6">
        <f t="shared" si="17"/>
        <v>2765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5"/>
    </row>
    <row r="35" spans="1:40" s="16" customFormat="1" ht="15.75" customHeight="1" x14ac:dyDescent="0.2">
      <c r="A35" s="12" t="s">
        <v>41</v>
      </c>
      <c r="B35" s="13" t="s">
        <v>18</v>
      </c>
      <c r="C35" s="13"/>
      <c r="D35" s="14" t="s">
        <v>77</v>
      </c>
      <c r="E35" s="14">
        <v>0</v>
      </c>
      <c r="F35" s="14">
        <v>4</v>
      </c>
      <c r="G35" s="14">
        <v>46</v>
      </c>
      <c r="H35" s="14">
        <v>91</v>
      </c>
      <c r="I35" s="14">
        <v>206</v>
      </c>
      <c r="J35" s="14">
        <v>328</v>
      </c>
      <c r="K35" s="14">
        <v>704</v>
      </c>
      <c r="L35" s="14">
        <v>847</v>
      </c>
      <c r="M35" s="14">
        <v>1153</v>
      </c>
      <c r="N35" s="14">
        <v>1494</v>
      </c>
      <c r="O35" s="14">
        <v>1851</v>
      </c>
      <c r="P35" s="14">
        <v>2252</v>
      </c>
      <c r="Q35" s="14">
        <v>2463</v>
      </c>
      <c r="R35" s="14">
        <v>2602</v>
      </c>
      <c r="S35" s="14">
        <v>2939</v>
      </c>
      <c r="T35" s="14">
        <v>3165</v>
      </c>
      <c r="U35" s="14">
        <v>3306</v>
      </c>
      <c r="V35" s="14">
        <v>3528</v>
      </c>
      <c r="W35" s="14">
        <v>3765</v>
      </c>
      <c r="X35" s="14">
        <v>3825</v>
      </c>
      <c r="Y35" s="14">
        <v>3827</v>
      </c>
      <c r="Z35" s="14">
        <v>3827</v>
      </c>
      <c r="AA35" s="14">
        <v>3827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5"/>
    </row>
    <row r="36" spans="1:40" s="19" customFormat="1" ht="15.75" customHeight="1" x14ac:dyDescent="0.2">
      <c r="A36" s="18"/>
      <c r="B36" s="21"/>
      <c r="C36" s="21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2"/>
    </row>
    <row r="37" spans="1:40" ht="15.75" customHeight="1" x14ac:dyDescent="0.2">
      <c r="D37" s="10" t="s">
        <v>1</v>
      </c>
      <c r="F37" s="1">
        <v>1</v>
      </c>
      <c r="G37" s="1">
        <v>2</v>
      </c>
      <c r="H37" s="1">
        <v>3</v>
      </c>
      <c r="I37" s="1">
        <v>4</v>
      </c>
      <c r="J37" s="1">
        <v>5</v>
      </c>
      <c r="K37" s="1">
        <v>6</v>
      </c>
      <c r="L37" s="1">
        <v>7</v>
      </c>
      <c r="M37" s="1">
        <v>8</v>
      </c>
      <c r="N37" s="1">
        <v>9</v>
      </c>
      <c r="O37" s="1">
        <v>10</v>
      </c>
      <c r="P37" s="1">
        <v>11</v>
      </c>
      <c r="Q37" s="1">
        <v>12</v>
      </c>
      <c r="R37" s="1">
        <v>13</v>
      </c>
      <c r="S37" s="1">
        <v>14</v>
      </c>
      <c r="T37" s="1">
        <v>15</v>
      </c>
      <c r="U37" s="1">
        <v>16</v>
      </c>
      <c r="V37" s="1">
        <v>17</v>
      </c>
      <c r="W37" s="1">
        <v>18</v>
      </c>
      <c r="X37" s="1">
        <v>19</v>
      </c>
      <c r="Y37" s="1" t="s">
        <v>20</v>
      </c>
      <c r="Z37" s="1" t="s">
        <v>21</v>
      </c>
      <c r="AA37" s="1" t="s">
        <v>16</v>
      </c>
    </row>
    <row r="38" spans="1:40" s="19" customFormat="1" ht="15.75" customHeight="1" x14ac:dyDescent="0.2">
      <c r="A38" s="10" t="s">
        <v>79</v>
      </c>
      <c r="B38" s="8" t="s">
        <v>7</v>
      </c>
      <c r="C38" s="11" t="s">
        <v>73</v>
      </c>
      <c r="D38" s="11" t="s">
        <v>89</v>
      </c>
      <c r="E38" s="11"/>
      <c r="F38" s="1">
        <f>E38+F50</f>
        <v>0</v>
      </c>
      <c r="G38" s="1">
        <f t="shared" ref="G38:W38" si="18">F38+G50</f>
        <v>38</v>
      </c>
      <c r="H38" s="1">
        <f t="shared" si="18"/>
        <v>109</v>
      </c>
      <c r="I38" s="1">
        <f t="shared" si="18"/>
        <v>227</v>
      </c>
      <c r="J38" s="1">
        <f t="shared" si="18"/>
        <v>350</v>
      </c>
      <c r="K38" s="1">
        <f t="shared" si="18"/>
        <v>474</v>
      </c>
      <c r="L38" s="1">
        <f t="shared" si="18"/>
        <v>731</v>
      </c>
      <c r="M38" s="1">
        <f t="shared" si="18"/>
        <v>913</v>
      </c>
      <c r="N38" s="1">
        <f t="shared" si="18"/>
        <v>1099</v>
      </c>
      <c r="O38" s="1">
        <f t="shared" si="18"/>
        <v>1262</v>
      </c>
      <c r="P38" s="1">
        <f t="shared" si="18"/>
        <v>1512</v>
      </c>
      <c r="Q38" s="1">
        <f t="shared" si="18"/>
        <v>1671</v>
      </c>
      <c r="R38" s="1">
        <f t="shared" si="18"/>
        <v>1762</v>
      </c>
      <c r="S38" s="1">
        <f t="shared" si="18"/>
        <v>1867</v>
      </c>
      <c r="T38" s="1">
        <f t="shared" si="18"/>
        <v>1997</v>
      </c>
      <c r="U38" s="1">
        <f t="shared" si="18"/>
        <v>2119</v>
      </c>
      <c r="V38" s="1">
        <f t="shared" si="18"/>
        <v>2248</v>
      </c>
      <c r="W38" s="1">
        <f t="shared" si="18"/>
        <v>2524</v>
      </c>
      <c r="X38" s="1">
        <f t="shared" ref="X38:AA38" si="19">W38+X50</f>
        <v>2560</v>
      </c>
      <c r="Y38" s="1">
        <f t="shared" si="19"/>
        <v>2563</v>
      </c>
      <c r="Z38" s="1">
        <f t="shared" si="19"/>
        <v>2563</v>
      </c>
      <c r="AA38" s="1">
        <f t="shared" si="19"/>
        <v>2564</v>
      </c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s="19" customFormat="1" ht="15.75" customHeight="1" x14ac:dyDescent="0.2">
      <c r="A39" s="10" t="s">
        <v>79</v>
      </c>
      <c r="B39" s="7"/>
      <c r="C39" s="1" t="s">
        <v>78</v>
      </c>
      <c r="D39" s="1" t="s">
        <v>11</v>
      </c>
      <c r="E39" s="7"/>
      <c r="F39" s="1">
        <f>E39+F51</f>
        <v>4</v>
      </c>
      <c r="G39" s="1">
        <f t="shared" ref="G39:W39" si="20">F39+G51</f>
        <v>45</v>
      </c>
      <c r="H39" s="1">
        <f t="shared" si="20"/>
        <v>89</v>
      </c>
      <c r="I39" s="1">
        <f t="shared" si="20"/>
        <v>186</v>
      </c>
      <c r="J39" s="1">
        <f t="shared" si="20"/>
        <v>278</v>
      </c>
      <c r="K39" s="1">
        <f t="shared" si="20"/>
        <v>552</v>
      </c>
      <c r="L39" s="1">
        <f t="shared" si="20"/>
        <v>618</v>
      </c>
      <c r="M39" s="1">
        <f t="shared" si="20"/>
        <v>743</v>
      </c>
      <c r="N39" s="1">
        <f t="shared" si="20"/>
        <v>923</v>
      </c>
      <c r="O39" s="1">
        <f t="shared" si="20"/>
        <v>974</v>
      </c>
      <c r="P39" s="1">
        <f t="shared" si="20"/>
        <v>1034</v>
      </c>
      <c r="Q39" s="1">
        <f t="shared" si="20"/>
        <v>1095</v>
      </c>
      <c r="R39" s="1">
        <f t="shared" si="20"/>
        <v>1141</v>
      </c>
      <c r="S39" s="1">
        <f t="shared" si="20"/>
        <v>1269</v>
      </c>
      <c r="T39" s="1">
        <f t="shared" si="20"/>
        <v>1325</v>
      </c>
      <c r="U39" s="1">
        <f t="shared" si="20"/>
        <v>1347</v>
      </c>
      <c r="V39" s="1">
        <f t="shared" si="20"/>
        <v>1439</v>
      </c>
      <c r="W39" s="1">
        <f t="shared" si="20"/>
        <v>1480</v>
      </c>
      <c r="X39" s="1">
        <f t="shared" ref="X39:AA39" si="21">W39+X51</f>
        <v>1480</v>
      </c>
      <c r="Y39" s="1">
        <f t="shared" si="21"/>
        <v>1480</v>
      </c>
      <c r="Z39" s="1">
        <f t="shared" si="21"/>
        <v>1480</v>
      </c>
      <c r="AA39" s="1">
        <f t="shared" si="21"/>
        <v>1480</v>
      </c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s="19" customFormat="1" ht="15.75" customHeight="1" x14ac:dyDescent="0.2">
      <c r="A40" s="10" t="s">
        <v>79</v>
      </c>
      <c r="B40" s="7"/>
      <c r="C40" s="1" t="s">
        <v>76</v>
      </c>
      <c r="D40" s="1" t="s">
        <v>83</v>
      </c>
      <c r="E40" s="11"/>
      <c r="F40" s="1">
        <f>E40+F52</f>
        <v>0</v>
      </c>
      <c r="G40" s="1">
        <f t="shared" ref="G40:W40" si="22">F40+G52</f>
        <v>1</v>
      </c>
      <c r="H40" s="1">
        <f t="shared" si="22"/>
        <v>2</v>
      </c>
      <c r="I40" s="1">
        <f t="shared" si="22"/>
        <v>20</v>
      </c>
      <c r="J40" s="1">
        <f t="shared" si="22"/>
        <v>50</v>
      </c>
      <c r="K40" s="1">
        <f t="shared" si="22"/>
        <v>152</v>
      </c>
      <c r="L40" s="1">
        <f t="shared" si="22"/>
        <v>229</v>
      </c>
      <c r="M40" s="1">
        <f t="shared" si="22"/>
        <v>410</v>
      </c>
      <c r="N40" s="1">
        <f t="shared" si="22"/>
        <v>571</v>
      </c>
      <c r="O40" s="1">
        <f t="shared" si="22"/>
        <v>877</v>
      </c>
      <c r="P40" s="1">
        <f t="shared" si="22"/>
        <v>1218</v>
      </c>
      <c r="Q40" s="1">
        <f t="shared" si="22"/>
        <v>1368</v>
      </c>
      <c r="R40" s="1">
        <f t="shared" si="22"/>
        <v>1461</v>
      </c>
      <c r="S40" s="1">
        <f t="shared" si="22"/>
        <v>1670</v>
      </c>
      <c r="T40" s="1">
        <f t="shared" si="22"/>
        <v>1840</v>
      </c>
      <c r="U40" s="1">
        <f t="shared" si="22"/>
        <v>1959</v>
      </c>
      <c r="V40" s="1">
        <f t="shared" si="22"/>
        <v>2089</v>
      </c>
      <c r="W40" s="1">
        <f t="shared" si="22"/>
        <v>2285</v>
      </c>
      <c r="X40" s="1">
        <f t="shared" ref="X40:AA40" si="23">W40+X52</f>
        <v>2349</v>
      </c>
      <c r="Y40" s="1">
        <f t="shared" si="23"/>
        <v>2469</v>
      </c>
      <c r="Z40" s="1">
        <f t="shared" si="23"/>
        <v>2469</v>
      </c>
      <c r="AA40" s="1">
        <f t="shared" si="23"/>
        <v>2548</v>
      </c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s="19" customFormat="1" ht="15.75" customHeight="1" x14ac:dyDescent="0.2">
      <c r="A41" s="10"/>
      <c r="B41" s="7"/>
      <c r="C41" s="1" t="s">
        <v>92</v>
      </c>
      <c r="D41" s="1"/>
      <c r="E41" s="11"/>
      <c r="F41" s="1">
        <f>SUM(F38:F40)</f>
        <v>4</v>
      </c>
      <c r="G41" s="1">
        <f t="shared" ref="G41" si="24">SUM(G38:G40)</f>
        <v>84</v>
      </c>
      <c r="H41" s="1">
        <f t="shared" ref="H41" si="25">SUM(H38:H40)</f>
        <v>200</v>
      </c>
      <c r="I41" s="1">
        <f t="shared" ref="I41" si="26">SUM(I38:I40)</f>
        <v>433</v>
      </c>
      <c r="J41" s="1">
        <f t="shared" ref="J41" si="27">SUM(J38:J40)</f>
        <v>678</v>
      </c>
      <c r="K41" s="1">
        <f t="shared" ref="K41" si="28">SUM(K38:K40)</f>
        <v>1178</v>
      </c>
      <c r="L41" s="1">
        <f t="shared" ref="L41" si="29">SUM(L38:L40)</f>
        <v>1578</v>
      </c>
      <c r="M41" s="1">
        <f t="shared" ref="M41" si="30">SUM(M38:M40)</f>
        <v>2066</v>
      </c>
      <c r="N41" s="1">
        <f t="shared" ref="N41" si="31">SUM(N38:N40)</f>
        <v>2593</v>
      </c>
      <c r="O41" s="1">
        <f t="shared" ref="O41" si="32">SUM(O38:O40)</f>
        <v>3113</v>
      </c>
      <c r="P41" s="1">
        <f t="shared" ref="P41" si="33">SUM(P38:P40)</f>
        <v>3764</v>
      </c>
      <c r="Q41" s="1">
        <f t="shared" ref="Q41" si="34">SUM(Q38:Q40)</f>
        <v>4134</v>
      </c>
      <c r="R41" s="1">
        <f t="shared" ref="R41" si="35">SUM(R38:R40)</f>
        <v>4364</v>
      </c>
      <c r="S41" s="1">
        <f t="shared" ref="S41" si="36">SUM(S38:S40)</f>
        <v>4806</v>
      </c>
      <c r="T41" s="1">
        <f t="shared" ref="T41" si="37">SUM(T38:T40)</f>
        <v>5162</v>
      </c>
      <c r="U41" s="1">
        <f t="shared" ref="U41" si="38">SUM(U38:U40)</f>
        <v>5425</v>
      </c>
      <c r="V41" s="1">
        <f t="shared" ref="V41" si="39">SUM(V38:V40)</f>
        <v>5776</v>
      </c>
      <c r="W41" s="1">
        <f t="shared" ref="W41" si="40">SUM(W38:W40)</f>
        <v>6289</v>
      </c>
      <c r="X41" s="1">
        <f t="shared" ref="X41" si="41">SUM(X38:X40)</f>
        <v>6389</v>
      </c>
      <c r="Y41" s="1">
        <f t="shared" ref="Y41" si="42">SUM(Y38:Y40)</f>
        <v>6512</v>
      </c>
      <c r="Z41" s="1">
        <f t="shared" ref="Z41" si="43">SUM(Z38:Z40)</f>
        <v>6512</v>
      </c>
      <c r="AA41" s="1">
        <f t="shared" ref="AA41" si="44">SUM(AA38:AA40)</f>
        <v>6592</v>
      </c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s="19" customFormat="1" ht="15.75" customHeight="1" x14ac:dyDescent="0.2">
      <c r="A42" s="10" t="s">
        <v>80</v>
      </c>
      <c r="B42"/>
      <c r="C42" s="10" t="s">
        <v>81</v>
      </c>
      <c r="D42"/>
      <c r="E42"/>
      <c r="F42">
        <f>F32-F41</f>
        <v>0</v>
      </c>
      <c r="G42">
        <f t="shared" ref="G42" si="45">G32-G41</f>
        <v>0</v>
      </c>
      <c r="H42">
        <f t="shared" ref="H42" si="46">H32-H41</f>
        <v>0</v>
      </c>
      <c r="I42">
        <f t="shared" ref="I42" si="47">I32-I41</f>
        <v>0</v>
      </c>
      <c r="J42">
        <f t="shared" ref="J42" si="48">J32-J41</f>
        <v>0</v>
      </c>
      <c r="K42">
        <f t="shared" ref="K42" si="49">K32-K41</f>
        <v>0</v>
      </c>
      <c r="L42">
        <f t="shared" ref="L42" si="50">L32-L41</f>
        <v>0</v>
      </c>
      <c r="M42">
        <f t="shared" ref="M42" si="51">M32-M41</f>
        <v>0</v>
      </c>
      <c r="N42">
        <f t="shared" ref="N42" si="52">N32-N41</f>
        <v>0</v>
      </c>
      <c r="O42">
        <f t="shared" ref="O42" si="53">O32-O41</f>
        <v>0</v>
      </c>
      <c r="P42">
        <f t="shared" ref="P42" si="54">P32-P41</f>
        <v>0</v>
      </c>
      <c r="Q42">
        <f t="shared" ref="Q42" si="55">Q32-Q41</f>
        <v>0</v>
      </c>
      <c r="R42">
        <f t="shared" ref="R42" si="56">R32-R41</f>
        <v>0</v>
      </c>
      <c r="S42">
        <f t="shared" ref="S42" si="57">S32-S41</f>
        <v>0</v>
      </c>
      <c r="T42">
        <f t="shared" ref="T42" si="58">T32-T41</f>
        <v>0</v>
      </c>
      <c r="U42">
        <f t="shared" ref="U42" si="59">U32-U41</f>
        <v>0</v>
      </c>
      <c r="V42">
        <f t="shared" ref="V42" si="60">V32-V41</f>
        <v>0</v>
      </c>
      <c r="W42">
        <f t="shared" ref="W42" si="61">W32-W41</f>
        <v>0</v>
      </c>
      <c r="X42">
        <f t="shared" ref="X42" si="62">X32-X41</f>
        <v>0</v>
      </c>
      <c r="Y42">
        <f t="shared" ref="Y42" si="63">Y32-Y41</f>
        <v>0</v>
      </c>
      <c r="Z42">
        <f t="shared" ref="Z42" si="64">Z32-Z41</f>
        <v>0</v>
      </c>
      <c r="AA42">
        <f t="shared" ref="AA42" si="65">AA32-AA41</f>
        <v>0</v>
      </c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s="19" customFormat="1" ht="15.75" customHeight="1" x14ac:dyDescent="0.2">
      <c r="A43" s="10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s="19" customFormat="1" ht="15.75" customHeight="1" x14ac:dyDescent="0.2">
      <c r="A44" s="10"/>
      <c r="B44"/>
      <c r="C44"/>
      <c r="D44" s="10" t="s">
        <v>96</v>
      </c>
      <c r="E44"/>
      <c r="F44">
        <f>IF(F46+F47&lt;F45,1,0)</f>
        <v>0</v>
      </c>
      <c r="G44">
        <f t="shared" ref="G44" si="66">IF(G46+G47&lt;G45,1,0)</f>
        <v>0</v>
      </c>
      <c r="H44">
        <f t="shared" ref="H44" si="67">IF(H46+H47&lt;H45,1,0)</f>
        <v>0</v>
      </c>
      <c r="I44">
        <f t="shared" ref="I44" si="68">IF(I46+I47&lt;I45,1,0)</f>
        <v>0</v>
      </c>
      <c r="J44">
        <f t="shared" ref="J44" si="69">IF(J46+J47&lt;J45,1,0)</f>
        <v>0</v>
      </c>
      <c r="K44">
        <f t="shared" ref="K44" si="70">IF(K46+K47&lt;K45,1,0)</f>
        <v>0</v>
      </c>
      <c r="L44">
        <f t="shared" ref="L44" si="71">IF(L46+L47&lt;L45,1,0)</f>
        <v>0</v>
      </c>
      <c r="M44">
        <f t="shared" ref="M44" si="72">IF(M46+M47&lt;M45,1,0)</f>
        <v>0</v>
      </c>
      <c r="N44">
        <f t="shared" ref="N44" si="73">IF(N46+N47&lt;N45,1,0)</f>
        <v>0</v>
      </c>
      <c r="O44">
        <f t="shared" ref="O44" si="74">IF(O46+O47&lt;O45,1,0)</f>
        <v>0</v>
      </c>
      <c r="P44">
        <f t="shared" ref="P44" si="75">IF(P46+P47&lt;P45,1,0)</f>
        <v>0</v>
      </c>
      <c r="Q44">
        <f t="shared" ref="Q44" si="76">IF(Q46+Q47&lt;Q45,1,0)</f>
        <v>0</v>
      </c>
      <c r="R44">
        <f t="shared" ref="R44" si="77">IF(R46+R47&lt;R45,1,0)</f>
        <v>0</v>
      </c>
      <c r="S44">
        <f t="shared" ref="S44" si="78">IF(S46+S47&lt;S45,1,0)</f>
        <v>0</v>
      </c>
      <c r="T44">
        <f t="shared" ref="T44" si="79">IF(T46+T47&lt;T45,1,0)</f>
        <v>0</v>
      </c>
      <c r="U44">
        <f t="shared" ref="U44" si="80">IF(U46+U47&lt;U45,1,0)</f>
        <v>0</v>
      </c>
      <c r="V44">
        <f t="shared" ref="V44" si="81">IF(V46+V47&lt;V45,1,0)</f>
        <v>0</v>
      </c>
      <c r="W44">
        <f t="shared" ref="W44" si="82">IF(W46+W47&lt;W45,1,0)</f>
        <v>0</v>
      </c>
      <c r="X44">
        <f t="shared" ref="X44" si="83">IF(X46+X47&lt;X45,1,0)</f>
        <v>1</v>
      </c>
      <c r="Y44">
        <f t="shared" ref="Y44:AA44" si="84">IF(Y46+Y47&lt;Y45,1,0)</f>
        <v>1</v>
      </c>
      <c r="Z44">
        <f t="shared" si="84"/>
        <v>0</v>
      </c>
      <c r="AA44">
        <f t="shared" si="84"/>
        <v>1</v>
      </c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s="19" customFormat="1" ht="15.75" customHeight="1" x14ac:dyDescent="0.2">
      <c r="A45" s="10"/>
      <c r="B45"/>
      <c r="C45"/>
      <c r="D45" s="1" t="s">
        <v>5</v>
      </c>
      <c r="E45" s="7"/>
      <c r="F45">
        <f t="shared" ref="F45:Y45" si="85">F32-E32</f>
        <v>4</v>
      </c>
      <c r="G45">
        <f t="shared" si="85"/>
        <v>80</v>
      </c>
      <c r="H45">
        <f t="shared" si="85"/>
        <v>116</v>
      </c>
      <c r="I45">
        <f t="shared" si="85"/>
        <v>233</v>
      </c>
      <c r="J45">
        <f t="shared" si="85"/>
        <v>245</v>
      </c>
      <c r="K45">
        <f t="shared" si="85"/>
        <v>500</v>
      </c>
      <c r="L45">
        <f t="shared" si="85"/>
        <v>400</v>
      </c>
      <c r="M45">
        <f t="shared" si="85"/>
        <v>488</v>
      </c>
      <c r="N45">
        <f t="shared" si="85"/>
        <v>527</v>
      </c>
      <c r="O45">
        <f t="shared" si="85"/>
        <v>520</v>
      </c>
      <c r="P45">
        <f t="shared" si="85"/>
        <v>651</v>
      </c>
      <c r="Q45">
        <f t="shared" si="85"/>
        <v>370</v>
      </c>
      <c r="R45">
        <f t="shared" si="85"/>
        <v>230</v>
      </c>
      <c r="S45">
        <f t="shared" si="85"/>
        <v>442</v>
      </c>
      <c r="T45">
        <f t="shared" si="85"/>
        <v>356</v>
      </c>
      <c r="U45">
        <f t="shared" si="85"/>
        <v>263</v>
      </c>
      <c r="V45">
        <f t="shared" si="85"/>
        <v>351</v>
      </c>
      <c r="W45">
        <f t="shared" si="85"/>
        <v>513</v>
      </c>
      <c r="X45">
        <f t="shared" si="85"/>
        <v>100</v>
      </c>
      <c r="Y45">
        <f t="shared" si="85"/>
        <v>123</v>
      </c>
      <c r="Z45">
        <f t="shared" ref="Z45:AA45" si="86">Z32-Y32</f>
        <v>0</v>
      </c>
      <c r="AA45">
        <f t="shared" si="86"/>
        <v>80</v>
      </c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s="19" customFormat="1" ht="15.75" customHeight="1" x14ac:dyDescent="0.2">
      <c r="A46" s="10"/>
      <c r="B46"/>
      <c r="C46"/>
      <c r="D46" s="1" t="s">
        <v>94</v>
      </c>
      <c r="E46" s="7"/>
      <c r="F46">
        <f t="shared" ref="F46:Y46" si="87">F33-E33</f>
        <v>4</v>
      </c>
      <c r="G46">
        <f t="shared" si="87"/>
        <v>79</v>
      </c>
      <c r="H46">
        <f t="shared" si="87"/>
        <v>115</v>
      </c>
      <c r="I46">
        <f t="shared" si="87"/>
        <v>215</v>
      </c>
      <c r="J46">
        <f t="shared" si="87"/>
        <v>215</v>
      </c>
      <c r="K46">
        <f t="shared" si="87"/>
        <v>398</v>
      </c>
      <c r="L46">
        <f t="shared" si="87"/>
        <v>323</v>
      </c>
      <c r="M46">
        <f t="shared" si="87"/>
        <v>307</v>
      </c>
      <c r="N46">
        <f t="shared" si="87"/>
        <v>366</v>
      </c>
      <c r="O46">
        <f t="shared" si="87"/>
        <v>214</v>
      </c>
      <c r="P46">
        <f t="shared" si="87"/>
        <v>310</v>
      </c>
      <c r="Q46">
        <f t="shared" si="87"/>
        <v>220</v>
      </c>
      <c r="R46">
        <f t="shared" si="87"/>
        <v>137</v>
      </c>
      <c r="S46">
        <f t="shared" si="87"/>
        <v>233</v>
      </c>
      <c r="T46">
        <f t="shared" si="87"/>
        <v>186</v>
      </c>
      <c r="U46">
        <f t="shared" si="87"/>
        <v>144</v>
      </c>
      <c r="V46">
        <f t="shared" si="87"/>
        <v>221</v>
      </c>
      <c r="W46">
        <f t="shared" si="87"/>
        <v>317</v>
      </c>
      <c r="X46">
        <f t="shared" si="87"/>
        <v>36</v>
      </c>
      <c r="Y46">
        <f t="shared" si="87"/>
        <v>3</v>
      </c>
      <c r="Z46">
        <f t="shared" ref="Z46:AA46" si="88">Z33-Y33</f>
        <v>0</v>
      </c>
      <c r="AA46">
        <f t="shared" si="88"/>
        <v>1</v>
      </c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s="19" customFormat="1" ht="15.75" customHeight="1" x14ac:dyDescent="0.2">
      <c r="A47" s="10"/>
      <c r="B47"/>
      <c r="C47"/>
      <c r="D47" s="1" t="s">
        <v>95</v>
      </c>
      <c r="E47" s="7"/>
      <c r="F47">
        <f>F35-E35</f>
        <v>4</v>
      </c>
      <c r="G47">
        <f t="shared" ref="G47:Y47" si="89">G35-F35</f>
        <v>42</v>
      </c>
      <c r="H47">
        <f t="shared" si="89"/>
        <v>45</v>
      </c>
      <c r="I47">
        <f t="shared" si="89"/>
        <v>115</v>
      </c>
      <c r="J47">
        <f t="shared" si="89"/>
        <v>122</v>
      </c>
      <c r="K47">
        <f t="shared" si="89"/>
        <v>376</v>
      </c>
      <c r="L47">
        <f t="shared" si="89"/>
        <v>143</v>
      </c>
      <c r="M47">
        <f t="shared" si="89"/>
        <v>306</v>
      </c>
      <c r="N47">
        <f t="shared" si="89"/>
        <v>341</v>
      </c>
      <c r="O47">
        <f t="shared" si="89"/>
        <v>357</v>
      </c>
      <c r="P47">
        <f t="shared" si="89"/>
        <v>401</v>
      </c>
      <c r="Q47">
        <f t="shared" si="89"/>
        <v>211</v>
      </c>
      <c r="R47">
        <f t="shared" si="89"/>
        <v>139</v>
      </c>
      <c r="S47">
        <f t="shared" si="89"/>
        <v>337</v>
      </c>
      <c r="T47">
        <f t="shared" si="89"/>
        <v>226</v>
      </c>
      <c r="U47">
        <f t="shared" si="89"/>
        <v>141</v>
      </c>
      <c r="V47">
        <f t="shared" si="89"/>
        <v>222</v>
      </c>
      <c r="W47">
        <f t="shared" si="89"/>
        <v>237</v>
      </c>
      <c r="X47">
        <f t="shared" si="89"/>
        <v>60</v>
      </c>
      <c r="Y47">
        <f t="shared" si="89"/>
        <v>2</v>
      </c>
      <c r="Z47">
        <f t="shared" ref="Z47:AA47" si="90">Z35-Y35</f>
        <v>0</v>
      </c>
      <c r="AA47">
        <f t="shared" si="90"/>
        <v>0</v>
      </c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s="19" customFormat="1" ht="15.75" customHeight="1" x14ac:dyDescent="0.2">
      <c r="A48" s="10"/>
      <c r="B48"/>
      <c r="C48"/>
      <c r="D48" s="1"/>
      <c r="E48" s="7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s="19" customFormat="1" ht="15.75" customHeight="1" x14ac:dyDescent="0.2">
      <c r="A49" s="10"/>
      <c r="B49"/>
      <c r="C49"/>
      <c r="D49" s="1" t="s">
        <v>1</v>
      </c>
      <c r="E49" s="1" t="s">
        <v>1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M49" s="1">
        <v>8</v>
      </c>
      <c r="N49" s="1">
        <v>9</v>
      </c>
      <c r="O49" s="1">
        <v>10</v>
      </c>
      <c r="P49" s="1">
        <v>11</v>
      </c>
      <c r="Q49" s="1">
        <v>12</v>
      </c>
      <c r="R49" s="1">
        <v>13</v>
      </c>
      <c r="S49" s="1">
        <v>14</v>
      </c>
      <c r="T49" s="1">
        <v>15</v>
      </c>
      <c r="U49" s="1">
        <v>16</v>
      </c>
      <c r="V49" s="1">
        <v>17</v>
      </c>
      <c r="W49" s="1">
        <v>18</v>
      </c>
      <c r="X49" s="1">
        <v>19</v>
      </c>
      <c r="Y49" s="1" t="s">
        <v>20</v>
      </c>
      <c r="Z49" s="1" t="s">
        <v>21</v>
      </c>
      <c r="AA49" s="1" t="s">
        <v>16</v>
      </c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s="19" customFormat="1" ht="15.75" customHeight="1" x14ac:dyDescent="0.2">
      <c r="A50" s="10"/>
      <c r="B50"/>
      <c r="C50"/>
      <c r="D50" s="11" t="s">
        <v>89</v>
      </c>
      <c r="E50" s="11" t="s">
        <v>89</v>
      </c>
      <c r="F50">
        <f>IF(F44=0,F45-F47,F46)</f>
        <v>0</v>
      </c>
      <c r="G50">
        <f t="shared" ref="G50" si="91">IF(G44=0,G45-G47,G46)</f>
        <v>38</v>
      </c>
      <c r="H50">
        <f t="shared" ref="H50" si="92">IF(H44=0,H45-H47,H46)</f>
        <v>71</v>
      </c>
      <c r="I50">
        <f t="shared" ref="I50" si="93">IF(I44=0,I45-I47,I46)</f>
        <v>118</v>
      </c>
      <c r="J50">
        <f t="shared" ref="J50" si="94">IF(J44=0,J45-J47,J46)</f>
        <v>123</v>
      </c>
      <c r="K50">
        <f t="shared" ref="K50" si="95">IF(K44=0,K45-K47,K46)</f>
        <v>124</v>
      </c>
      <c r="L50">
        <f t="shared" ref="L50" si="96">IF(L44=0,L45-L47,L46)</f>
        <v>257</v>
      </c>
      <c r="M50">
        <f t="shared" ref="M50" si="97">IF(M44=0,M45-M47,M46)</f>
        <v>182</v>
      </c>
      <c r="N50">
        <f t="shared" ref="N50" si="98">IF(N44=0,N45-N47,N46)</f>
        <v>186</v>
      </c>
      <c r="O50">
        <f t="shared" ref="O50" si="99">IF(O44=0,O45-O47,O46)</f>
        <v>163</v>
      </c>
      <c r="P50">
        <f t="shared" ref="P50" si="100">IF(P44=0,P45-P47,P46)</f>
        <v>250</v>
      </c>
      <c r="Q50">
        <f t="shared" ref="Q50" si="101">IF(Q44=0,Q45-Q47,Q46)</f>
        <v>159</v>
      </c>
      <c r="R50">
        <f t="shared" ref="R50" si="102">IF(R44=0,R45-R47,R46)</f>
        <v>91</v>
      </c>
      <c r="S50">
        <f t="shared" ref="S50" si="103">IF(S44=0,S45-S47,S46)</f>
        <v>105</v>
      </c>
      <c r="T50">
        <f t="shared" ref="T50" si="104">IF(T44=0,T45-T47,T46)</f>
        <v>130</v>
      </c>
      <c r="U50">
        <f t="shared" ref="U50" si="105">IF(U44=0,U45-U47,U46)</f>
        <v>122</v>
      </c>
      <c r="V50">
        <f t="shared" ref="V50" si="106">IF(V44=0,V45-V47,V46)</f>
        <v>129</v>
      </c>
      <c r="W50">
        <f t="shared" ref="W50" si="107">IF(W44=0,W45-W47,W46)</f>
        <v>276</v>
      </c>
      <c r="X50">
        <f t="shared" ref="X50" si="108">IF(X44=0,X45-X47,X46)</f>
        <v>36</v>
      </c>
      <c r="Y50">
        <f t="shared" ref="Y50" si="109">IF(Y44=0,Y45-Y47,Y46)</f>
        <v>3</v>
      </c>
      <c r="Z50">
        <f t="shared" ref="Z50" si="110">IF(Z44=0,Z45-Z47,Z46)</f>
        <v>0</v>
      </c>
      <c r="AA50">
        <f t="shared" ref="AA50" si="111">IF(AA44=0,AA45-AA47,AA46)</f>
        <v>1</v>
      </c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s="19" customFormat="1" ht="15.75" customHeight="1" x14ac:dyDescent="0.2">
      <c r="A51" s="10"/>
      <c r="B51"/>
      <c r="C51"/>
      <c r="D51" s="1" t="s">
        <v>11</v>
      </c>
      <c r="E51" s="1" t="s">
        <v>11</v>
      </c>
      <c r="F51">
        <f>IF(F44=0,F45-F50-F52,0)</f>
        <v>4</v>
      </c>
      <c r="G51">
        <f t="shared" ref="G51" si="112">IF(G44=0,G45-G50-G52,0)</f>
        <v>41</v>
      </c>
      <c r="H51">
        <f t="shared" ref="H51" si="113">IF(H44=0,H45-H50-H52,0)</f>
        <v>44</v>
      </c>
      <c r="I51">
        <f t="shared" ref="I51" si="114">IF(I44=0,I45-I50-I52,0)</f>
        <v>97</v>
      </c>
      <c r="J51">
        <f t="shared" ref="J51" si="115">IF(J44=0,J45-J50-J52,0)</f>
        <v>92</v>
      </c>
      <c r="K51">
        <f t="shared" ref="K51" si="116">IF(K44=0,K45-K50-K52,0)</f>
        <v>274</v>
      </c>
      <c r="L51">
        <f t="shared" ref="L51" si="117">IF(L44=0,L45-L50-L52,0)</f>
        <v>66</v>
      </c>
      <c r="M51">
        <f t="shared" ref="M51" si="118">IF(M44=0,M45-M50-M52,0)</f>
        <v>125</v>
      </c>
      <c r="N51">
        <f t="shared" ref="N51" si="119">IF(N44=0,N45-N50-N52,0)</f>
        <v>180</v>
      </c>
      <c r="O51">
        <f t="shared" ref="O51" si="120">IF(O44=0,O45-O50-O52,0)</f>
        <v>51</v>
      </c>
      <c r="P51">
        <f t="shared" ref="P51" si="121">IF(P44=0,P45-P50-P52,0)</f>
        <v>60</v>
      </c>
      <c r="Q51">
        <f t="shared" ref="Q51" si="122">IF(Q44=0,Q45-Q50-Q52,0)</f>
        <v>61</v>
      </c>
      <c r="R51">
        <f t="shared" ref="R51" si="123">IF(R44=0,R45-R50-R52,0)</f>
        <v>46</v>
      </c>
      <c r="S51">
        <f t="shared" ref="S51" si="124">IF(S44=0,S45-S50-S52,0)</f>
        <v>128</v>
      </c>
      <c r="T51">
        <f t="shared" ref="T51" si="125">IF(T44=0,T45-T50-T52,0)</f>
        <v>56</v>
      </c>
      <c r="U51">
        <f t="shared" ref="U51" si="126">IF(U44=0,U45-U50-U52,0)</f>
        <v>22</v>
      </c>
      <c r="V51">
        <f t="shared" ref="V51" si="127">IF(V44=0,V45-V50-V52,0)</f>
        <v>92</v>
      </c>
      <c r="W51">
        <f t="shared" ref="W51" si="128">IF(W44=0,W45-W50-W52,0)</f>
        <v>41</v>
      </c>
      <c r="X51">
        <f t="shared" ref="X51" si="129">IF(X44=0,X45-X50-X52,0)</f>
        <v>0</v>
      </c>
      <c r="Y51">
        <f t="shared" ref="Y51" si="130">IF(Y44=0,Y45-Y50-Y52,0)</f>
        <v>0</v>
      </c>
      <c r="Z51">
        <f t="shared" ref="Z51" si="131">IF(Z44=0,Z45-Z50-Z52,0)</f>
        <v>0</v>
      </c>
      <c r="AA51">
        <f t="shared" ref="AA51" si="132">IF(AA44=0,AA45-AA50-AA52,0)</f>
        <v>0</v>
      </c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s="19" customFormat="1" ht="15.75" customHeight="1" x14ac:dyDescent="0.2">
      <c r="A52" s="10"/>
      <c r="B52"/>
      <c r="C52"/>
      <c r="D52" s="1" t="s">
        <v>83</v>
      </c>
      <c r="E52" s="1" t="s">
        <v>83</v>
      </c>
      <c r="F52">
        <f>F45-F46</f>
        <v>0</v>
      </c>
      <c r="G52">
        <f t="shared" ref="G52:Y52" si="133">G45-G46</f>
        <v>1</v>
      </c>
      <c r="H52">
        <f t="shared" si="133"/>
        <v>1</v>
      </c>
      <c r="I52">
        <f t="shared" si="133"/>
        <v>18</v>
      </c>
      <c r="J52">
        <f t="shared" si="133"/>
        <v>30</v>
      </c>
      <c r="K52">
        <f t="shared" si="133"/>
        <v>102</v>
      </c>
      <c r="L52">
        <f t="shared" si="133"/>
        <v>77</v>
      </c>
      <c r="M52">
        <f t="shared" si="133"/>
        <v>181</v>
      </c>
      <c r="N52">
        <f t="shared" si="133"/>
        <v>161</v>
      </c>
      <c r="O52">
        <f t="shared" si="133"/>
        <v>306</v>
      </c>
      <c r="P52">
        <f t="shared" si="133"/>
        <v>341</v>
      </c>
      <c r="Q52">
        <f t="shared" si="133"/>
        <v>150</v>
      </c>
      <c r="R52">
        <f t="shared" si="133"/>
        <v>93</v>
      </c>
      <c r="S52">
        <f t="shared" si="133"/>
        <v>209</v>
      </c>
      <c r="T52">
        <f t="shared" si="133"/>
        <v>170</v>
      </c>
      <c r="U52">
        <f t="shared" si="133"/>
        <v>119</v>
      </c>
      <c r="V52">
        <f t="shared" si="133"/>
        <v>130</v>
      </c>
      <c r="W52">
        <f t="shared" si="133"/>
        <v>196</v>
      </c>
      <c r="X52">
        <f t="shared" si="133"/>
        <v>64</v>
      </c>
      <c r="Y52">
        <f t="shared" si="133"/>
        <v>120</v>
      </c>
      <c r="Z52">
        <f t="shared" ref="Z52:AA52" si="134">Z45-Z46</f>
        <v>0</v>
      </c>
      <c r="AA52">
        <f t="shared" si="134"/>
        <v>79</v>
      </c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s="19" customFormat="1" ht="15.75" customHeight="1" x14ac:dyDescent="0.2">
      <c r="A53" s="10"/>
      <c r="B53"/>
      <c r="C53"/>
      <c r="D53" s="1" t="s">
        <v>84</v>
      </c>
      <c r="E53" s="1" t="s">
        <v>84</v>
      </c>
      <c r="F53">
        <f>F52+F51+F50</f>
        <v>4</v>
      </c>
      <c r="G53">
        <f t="shared" ref="G53" si="135">G52+G51+G50</f>
        <v>80</v>
      </c>
      <c r="H53">
        <f t="shared" ref="H53" si="136">H52+H51+H50</f>
        <v>116</v>
      </c>
      <c r="I53">
        <f t="shared" ref="I53" si="137">I52+I51+I50</f>
        <v>233</v>
      </c>
      <c r="J53">
        <f t="shared" ref="J53" si="138">J52+J51+J50</f>
        <v>245</v>
      </c>
      <c r="K53">
        <f t="shared" ref="K53" si="139">K52+K51+K50</f>
        <v>500</v>
      </c>
      <c r="L53">
        <f t="shared" ref="L53" si="140">L52+L51+L50</f>
        <v>400</v>
      </c>
      <c r="M53">
        <f t="shared" ref="M53" si="141">M52+M51+M50</f>
        <v>488</v>
      </c>
      <c r="N53">
        <f t="shared" ref="N53" si="142">N52+N51+N50</f>
        <v>527</v>
      </c>
      <c r="O53">
        <f t="shared" ref="O53" si="143">O52+O51+O50</f>
        <v>520</v>
      </c>
      <c r="P53">
        <f t="shared" ref="P53" si="144">P52+P51+P50</f>
        <v>651</v>
      </c>
      <c r="Q53">
        <f t="shared" ref="Q53" si="145">Q52+Q51+Q50</f>
        <v>370</v>
      </c>
      <c r="R53">
        <f t="shared" ref="R53" si="146">R52+R51+R50</f>
        <v>230</v>
      </c>
      <c r="S53">
        <f t="shared" ref="S53" si="147">S52+S51+S50</f>
        <v>442</v>
      </c>
      <c r="T53">
        <f t="shared" ref="T53" si="148">T52+T51+T50</f>
        <v>356</v>
      </c>
      <c r="U53">
        <f t="shared" ref="U53" si="149">U52+U51+U50</f>
        <v>263</v>
      </c>
      <c r="V53">
        <f t="shared" ref="V53" si="150">V52+V51+V50</f>
        <v>351</v>
      </c>
      <c r="W53">
        <f t="shared" ref="W53" si="151">W52+W51+W50</f>
        <v>513</v>
      </c>
      <c r="X53">
        <f t="shared" ref="X53" si="152">X52+X51+X50</f>
        <v>100</v>
      </c>
      <c r="Y53">
        <f t="shared" ref="Y53" si="153">Y52+Y51+Y50</f>
        <v>123</v>
      </c>
      <c r="Z53">
        <f t="shared" ref="Z53" si="154">Z52+Z51+Z50</f>
        <v>0</v>
      </c>
      <c r="AA53">
        <f t="shared" ref="AA53" si="155">AA52+AA51+AA50</f>
        <v>80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s="19" customFormat="1" ht="15.75" customHeight="1" x14ac:dyDescent="0.2">
      <c r="A54" s="10"/>
      <c r="B54"/>
      <c r="C54"/>
      <c r="D54" s="7"/>
      <c r="E54" s="7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s="19" customFormat="1" ht="15.75" customHeight="1" x14ac:dyDescent="0.2">
      <c r="B55" s="21"/>
      <c r="C55" s="21"/>
      <c r="D55" s="20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2"/>
    </row>
    <row r="56" spans="1:40" s="19" customFormat="1" ht="15.75" customHeight="1" x14ac:dyDescent="0.2">
      <c r="B56" s="21"/>
      <c r="C56" s="21"/>
      <c r="D56" s="28"/>
      <c r="E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2"/>
    </row>
    <row r="57" spans="1:40" s="19" customFormat="1" ht="15.75" customHeight="1" x14ac:dyDescent="0.2">
      <c r="B57" s="21"/>
      <c r="C57" s="21"/>
      <c r="D57" s="20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2"/>
    </row>
    <row r="58" spans="1:40" s="19" customFormat="1" ht="15.75" customHeight="1" x14ac:dyDescent="0.2">
      <c r="B58" s="21"/>
      <c r="C58" s="21"/>
      <c r="D58" s="20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2"/>
    </row>
    <row r="59" spans="1:40" s="19" customFormat="1" ht="15.75" customHeight="1" x14ac:dyDescent="0.2">
      <c r="B59" s="21"/>
      <c r="C59" s="21"/>
      <c r="D59" s="20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2"/>
    </row>
    <row r="60" spans="1:40" ht="15.75" customHeight="1" x14ac:dyDescent="0.2">
      <c r="B60" s="7"/>
      <c r="C60" s="7"/>
      <c r="D60" s="1"/>
      <c r="E60" s="7"/>
      <c r="F60" s="1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5"/>
    </row>
    <row r="61" spans="1:40" ht="15.75" customHeight="1" x14ac:dyDescent="0.2">
      <c r="B61" s="7"/>
      <c r="C61" s="7"/>
      <c r="D61" s="1"/>
      <c r="E61" s="7"/>
      <c r="F61" s="1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5"/>
    </row>
    <row r="62" spans="1:40" ht="15.75" customHeight="1" x14ac:dyDescent="0.2">
      <c r="B62" s="5" t="s">
        <v>22</v>
      </c>
      <c r="C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40" ht="15.75" customHeight="1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40" ht="15.75" customHeight="1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ht="15.75" customHeight="1" x14ac:dyDescent="0.2">
      <c r="B65" s="7" t="s">
        <v>23</v>
      </c>
      <c r="C65" s="7"/>
      <c r="D65" s="7"/>
      <c r="E65" s="7"/>
      <c r="F65" s="1">
        <v>1</v>
      </c>
      <c r="G65" s="1">
        <v>2</v>
      </c>
      <c r="H65" s="1">
        <v>3</v>
      </c>
      <c r="I65" s="1">
        <v>4</v>
      </c>
      <c r="J65" s="1">
        <v>5</v>
      </c>
      <c r="K65" s="1">
        <v>6</v>
      </c>
      <c r="L65" s="1">
        <v>7</v>
      </c>
      <c r="M65" s="1">
        <v>8</v>
      </c>
      <c r="N65" s="1">
        <v>9</v>
      </c>
      <c r="O65" s="1">
        <v>10</v>
      </c>
      <c r="P65" s="1">
        <v>11</v>
      </c>
      <c r="Q65" s="1">
        <v>12</v>
      </c>
      <c r="R65" s="1">
        <v>13</v>
      </c>
      <c r="S65" s="1">
        <v>14</v>
      </c>
      <c r="T65" s="1">
        <v>15</v>
      </c>
      <c r="U65" s="1">
        <v>16</v>
      </c>
      <c r="V65" s="1">
        <v>17</v>
      </c>
      <c r="W65" s="1">
        <v>18</v>
      </c>
      <c r="X65" s="1">
        <v>19</v>
      </c>
      <c r="Y65" s="1" t="s">
        <v>20</v>
      </c>
      <c r="Z65" s="1" t="s">
        <v>21</v>
      </c>
      <c r="AA65" s="1" t="s">
        <v>16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ht="15.75" customHeight="1" x14ac:dyDescent="0.2">
      <c r="A66" s="10" t="s">
        <v>5</v>
      </c>
      <c r="B66" s="1" t="s">
        <v>5</v>
      </c>
      <c r="C66" s="1"/>
      <c r="D66" s="1"/>
      <c r="E66" s="1">
        <v>0</v>
      </c>
      <c r="F66" s="1">
        <v>4</v>
      </c>
      <c r="G66" s="1">
        <v>84</v>
      </c>
      <c r="H66" s="1">
        <v>206</v>
      </c>
      <c r="I66" s="1">
        <v>459</v>
      </c>
      <c r="J66" s="1">
        <v>734</v>
      </c>
      <c r="K66" s="1">
        <v>1295</v>
      </c>
      <c r="L66" s="1">
        <v>1728</v>
      </c>
      <c r="M66" s="1">
        <v>2246</v>
      </c>
      <c r="N66" s="1">
        <v>2811</v>
      </c>
      <c r="O66" s="1">
        <v>3371</v>
      </c>
      <c r="P66" s="1">
        <v>4087</v>
      </c>
      <c r="Q66" s="1">
        <v>4486</v>
      </c>
      <c r="R66" s="1">
        <v>4762</v>
      </c>
      <c r="S66" s="1">
        <v>5242</v>
      </c>
      <c r="T66" s="1">
        <v>5632</v>
      </c>
      <c r="U66" s="1">
        <v>5943</v>
      </c>
      <c r="V66" s="1">
        <v>6364</v>
      </c>
      <c r="W66" s="1">
        <v>6939</v>
      </c>
      <c r="X66" s="1">
        <v>7071</v>
      </c>
      <c r="Y66" s="1">
        <v>7230</v>
      </c>
      <c r="Z66" s="1">
        <v>7230</v>
      </c>
      <c r="AA66" s="1">
        <v>7334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ht="15.75" customHeight="1" x14ac:dyDescent="0.2">
      <c r="A67" s="10" t="s">
        <v>40</v>
      </c>
      <c r="B67" s="1" t="s">
        <v>14</v>
      </c>
      <c r="C67" s="1"/>
      <c r="D67" s="1"/>
      <c r="E67" s="1">
        <v>0</v>
      </c>
      <c r="F67" s="1">
        <v>4</v>
      </c>
      <c r="G67" s="1">
        <v>83</v>
      </c>
      <c r="H67" s="1">
        <v>202</v>
      </c>
      <c r="I67" s="1">
        <v>431</v>
      </c>
      <c r="J67" s="1">
        <v>662</v>
      </c>
      <c r="K67" s="1">
        <v>1093</v>
      </c>
      <c r="L67" s="1">
        <v>1436</v>
      </c>
      <c r="M67" s="1">
        <v>1761</v>
      </c>
      <c r="N67" s="1">
        <v>2144</v>
      </c>
      <c r="O67" s="1">
        <v>2373</v>
      </c>
      <c r="P67" s="1">
        <v>2698</v>
      </c>
      <c r="Q67" s="1">
        <v>2937</v>
      </c>
      <c r="R67" s="1">
        <v>3108</v>
      </c>
      <c r="S67" s="1">
        <v>3365</v>
      </c>
      <c r="T67" s="1">
        <v>3575</v>
      </c>
      <c r="U67" s="1">
        <v>3750</v>
      </c>
      <c r="V67" s="1">
        <v>3998</v>
      </c>
      <c r="W67" s="1">
        <v>4333</v>
      </c>
      <c r="X67" s="1">
        <v>4380</v>
      </c>
      <c r="Y67" s="1">
        <v>4384</v>
      </c>
      <c r="Z67" s="1">
        <v>4384</v>
      </c>
      <c r="AA67" s="1">
        <v>4385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ht="15.75" customHeight="1" x14ac:dyDescent="0.2">
      <c r="B68" s="8" t="s">
        <v>12</v>
      </c>
      <c r="C68" s="8"/>
      <c r="D68" s="8"/>
      <c r="E68" s="8">
        <v>0</v>
      </c>
      <c r="F68" s="1">
        <f t="shared" ref="F68:AA68" si="156">F66-F69</f>
        <v>0</v>
      </c>
      <c r="G68" s="1">
        <f t="shared" si="156"/>
        <v>38</v>
      </c>
      <c r="H68" s="1">
        <f t="shared" si="156"/>
        <v>111</v>
      </c>
      <c r="I68" s="1">
        <f t="shared" si="156"/>
        <v>233</v>
      </c>
      <c r="J68" s="1">
        <f t="shared" si="156"/>
        <v>360</v>
      </c>
      <c r="K68" s="1">
        <f t="shared" si="156"/>
        <v>495</v>
      </c>
      <c r="L68" s="1">
        <f t="shared" si="156"/>
        <v>760</v>
      </c>
      <c r="M68" s="1">
        <f t="shared" si="156"/>
        <v>953</v>
      </c>
      <c r="N68" s="1">
        <f t="shared" si="156"/>
        <v>1148</v>
      </c>
      <c r="O68" s="1">
        <f t="shared" si="156"/>
        <v>1319</v>
      </c>
      <c r="P68" s="1">
        <f t="shared" si="156"/>
        <v>1578</v>
      </c>
      <c r="Q68" s="1">
        <f t="shared" si="156"/>
        <v>1752</v>
      </c>
      <c r="R68" s="1">
        <f t="shared" si="156"/>
        <v>1868</v>
      </c>
      <c r="S68" s="1">
        <f t="shared" si="156"/>
        <v>1990</v>
      </c>
      <c r="T68" s="1">
        <f t="shared" si="156"/>
        <v>2144</v>
      </c>
      <c r="U68" s="1">
        <f t="shared" si="156"/>
        <v>2298</v>
      </c>
      <c r="V68" s="1">
        <f t="shared" si="156"/>
        <v>2476</v>
      </c>
      <c r="W68" s="1">
        <f t="shared" si="156"/>
        <v>2798</v>
      </c>
      <c r="X68" s="1">
        <f t="shared" si="156"/>
        <v>2863</v>
      </c>
      <c r="Y68" s="1">
        <f t="shared" si="156"/>
        <v>3019</v>
      </c>
      <c r="Z68" s="1">
        <f t="shared" si="156"/>
        <v>3019</v>
      </c>
      <c r="AA68" s="1">
        <f t="shared" si="156"/>
        <v>3123</v>
      </c>
    </row>
    <row r="69" spans="1:39" ht="15.75" customHeight="1" x14ac:dyDescent="0.2">
      <c r="A69" s="10" t="s">
        <v>41</v>
      </c>
      <c r="B69" s="1" t="s">
        <v>13</v>
      </c>
      <c r="C69" s="1"/>
      <c r="D69" s="1"/>
      <c r="E69" s="1">
        <v>0</v>
      </c>
      <c r="F69" s="1">
        <v>4</v>
      </c>
      <c r="G69" s="1">
        <v>46</v>
      </c>
      <c r="H69" s="1">
        <v>95</v>
      </c>
      <c r="I69" s="1">
        <v>226</v>
      </c>
      <c r="J69" s="1">
        <v>374</v>
      </c>
      <c r="K69" s="1">
        <v>800</v>
      </c>
      <c r="L69" s="1">
        <v>968</v>
      </c>
      <c r="M69" s="1">
        <v>1293</v>
      </c>
      <c r="N69" s="1">
        <v>1663</v>
      </c>
      <c r="O69" s="1">
        <v>2052</v>
      </c>
      <c r="P69" s="1">
        <v>2509</v>
      </c>
      <c r="Q69" s="1">
        <v>2734</v>
      </c>
      <c r="R69" s="1">
        <v>2894</v>
      </c>
      <c r="S69" s="1">
        <v>3252</v>
      </c>
      <c r="T69" s="1">
        <v>3488</v>
      </c>
      <c r="U69" s="1">
        <v>3645</v>
      </c>
      <c r="V69" s="1">
        <v>3888</v>
      </c>
      <c r="W69" s="1">
        <v>4141</v>
      </c>
      <c r="X69" s="1">
        <v>4208</v>
      </c>
      <c r="Y69" s="1">
        <v>4211</v>
      </c>
      <c r="Z69" s="1">
        <v>4211</v>
      </c>
      <c r="AA69" s="1">
        <v>4211</v>
      </c>
    </row>
    <row r="70" spans="1:39" ht="15.75" customHeight="1" x14ac:dyDescent="0.2">
      <c r="A70" s="10" t="s">
        <v>79</v>
      </c>
      <c r="B70" s="8" t="s">
        <v>7</v>
      </c>
      <c r="C70" s="11" t="s">
        <v>73</v>
      </c>
      <c r="D70" s="11" t="s">
        <v>74</v>
      </c>
      <c r="E70" s="11">
        <v>0</v>
      </c>
      <c r="F70" s="6">
        <f>F68-F74</f>
        <v>0</v>
      </c>
      <c r="G70" s="6">
        <f t="shared" ref="G70:AA70" si="157">G68-G74</f>
        <v>38</v>
      </c>
      <c r="H70" s="6">
        <f t="shared" si="157"/>
        <v>111</v>
      </c>
      <c r="I70" s="6">
        <f t="shared" si="157"/>
        <v>233</v>
      </c>
      <c r="J70" s="6">
        <f t="shared" si="157"/>
        <v>360</v>
      </c>
      <c r="K70" s="6">
        <f t="shared" si="157"/>
        <v>495</v>
      </c>
      <c r="L70" s="6">
        <f t="shared" si="157"/>
        <v>760</v>
      </c>
      <c r="M70" s="6">
        <f t="shared" si="157"/>
        <v>953</v>
      </c>
      <c r="N70" s="6">
        <f t="shared" si="157"/>
        <v>1148</v>
      </c>
      <c r="O70" s="6">
        <f t="shared" si="157"/>
        <v>1319</v>
      </c>
      <c r="P70" s="6">
        <f t="shared" si="157"/>
        <v>1578</v>
      </c>
      <c r="Q70" s="6">
        <f t="shared" si="157"/>
        <v>1752</v>
      </c>
      <c r="R70" s="6">
        <f t="shared" si="157"/>
        <v>1868</v>
      </c>
      <c r="S70" s="6">
        <f t="shared" si="157"/>
        <v>1990</v>
      </c>
      <c r="T70" s="6">
        <f t="shared" si="157"/>
        <v>2144</v>
      </c>
      <c r="U70" s="6">
        <f t="shared" si="157"/>
        <v>2298</v>
      </c>
      <c r="V70" s="6">
        <f t="shared" si="157"/>
        <v>2476</v>
      </c>
      <c r="W70" s="6">
        <f t="shared" si="157"/>
        <v>2798</v>
      </c>
      <c r="X70" s="6">
        <f t="shared" si="157"/>
        <v>2863</v>
      </c>
      <c r="Y70" s="6">
        <f t="shared" si="157"/>
        <v>3019</v>
      </c>
      <c r="Z70" s="6">
        <f t="shared" si="157"/>
        <v>3019</v>
      </c>
      <c r="AA70" s="6">
        <f t="shared" si="157"/>
        <v>3123</v>
      </c>
    </row>
    <row r="71" spans="1:39" ht="15.75" customHeight="1" x14ac:dyDescent="0.2">
      <c r="A71" s="10" t="s">
        <v>79</v>
      </c>
      <c r="B71" s="8"/>
      <c r="C71" s="1" t="s">
        <v>78</v>
      </c>
      <c r="D71" s="1" t="s">
        <v>11</v>
      </c>
      <c r="E71" s="1">
        <v>0</v>
      </c>
      <c r="F71" s="1">
        <f>F66-F70-F72</f>
        <v>4</v>
      </c>
      <c r="G71" s="1">
        <f t="shared" ref="G71:AA71" si="158">G66-G70-G72</f>
        <v>45</v>
      </c>
      <c r="H71" s="1">
        <f t="shared" si="158"/>
        <v>91</v>
      </c>
      <c r="I71" s="1">
        <f t="shared" si="158"/>
        <v>198</v>
      </c>
      <c r="J71" s="1">
        <f t="shared" si="158"/>
        <v>302</v>
      </c>
      <c r="K71" s="1">
        <f t="shared" si="158"/>
        <v>598</v>
      </c>
      <c r="L71" s="1">
        <f t="shared" si="158"/>
        <v>676</v>
      </c>
      <c r="M71" s="1">
        <f t="shared" si="158"/>
        <v>808</v>
      </c>
      <c r="N71" s="1">
        <f t="shared" si="158"/>
        <v>996</v>
      </c>
      <c r="O71" s="1">
        <f t="shared" si="158"/>
        <v>1054</v>
      </c>
      <c r="P71" s="1">
        <f t="shared" si="158"/>
        <v>1120</v>
      </c>
      <c r="Q71" s="1">
        <f t="shared" si="158"/>
        <v>1185</v>
      </c>
      <c r="R71" s="1">
        <f t="shared" si="158"/>
        <v>1240</v>
      </c>
      <c r="S71" s="1">
        <f t="shared" si="158"/>
        <v>1375</v>
      </c>
      <c r="T71" s="1">
        <f t="shared" si="158"/>
        <v>1431</v>
      </c>
      <c r="U71" s="1">
        <f t="shared" si="158"/>
        <v>1452</v>
      </c>
      <c r="V71" s="1">
        <f t="shared" si="158"/>
        <v>1522</v>
      </c>
      <c r="W71" s="1">
        <f t="shared" si="158"/>
        <v>1535</v>
      </c>
      <c r="X71" s="1">
        <f t="shared" si="158"/>
        <v>1517</v>
      </c>
      <c r="Y71" s="1">
        <f t="shared" si="158"/>
        <v>1365</v>
      </c>
      <c r="Z71" s="1">
        <f t="shared" si="158"/>
        <v>1365</v>
      </c>
      <c r="AA71" s="1">
        <f t="shared" si="158"/>
        <v>1262</v>
      </c>
    </row>
    <row r="72" spans="1:39" ht="15.75" customHeight="1" x14ac:dyDescent="0.2">
      <c r="A72" s="10" t="s">
        <v>79</v>
      </c>
      <c r="B72" s="8"/>
      <c r="C72" s="1" t="s">
        <v>76</v>
      </c>
      <c r="D72" s="1" t="s">
        <v>75</v>
      </c>
      <c r="E72" s="11">
        <v>0</v>
      </c>
      <c r="F72" s="1">
        <f>F66-F67</f>
        <v>0</v>
      </c>
      <c r="G72" s="1">
        <f t="shared" ref="G72:AA72" si="159">G66-G67</f>
        <v>1</v>
      </c>
      <c r="H72" s="1">
        <f t="shared" si="159"/>
        <v>4</v>
      </c>
      <c r="I72" s="1">
        <f t="shared" si="159"/>
        <v>28</v>
      </c>
      <c r="J72" s="1">
        <f t="shared" si="159"/>
        <v>72</v>
      </c>
      <c r="K72" s="1">
        <f t="shared" si="159"/>
        <v>202</v>
      </c>
      <c r="L72" s="1">
        <f t="shared" si="159"/>
        <v>292</v>
      </c>
      <c r="M72" s="1">
        <f t="shared" si="159"/>
        <v>485</v>
      </c>
      <c r="N72" s="1">
        <f t="shared" si="159"/>
        <v>667</v>
      </c>
      <c r="O72" s="1">
        <f t="shared" si="159"/>
        <v>998</v>
      </c>
      <c r="P72" s="1">
        <f t="shared" si="159"/>
        <v>1389</v>
      </c>
      <c r="Q72" s="1">
        <f t="shared" si="159"/>
        <v>1549</v>
      </c>
      <c r="R72" s="1">
        <f t="shared" si="159"/>
        <v>1654</v>
      </c>
      <c r="S72" s="1">
        <f t="shared" si="159"/>
        <v>1877</v>
      </c>
      <c r="T72" s="1">
        <f t="shared" si="159"/>
        <v>2057</v>
      </c>
      <c r="U72" s="1">
        <f t="shared" si="159"/>
        <v>2193</v>
      </c>
      <c r="V72" s="1">
        <f t="shared" si="159"/>
        <v>2366</v>
      </c>
      <c r="W72" s="1">
        <f t="shared" si="159"/>
        <v>2606</v>
      </c>
      <c r="X72" s="1">
        <f t="shared" si="159"/>
        <v>2691</v>
      </c>
      <c r="Y72" s="1">
        <f t="shared" si="159"/>
        <v>2846</v>
      </c>
      <c r="Z72" s="1">
        <f t="shared" si="159"/>
        <v>2846</v>
      </c>
      <c r="AA72" s="1">
        <f t="shared" si="159"/>
        <v>2949</v>
      </c>
    </row>
    <row r="73" spans="1:39" ht="15.75" customHeight="1" x14ac:dyDescent="0.2">
      <c r="A73" s="10" t="s">
        <v>80</v>
      </c>
      <c r="B73" s="8"/>
      <c r="C73" s="10" t="s">
        <v>81</v>
      </c>
      <c r="E73" s="10">
        <v>0</v>
      </c>
      <c r="F73">
        <f>F66-F70-F71-F72</f>
        <v>0</v>
      </c>
      <c r="G73">
        <f t="shared" ref="G73:AA73" si="160">G66-G70-G71-G72</f>
        <v>0</v>
      </c>
      <c r="H73">
        <f t="shared" si="160"/>
        <v>0</v>
      </c>
      <c r="I73">
        <f t="shared" si="160"/>
        <v>0</v>
      </c>
      <c r="J73">
        <f t="shared" si="160"/>
        <v>0</v>
      </c>
      <c r="K73">
        <f t="shared" si="160"/>
        <v>0</v>
      </c>
      <c r="L73">
        <f t="shared" si="160"/>
        <v>0</v>
      </c>
      <c r="M73">
        <f t="shared" si="160"/>
        <v>0</v>
      </c>
      <c r="N73">
        <f t="shared" si="160"/>
        <v>0</v>
      </c>
      <c r="O73">
        <f t="shared" si="160"/>
        <v>0</v>
      </c>
      <c r="P73">
        <f t="shared" si="160"/>
        <v>0</v>
      </c>
      <c r="Q73">
        <f t="shared" si="160"/>
        <v>0</v>
      </c>
      <c r="R73">
        <f t="shared" si="160"/>
        <v>0</v>
      </c>
      <c r="S73">
        <f t="shared" si="160"/>
        <v>0</v>
      </c>
      <c r="T73">
        <f t="shared" si="160"/>
        <v>0</v>
      </c>
      <c r="U73">
        <f t="shared" si="160"/>
        <v>0</v>
      </c>
      <c r="V73">
        <f t="shared" si="160"/>
        <v>0</v>
      </c>
      <c r="W73">
        <f t="shared" si="160"/>
        <v>0</v>
      </c>
      <c r="X73">
        <f t="shared" si="160"/>
        <v>0</v>
      </c>
      <c r="Y73">
        <f t="shared" si="160"/>
        <v>0</v>
      </c>
      <c r="Z73">
        <f t="shared" si="160"/>
        <v>0</v>
      </c>
      <c r="AA73">
        <f t="shared" si="160"/>
        <v>0</v>
      </c>
    </row>
    <row r="74" spans="1:39" ht="15.75" customHeight="1" x14ac:dyDescent="0.2"/>
    <row r="75" spans="1:39" ht="15.75" customHeight="1" x14ac:dyDescent="0.2"/>
    <row r="76" spans="1:39" ht="15.75" customHeight="1" x14ac:dyDescent="0.2"/>
    <row r="77" spans="1:39" ht="15.75" customHeight="1" x14ac:dyDescent="0.2"/>
    <row r="78" spans="1:39" ht="15.75" customHeight="1" x14ac:dyDescent="0.2"/>
    <row r="79" spans="1:39" ht="15.75" customHeight="1" x14ac:dyDescent="0.2"/>
    <row r="80" spans="1:3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</sheetData>
  <conditionalFormatting sqref="F16:Y16">
    <cfRule type="colorScale" priority="2">
      <colorScale>
        <cfvo type="num" val="0"/>
        <cfvo type="num" val="1"/>
        <color rgb="FF92D050"/>
        <color rgb="FFFF0000"/>
      </colorScale>
    </cfRule>
  </conditionalFormatting>
  <conditionalFormatting sqref="F44:AA44">
    <cfRule type="colorScale" priority="1">
      <colorScale>
        <cfvo type="num" val="0"/>
        <cfvo type="num" val="1"/>
        <color rgb="FF92D050"/>
        <color rgb="FFFF0000"/>
      </colorScale>
    </cfRule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8892-F336-4840-8900-D3228B00FA1C}">
  <dimension ref="A1"/>
  <sheetViews>
    <sheetView workbookViewId="0">
      <selection activeCell="J2" sqref="J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73B7-8E8B-F24A-AA35-2B55A49D3569}">
  <dimension ref="A1:AN1060"/>
  <sheetViews>
    <sheetView topLeftCell="B5" zoomScaleNormal="120" workbookViewId="0">
      <selection activeCell="B23" sqref="A14:XFD23"/>
    </sheetView>
  </sheetViews>
  <sheetFormatPr baseColWidth="10" defaultColWidth="11.1640625" defaultRowHeight="15" customHeight="1" x14ac:dyDescent="0.2"/>
  <cols>
    <col min="1" max="1" width="16.83203125" customWidth="1"/>
    <col min="2" max="2" width="24.5" customWidth="1"/>
    <col min="3" max="3" width="31.1640625" customWidth="1"/>
    <col min="4" max="5" width="24.5" customWidth="1"/>
    <col min="6" max="22" width="10.33203125" customWidth="1"/>
    <col min="23" max="23" width="14.1640625" customWidth="1"/>
    <col min="24" max="24" width="12.5" customWidth="1"/>
    <col min="25" max="40" width="10.5" customWidth="1"/>
  </cols>
  <sheetData>
    <row r="1" spans="1:40" ht="15.75" customHeight="1" x14ac:dyDescent="0.2">
      <c r="A1" s="10" t="s">
        <v>72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15.75" customHeight="1" x14ac:dyDescent="0.2">
      <c r="A2" s="10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15.75" customHeight="1" x14ac:dyDescent="0.2">
      <c r="B3" s="1" t="s">
        <v>1</v>
      </c>
      <c r="C3" s="1"/>
      <c r="D3" s="1" t="s">
        <v>1</v>
      </c>
      <c r="E3" s="1"/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 t="s">
        <v>20</v>
      </c>
      <c r="X3" s="1" t="s">
        <v>21</v>
      </c>
      <c r="Y3" s="1" t="s">
        <v>16</v>
      </c>
    </row>
    <row r="4" spans="1:40" ht="15.75" customHeight="1" x14ac:dyDescent="0.2">
      <c r="A4" s="10" t="s">
        <v>5</v>
      </c>
      <c r="B4" s="7" t="s">
        <v>5</v>
      </c>
      <c r="C4" s="1" t="s">
        <v>91</v>
      </c>
      <c r="D4" s="1" t="s">
        <v>10</v>
      </c>
      <c r="E4" s="1"/>
      <c r="F4" s="1">
        <v>6</v>
      </c>
      <c r="G4" s="1">
        <v>26</v>
      </c>
      <c r="H4" s="1">
        <v>56</v>
      </c>
      <c r="I4" s="1">
        <v>117</v>
      </c>
      <c r="J4" s="1">
        <v>150</v>
      </c>
      <c r="K4" s="1">
        <v>180</v>
      </c>
      <c r="L4" s="1">
        <v>218</v>
      </c>
      <c r="M4" s="1">
        <v>258</v>
      </c>
      <c r="N4" s="1">
        <v>323</v>
      </c>
      <c r="O4" s="1">
        <v>352</v>
      </c>
      <c r="P4" s="1">
        <v>398</v>
      </c>
      <c r="Q4" s="1">
        <v>436</v>
      </c>
      <c r="R4" s="1">
        <v>470</v>
      </c>
      <c r="S4" s="1">
        <v>518</v>
      </c>
      <c r="T4" s="1">
        <v>588</v>
      </c>
      <c r="U4" s="1">
        <v>650</v>
      </c>
      <c r="V4" s="1">
        <v>682</v>
      </c>
      <c r="W4" s="1">
        <v>718</v>
      </c>
      <c r="X4" s="1">
        <v>718</v>
      </c>
      <c r="Y4" s="1">
        <v>742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s="16" customFormat="1" ht="15.75" customHeight="1" x14ac:dyDescent="0.2">
      <c r="A5" s="12" t="s">
        <v>40</v>
      </c>
      <c r="B5" s="13" t="s">
        <v>6</v>
      </c>
      <c r="C5" s="14" t="s">
        <v>90</v>
      </c>
      <c r="D5" s="23" t="s">
        <v>11</v>
      </c>
      <c r="E5" s="13"/>
      <c r="F5" s="14">
        <v>4</v>
      </c>
      <c r="G5" s="14">
        <v>18</v>
      </c>
      <c r="H5" s="14">
        <v>34</v>
      </c>
      <c r="I5" s="14">
        <v>67</v>
      </c>
      <c r="J5" s="14">
        <v>87</v>
      </c>
      <c r="K5" s="14">
        <v>105</v>
      </c>
      <c r="L5" s="14">
        <v>122</v>
      </c>
      <c r="M5" s="14">
        <v>137</v>
      </c>
      <c r="N5" s="14">
        <v>152</v>
      </c>
      <c r="O5" s="14">
        <v>171</v>
      </c>
      <c r="P5" s="14">
        <v>205</v>
      </c>
      <c r="Q5" s="14">
        <v>229</v>
      </c>
      <c r="R5" s="14">
        <v>253</v>
      </c>
      <c r="S5" s="14">
        <v>284</v>
      </c>
      <c r="T5" s="14">
        <v>311</v>
      </c>
      <c r="U5" s="14">
        <v>329</v>
      </c>
      <c r="V5" s="14">
        <v>340</v>
      </c>
      <c r="W5" s="14">
        <v>341</v>
      </c>
      <c r="X5" s="14">
        <v>341</v>
      </c>
      <c r="Y5" s="14">
        <v>341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ht="15.75" customHeight="1" x14ac:dyDescent="0.2">
      <c r="B6" s="8" t="s">
        <v>7</v>
      </c>
      <c r="C6" s="11" t="s">
        <v>73</v>
      </c>
      <c r="D6" s="11" t="s">
        <v>74</v>
      </c>
      <c r="E6" s="11"/>
      <c r="F6" s="9">
        <f t="shared" ref="F6:Y6" si="0">F4-F7</f>
        <v>2</v>
      </c>
      <c r="G6" s="9">
        <f t="shared" si="0"/>
        <v>6</v>
      </c>
      <c r="H6" s="9">
        <f t="shared" si="0"/>
        <v>10</v>
      </c>
      <c r="I6" s="9">
        <f t="shared" si="0"/>
        <v>21</v>
      </c>
      <c r="J6" s="9">
        <f t="shared" si="0"/>
        <v>29</v>
      </c>
      <c r="K6" s="9">
        <f t="shared" si="0"/>
        <v>40</v>
      </c>
      <c r="L6" s="9">
        <f t="shared" si="0"/>
        <v>49</v>
      </c>
      <c r="M6" s="9">
        <f t="shared" si="0"/>
        <v>57</v>
      </c>
      <c r="N6" s="9">
        <f t="shared" si="0"/>
        <v>66</v>
      </c>
      <c r="O6" s="9">
        <f t="shared" si="0"/>
        <v>81</v>
      </c>
      <c r="P6" s="9">
        <f t="shared" si="0"/>
        <v>106</v>
      </c>
      <c r="Q6" s="9">
        <f t="shared" si="0"/>
        <v>123</v>
      </c>
      <c r="R6" s="9">
        <f t="shared" si="0"/>
        <v>147</v>
      </c>
      <c r="S6" s="9">
        <f t="shared" si="0"/>
        <v>179</v>
      </c>
      <c r="T6" s="9">
        <f t="shared" si="0"/>
        <v>228</v>
      </c>
      <c r="U6" s="9">
        <f t="shared" si="0"/>
        <v>274</v>
      </c>
      <c r="V6" s="9">
        <f t="shared" si="0"/>
        <v>299</v>
      </c>
      <c r="W6" s="9">
        <f t="shared" si="0"/>
        <v>334</v>
      </c>
      <c r="X6" s="9">
        <f t="shared" si="0"/>
        <v>334</v>
      </c>
      <c r="Y6" s="9">
        <f t="shared" si="0"/>
        <v>358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s="16" customFormat="1" ht="15.75" customHeight="1" x14ac:dyDescent="0.2">
      <c r="A7" s="12" t="s">
        <v>41</v>
      </c>
      <c r="B7" s="13" t="s">
        <v>8</v>
      </c>
      <c r="C7" s="13"/>
      <c r="D7" s="14" t="s">
        <v>77</v>
      </c>
      <c r="E7" s="13"/>
      <c r="F7" s="14">
        <v>4</v>
      </c>
      <c r="G7" s="14">
        <v>20</v>
      </c>
      <c r="H7" s="14">
        <v>46</v>
      </c>
      <c r="I7" s="14">
        <v>96</v>
      </c>
      <c r="J7" s="14">
        <v>121</v>
      </c>
      <c r="K7" s="14">
        <v>140</v>
      </c>
      <c r="L7" s="14">
        <v>169</v>
      </c>
      <c r="M7" s="14">
        <v>201</v>
      </c>
      <c r="N7" s="14">
        <v>257</v>
      </c>
      <c r="O7" s="14">
        <v>271</v>
      </c>
      <c r="P7" s="14">
        <v>292</v>
      </c>
      <c r="Q7" s="14">
        <v>313</v>
      </c>
      <c r="R7" s="14">
        <v>323</v>
      </c>
      <c r="S7" s="14">
        <v>339</v>
      </c>
      <c r="T7" s="14">
        <v>360</v>
      </c>
      <c r="U7" s="14">
        <v>376</v>
      </c>
      <c r="V7" s="14">
        <v>383</v>
      </c>
      <c r="W7" s="14">
        <v>384</v>
      </c>
      <c r="X7" s="14">
        <v>384</v>
      </c>
      <c r="Y7" s="14">
        <v>384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ht="15.75" customHeight="1" x14ac:dyDescent="0.2">
      <c r="A8" s="10" t="s">
        <v>79</v>
      </c>
      <c r="B8" s="8" t="s">
        <v>7</v>
      </c>
      <c r="C8" s="11" t="s">
        <v>73</v>
      </c>
      <c r="D8" s="11" t="s">
        <v>89</v>
      </c>
      <c r="E8" s="11"/>
      <c r="F8" s="1">
        <f>E8+F20</f>
        <v>2</v>
      </c>
      <c r="G8" s="1">
        <f t="shared" ref="G8:Y8" si="1">F8+G20</f>
        <v>6</v>
      </c>
      <c r="H8" s="1">
        <f t="shared" si="1"/>
        <v>10</v>
      </c>
      <c r="I8" s="1">
        <f t="shared" si="1"/>
        <v>21</v>
      </c>
      <c r="J8" s="1">
        <f t="shared" si="1"/>
        <v>29</v>
      </c>
      <c r="K8" s="1">
        <f t="shared" si="1"/>
        <v>40</v>
      </c>
      <c r="L8" s="1">
        <f t="shared" si="1"/>
        <v>49</v>
      </c>
      <c r="M8" s="1">
        <f t="shared" si="1"/>
        <v>57</v>
      </c>
      <c r="N8" s="1">
        <f t="shared" si="1"/>
        <v>66</v>
      </c>
      <c r="O8" s="1">
        <f t="shared" si="1"/>
        <v>81</v>
      </c>
      <c r="P8" s="1">
        <f t="shared" si="1"/>
        <v>106</v>
      </c>
      <c r="Q8" s="1">
        <f t="shared" si="1"/>
        <v>123</v>
      </c>
      <c r="R8" s="1">
        <f t="shared" si="1"/>
        <v>147</v>
      </c>
      <c r="S8" s="1">
        <f t="shared" si="1"/>
        <v>178</v>
      </c>
      <c r="T8" s="1">
        <f t="shared" si="1"/>
        <v>205</v>
      </c>
      <c r="U8" s="1">
        <f t="shared" si="1"/>
        <v>223</v>
      </c>
      <c r="V8" s="1">
        <f t="shared" si="1"/>
        <v>234</v>
      </c>
      <c r="W8" s="1">
        <f t="shared" si="1"/>
        <v>235</v>
      </c>
      <c r="X8" s="1">
        <f t="shared" si="1"/>
        <v>235</v>
      </c>
      <c r="Y8" s="1">
        <f t="shared" si="1"/>
        <v>235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ht="15.75" customHeight="1" x14ac:dyDescent="0.2">
      <c r="A9" s="10" t="s">
        <v>79</v>
      </c>
      <c r="B9" s="7"/>
      <c r="C9" s="1" t="s">
        <v>78</v>
      </c>
      <c r="D9" s="1" t="s">
        <v>11</v>
      </c>
      <c r="E9" s="7"/>
      <c r="F9" s="1">
        <f>E9+F21</f>
        <v>2</v>
      </c>
      <c r="G9" s="1">
        <f t="shared" ref="G9:Y9" si="2">F9+G21</f>
        <v>12</v>
      </c>
      <c r="H9" s="1">
        <f t="shared" si="2"/>
        <v>24</v>
      </c>
      <c r="I9" s="1">
        <f t="shared" si="2"/>
        <v>46</v>
      </c>
      <c r="J9" s="1">
        <f t="shared" si="2"/>
        <v>58</v>
      </c>
      <c r="K9" s="1">
        <f t="shared" si="2"/>
        <v>65</v>
      </c>
      <c r="L9" s="1">
        <f t="shared" si="2"/>
        <v>73</v>
      </c>
      <c r="M9" s="1">
        <f t="shared" si="2"/>
        <v>80</v>
      </c>
      <c r="N9" s="1">
        <f t="shared" si="2"/>
        <v>86</v>
      </c>
      <c r="O9" s="1">
        <f t="shared" si="2"/>
        <v>90</v>
      </c>
      <c r="P9" s="1">
        <f t="shared" si="2"/>
        <v>99</v>
      </c>
      <c r="Q9" s="1">
        <f t="shared" si="2"/>
        <v>106</v>
      </c>
      <c r="R9" s="1">
        <f t="shared" si="2"/>
        <v>106</v>
      </c>
      <c r="S9" s="1">
        <f t="shared" si="2"/>
        <v>106</v>
      </c>
      <c r="T9" s="1">
        <f t="shared" si="2"/>
        <v>106</v>
      </c>
      <c r="U9" s="1">
        <f t="shared" si="2"/>
        <v>106</v>
      </c>
      <c r="V9" s="1">
        <f t="shared" si="2"/>
        <v>106</v>
      </c>
      <c r="W9" s="1">
        <f t="shared" si="2"/>
        <v>106</v>
      </c>
      <c r="X9" s="1">
        <f t="shared" si="2"/>
        <v>106</v>
      </c>
      <c r="Y9" s="1">
        <f t="shared" si="2"/>
        <v>106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ht="15.75" customHeight="1" x14ac:dyDescent="0.2">
      <c r="A10" s="10" t="s">
        <v>79</v>
      </c>
      <c r="B10" s="7"/>
      <c r="C10" s="1" t="s">
        <v>76</v>
      </c>
      <c r="D10" s="1" t="s">
        <v>83</v>
      </c>
      <c r="E10" s="11"/>
      <c r="F10" s="1">
        <f>E10+F22</f>
        <v>2</v>
      </c>
      <c r="G10" s="1">
        <f t="shared" ref="G10:Y10" si="3">F10+G22</f>
        <v>8</v>
      </c>
      <c r="H10" s="1">
        <f t="shared" si="3"/>
        <v>22</v>
      </c>
      <c r="I10" s="1">
        <f t="shared" si="3"/>
        <v>50</v>
      </c>
      <c r="J10" s="1">
        <f t="shared" si="3"/>
        <v>63</v>
      </c>
      <c r="K10" s="1">
        <f t="shared" si="3"/>
        <v>75</v>
      </c>
      <c r="L10" s="1">
        <f t="shared" si="3"/>
        <v>96</v>
      </c>
      <c r="M10" s="1">
        <f t="shared" si="3"/>
        <v>121</v>
      </c>
      <c r="N10" s="1">
        <f t="shared" si="3"/>
        <v>171</v>
      </c>
      <c r="O10" s="1">
        <f t="shared" si="3"/>
        <v>181</v>
      </c>
      <c r="P10" s="1">
        <f t="shared" si="3"/>
        <v>193</v>
      </c>
      <c r="Q10" s="1">
        <f t="shared" si="3"/>
        <v>207</v>
      </c>
      <c r="R10" s="1">
        <f t="shared" si="3"/>
        <v>217</v>
      </c>
      <c r="S10" s="1">
        <f t="shared" si="3"/>
        <v>234</v>
      </c>
      <c r="T10" s="1">
        <f t="shared" si="3"/>
        <v>277</v>
      </c>
      <c r="U10" s="1">
        <f t="shared" si="3"/>
        <v>321</v>
      </c>
      <c r="V10" s="1">
        <f t="shared" si="3"/>
        <v>342</v>
      </c>
      <c r="W10" s="1">
        <f t="shared" si="3"/>
        <v>377</v>
      </c>
      <c r="X10" s="1">
        <f t="shared" si="3"/>
        <v>377</v>
      </c>
      <c r="Y10" s="1">
        <f t="shared" si="3"/>
        <v>401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5.75" customHeight="1" x14ac:dyDescent="0.2">
      <c r="A11" s="10"/>
      <c r="B11" s="7"/>
      <c r="C11" s="1" t="s">
        <v>92</v>
      </c>
      <c r="D11" s="1"/>
      <c r="E11" s="11"/>
      <c r="F11" s="1">
        <f>SUM(F8:F10)</f>
        <v>6</v>
      </c>
      <c r="G11" s="1">
        <f t="shared" ref="G11:Y11" si="4">SUM(G8:G10)</f>
        <v>26</v>
      </c>
      <c r="H11" s="1">
        <f t="shared" si="4"/>
        <v>56</v>
      </c>
      <c r="I11" s="1">
        <f t="shared" si="4"/>
        <v>117</v>
      </c>
      <c r="J11" s="1">
        <f t="shared" si="4"/>
        <v>150</v>
      </c>
      <c r="K11" s="1">
        <f t="shared" si="4"/>
        <v>180</v>
      </c>
      <c r="L11" s="1">
        <f t="shared" si="4"/>
        <v>218</v>
      </c>
      <c r="M11" s="1">
        <f t="shared" si="4"/>
        <v>258</v>
      </c>
      <c r="N11" s="1">
        <f t="shared" si="4"/>
        <v>323</v>
      </c>
      <c r="O11" s="1">
        <f t="shared" si="4"/>
        <v>352</v>
      </c>
      <c r="P11" s="1">
        <f t="shared" si="4"/>
        <v>398</v>
      </c>
      <c r="Q11" s="1">
        <f t="shared" si="4"/>
        <v>436</v>
      </c>
      <c r="R11" s="1">
        <f t="shared" si="4"/>
        <v>470</v>
      </c>
      <c r="S11" s="1">
        <f t="shared" si="4"/>
        <v>518</v>
      </c>
      <c r="T11" s="1">
        <f t="shared" si="4"/>
        <v>588</v>
      </c>
      <c r="U11" s="1">
        <f t="shared" si="4"/>
        <v>650</v>
      </c>
      <c r="V11" s="1">
        <f t="shared" si="4"/>
        <v>682</v>
      </c>
      <c r="W11" s="1">
        <f t="shared" si="4"/>
        <v>718</v>
      </c>
      <c r="X11" s="1">
        <f t="shared" si="4"/>
        <v>718</v>
      </c>
      <c r="Y11" s="1">
        <f t="shared" si="4"/>
        <v>742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ht="15.75" customHeight="1" x14ac:dyDescent="0.2">
      <c r="A12" s="10" t="s">
        <v>80</v>
      </c>
      <c r="C12" s="10" t="s">
        <v>81</v>
      </c>
      <c r="F12">
        <f>F4-F8-F9-F10</f>
        <v>0</v>
      </c>
      <c r="G12">
        <f t="shared" ref="G12:Y12" si="5">G4-G8-G9-G10</f>
        <v>0</v>
      </c>
      <c r="H12">
        <f t="shared" si="5"/>
        <v>0</v>
      </c>
      <c r="I12">
        <f t="shared" si="5"/>
        <v>0</v>
      </c>
      <c r="J12">
        <f t="shared" si="5"/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</row>
    <row r="13" spans="1:40" ht="15.75" customHeight="1" x14ac:dyDescent="0.2">
      <c r="A13" s="10"/>
    </row>
    <row r="14" spans="1:40" ht="15.75" customHeight="1" x14ac:dyDescent="0.2">
      <c r="A14" s="10"/>
      <c r="D14" s="10" t="s">
        <v>96</v>
      </c>
      <c r="F14">
        <f>IF(F16+F17&lt;F15,1,0)</f>
        <v>0</v>
      </c>
      <c r="G14">
        <f t="shared" ref="G14:Y14" si="6">IF(G16+G17&lt;G15,1,0)</f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S14">
        <f t="shared" si="6"/>
        <v>1</v>
      </c>
      <c r="T14">
        <f t="shared" si="6"/>
        <v>1</v>
      </c>
      <c r="U14">
        <f t="shared" si="6"/>
        <v>1</v>
      </c>
      <c r="V14">
        <f t="shared" si="6"/>
        <v>1</v>
      </c>
      <c r="W14">
        <f t="shared" si="6"/>
        <v>1</v>
      </c>
      <c r="X14">
        <f t="shared" si="6"/>
        <v>0</v>
      </c>
      <c r="Y14">
        <f t="shared" si="6"/>
        <v>1</v>
      </c>
    </row>
    <row r="15" spans="1:40" ht="15.75" customHeight="1" x14ac:dyDescent="0.2">
      <c r="A15" s="10"/>
      <c r="D15" s="1" t="s">
        <v>5</v>
      </c>
      <c r="E15" s="7"/>
      <c r="F15">
        <f>F4-E4</f>
        <v>6</v>
      </c>
      <c r="G15">
        <f t="shared" ref="G15:Y15" si="7">G4-F4</f>
        <v>20</v>
      </c>
      <c r="H15">
        <f t="shared" si="7"/>
        <v>30</v>
      </c>
      <c r="I15">
        <f t="shared" si="7"/>
        <v>61</v>
      </c>
      <c r="J15">
        <f t="shared" si="7"/>
        <v>33</v>
      </c>
      <c r="K15">
        <f t="shared" si="7"/>
        <v>30</v>
      </c>
      <c r="L15">
        <f t="shared" si="7"/>
        <v>38</v>
      </c>
      <c r="M15">
        <f t="shared" si="7"/>
        <v>40</v>
      </c>
      <c r="N15">
        <f t="shared" si="7"/>
        <v>65</v>
      </c>
      <c r="O15">
        <f t="shared" si="7"/>
        <v>29</v>
      </c>
      <c r="P15">
        <f t="shared" si="7"/>
        <v>46</v>
      </c>
      <c r="Q15">
        <f t="shared" si="7"/>
        <v>38</v>
      </c>
      <c r="R15">
        <f t="shared" si="7"/>
        <v>34</v>
      </c>
      <c r="S15">
        <f t="shared" si="7"/>
        <v>48</v>
      </c>
      <c r="T15">
        <f t="shared" si="7"/>
        <v>70</v>
      </c>
      <c r="U15">
        <f t="shared" si="7"/>
        <v>62</v>
      </c>
      <c r="V15">
        <f t="shared" si="7"/>
        <v>32</v>
      </c>
      <c r="W15">
        <f t="shared" si="7"/>
        <v>36</v>
      </c>
      <c r="X15">
        <f t="shared" si="7"/>
        <v>0</v>
      </c>
      <c r="Y15">
        <f t="shared" si="7"/>
        <v>24</v>
      </c>
    </row>
    <row r="16" spans="1:40" ht="15.75" customHeight="1" x14ac:dyDescent="0.2">
      <c r="A16" s="10"/>
      <c r="D16" s="1" t="s">
        <v>94</v>
      </c>
      <c r="E16" s="7"/>
      <c r="F16">
        <f>F5-E5</f>
        <v>4</v>
      </c>
      <c r="G16">
        <f t="shared" ref="G16:Y16" si="8">G5-F5</f>
        <v>14</v>
      </c>
      <c r="H16">
        <f t="shared" si="8"/>
        <v>16</v>
      </c>
      <c r="I16">
        <f t="shared" si="8"/>
        <v>33</v>
      </c>
      <c r="J16">
        <f t="shared" si="8"/>
        <v>20</v>
      </c>
      <c r="K16">
        <f t="shared" si="8"/>
        <v>18</v>
      </c>
      <c r="L16">
        <f t="shared" si="8"/>
        <v>17</v>
      </c>
      <c r="M16">
        <f t="shared" si="8"/>
        <v>15</v>
      </c>
      <c r="N16">
        <f t="shared" si="8"/>
        <v>15</v>
      </c>
      <c r="O16">
        <f t="shared" si="8"/>
        <v>19</v>
      </c>
      <c r="P16">
        <f t="shared" si="8"/>
        <v>34</v>
      </c>
      <c r="Q16">
        <f t="shared" si="8"/>
        <v>24</v>
      </c>
      <c r="R16">
        <f t="shared" si="8"/>
        <v>24</v>
      </c>
      <c r="S16">
        <f t="shared" si="8"/>
        <v>31</v>
      </c>
      <c r="T16">
        <f t="shared" si="8"/>
        <v>27</v>
      </c>
      <c r="U16">
        <f t="shared" si="8"/>
        <v>18</v>
      </c>
      <c r="V16">
        <f t="shared" si="8"/>
        <v>11</v>
      </c>
      <c r="W16">
        <f t="shared" si="8"/>
        <v>1</v>
      </c>
      <c r="X16">
        <f t="shared" si="8"/>
        <v>0</v>
      </c>
      <c r="Y16">
        <f t="shared" si="8"/>
        <v>0</v>
      </c>
    </row>
    <row r="17" spans="1:25" ht="15.75" customHeight="1" x14ac:dyDescent="0.2">
      <c r="A17" s="10"/>
      <c r="D17" s="1" t="s">
        <v>95</v>
      </c>
      <c r="E17" s="7"/>
      <c r="F17">
        <f>F7-E7</f>
        <v>4</v>
      </c>
      <c r="G17">
        <f t="shared" ref="G17:Y17" si="9">G7-F7</f>
        <v>16</v>
      </c>
      <c r="H17">
        <f t="shared" si="9"/>
        <v>26</v>
      </c>
      <c r="I17">
        <f t="shared" si="9"/>
        <v>50</v>
      </c>
      <c r="J17">
        <f t="shared" si="9"/>
        <v>25</v>
      </c>
      <c r="K17">
        <f t="shared" si="9"/>
        <v>19</v>
      </c>
      <c r="L17">
        <f t="shared" si="9"/>
        <v>29</v>
      </c>
      <c r="M17">
        <f t="shared" si="9"/>
        <v>32</v>
      </c>
      <c r="N17">
        <f t="shared" si="9"/>
        <v>56</v>
      </c>
      <c r="O17">
        <f t="shared" si="9"/>
        <v>14</v>
      </c>
      <c r="P17">
        <f t="shared" si="9"/>
        <v>21</v>
      </c>
      <c r="Q17">
        <f t="shared" si="9"/>
        <v>21</v>
      </c>
      <c r="R17">
        <f t="shared" si="9"/>
        <v>10</v>
      </c>
      <c r="S17">
        <f t="shared" si="9"/>
        <v>16</v>
      </c>
      <c r="T17">
        <f t="shared" si="9"/>
        <v>21</v>
      </c>
      <c r="U17">
        <f t="shared" si="9"/>
        <v>16</v>
      </c>
      <c r="V17">
        <f t="shared" si="9"/>
        <v>7</v>
      </c>
      <c r="W17">
        <f t="shared" si="9"/>
        <v>1</v>
      </c>
      <c r="X17">
        <f t="shared" si="9"/>
        <v>0</v>
      </c>
      <c r="Y17">
        <f t="shared" si="9"/>
        <v>0</v>
      </c>
    </row>
    <row r="18" spans="1:25" ht="15.75" customHeight="1" x14ac:dyDescent="0.2">
      <c r="A18" s="10"/>
      <c r="D18" s="1"/>
      <c r="E18" s="7"/>
    </row>
    <row r="19" spans="1:25" ht="15.75" customHeight="1" x14ac:dyDescent="0.2">
      <c r="A19" s="10"/>
      <c r="D19" s="1" t="s">
        <v>1</v>
      </c>
      <c r="E19" s="1" t="s">
        <v>1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 t="s">
        <v>20</v>
      </c>
      <c r="X19" s="1" t="s">
        <v>21</v>
      </c>
      <c r="Y19" s="1" t="s">
        <v>16</v>
      </c>
    </row>
    <row r="20" spans="1:25" ht="15.75" customHeight="1" x14ac:dyDescent="0.2">
      <c r="A20" s="10"/>
      <c r="D20" s="11" t="s">
        <v>89</v>
      </c>
      <c r="E20" s="11" t="s">
        <v>89</v>
      </c>
      <c r="F20">
        <f>IF(F14=0,F15-F17,F16)</f>
        <v>2</v>
      </c>
      <c r="G20">
        <f t="shared" ref="G20:Y20" si="10">IF(G14=0,G15-G17,G16)</f>
        <v>4</v>
      </c>
      <c r="H20">
        <f t="shared" si="10"/>
        <v>4</v>
      </c>
      <c r="I20">
        <f t="shared" si="10"/>
        <v>11</v>
      </c>
      <c r="J20">
        <f t="shared" si="10"/>
        <v>8</v>
      </c>
      <c r="K20">
        <f t="shared" si="10"/>
        <v>11</v>
      </c>
      <c r="L20">
        <f t="shared" si="10"/>
        <v>9</v>
      </c>
      <c r="M20">
        <f t="shared" si="10"/>
        <v>8</v>
      </c>
      <c r="N20">
        <f t="shared" si="10"/>
        <v>9</v>
      </c>
      <c r="O20">
        <f t="shared" si="10"/>
        <v>15</v>
      </c>
      <c r="P20">
        <f t="shared" si="10"/>
        <v>25</v>
      </c>
      <c r="Q20">
        <f t="shared" si="10"/>
        <v>17</v>
      </c>
      <c r="R20">
        <f t="shared" si="10"/>
        <v>24</v>
      </c>
      <c r="S20">
        <f t="shared" si="10"/>
        <v>31</v>
      </c>
      <c r="T20">
        <f t="shared" si="10"/>
        <v>27</v>
      </c>
      <c r="U20">
        <f t="shared" si="10"/>
        <v>18</v>
      </c>
      <c r="V20">
        <f t="shared" si="10"/>
        <v>11</v>
      </c>
      <c r="W20">
        <f t="shared" si="10"/>
        <v>1</v>
      </c>
      <c r="X20">
        <f t="shared" si="10"/>
        <v>0</v>
      </c>
      <c r="Y20">
        <f t="shared" si="10"/>
        <v>0</v>
      </c>
    </row>
    <row r="21" spans="1:25" ht="15.75" customHeight="1" x14ac:dyDescent="0.2">
      <c r="A21" s="10"/>
      <c r="D21" s="1" t="s">
        <v>11</v>
      </c>
      <c r="E21" s="1" t="s">
        <v>11</v>
      </c>
      <c r="F21">
        <f>IF(F14=0,F15-F20-F22,0)</f>
        <v>2</v>
      </c>
      <c r="G21">
        <f t="shared" ref="G21:Y21" si="11">IF(G14=0,G15-G20-G22,0)</f>
        <v>10</v>
      </c>
      <c r="H21">
        <f t="shared" si="11"/>
        <v>12</v>
      </c>
      <c r="I21">
        <f t="shared" si="11"/>
        <v>22</v>
      </c>
      <c r="J21">
        <f t="shared" si="11"/>
        <v>12</v>
      </c>
      <c r="K21">
        <f t="shared" si="11"/>
        <v>7</v>
      </c>
      <c r="L21">
        <f t="shared" si="11"/>
        <v>8</v>
      </c>
      <c r="M21">
        <f t="shared" si="11"/>
        <v>7</v>
      </c>
      <c r="N21">
        <f t="shared" si="11"/>
        <v>6</v>
      </c>
      <c r="O21">
        <f t="shared" si="11"/>
        <v>4</v>
      </c>
      <c r="P21">
        <f t="shared" si="11"/>
        <v>9</v>
      </c>
      <c r="Q21">
        <f t="shared" si="11"/>
        <v>7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</row>
    <row r="22" spans="1:25" ht="15.75" customHeight="1" x14ac:dyDescent="0.2">
      <c r="A22" s="10"/>
      <c r="D22" s="1" t="s">
        <v>83</v>
      </c>
      <c r="E22" s="1" t="s">
        <v>83</v>
      </c>
      <c r="F22">
        <f>F15-F16</f>
        <v>2</v>
      </c>
      <c r="G22">
        <f t="shared" ref="G22:Y22" si="12">G15-G16</f>
        <v>6</v>
      </c>
      <c r="H22">
        <f t="shared" si="12"/>
        <v>14</v>
      </c>
      <c r="I22">
        <f t="shared" si="12"/>
        <v>28</v>
      </c>
      <c r="J22">
        <f t="shared" si="12"/>
        <v>13</v>
      </c>
      <c r="K22">
        <f t="shared" si="12"/>
        <v>12</v>
      </c>
      <c r="L22">
        <f t="shared" si="12"/>
        <v>21</v>
      </c>
      <c r="M22">
        <f t="shared" si="12"/>
        <v>25</v>
      </c>
      <c r="N22">
        <f t="shared" si="12"/>
        <v>50</v>
      </c>
      <c r="O22">
        <f t="shared" si="12"/>
        <v>10</v>
      </c>
      <c r="P22">
        <f t="shared" si="12"/>
        <v>12</v>
      </c>
      <c r="Q22">
        <f t="shared" si="12"/>
        <v>14</v>
      </c>
      <c r="R22">
        <f t="shared" si="12"/>
        <v>10</v>
      </c>
      <c r="S22">
        <f t="shared" si="12"/>
        <v>17</v>
      </c>
      <c r="T22">
        <f t="shared" si="12"/>
        <v>43</v>
      </c>
      <c r="U22">
        <f t="shared" si="12"/>
        <v>44</v>
      </c>
      <c r="V22">
        <f t="shared" si="12"/>
        <v>21</v>
      </c>
      <c r="W22">
        <f t="shared" si="12"/>
        <v>35</v>
      </c>
      <c r="X22">
        <f t="shared" si="12"/>
        <v>0</v>
      </c>
      <c r="Y22">
        <f t="shared" si="12"/>
        <v>24</v>
      </c>
    </row>
    <row r="23" spans="1:25" ht="15.75" customHeight="1" x14ac:dyDescent="0.2">
      <c r="A23" s="10"/>
      <c r="D23" s="1" t="s">
        <v>84</v>
      </c>
      <c r="E23" s="1" t="s">
        <v>84</v>
      </c>
      <c r="F23">
        <f>F22+F21+F20</f>
        <v>6</v>
      </c>
      <c r="G23">
        <f t="shared" ref="G23:Y23" si="13">G22+G21+G20</f>
        <v>20</v>
      </c>
      <c r="H23">
        <f t="shared" si="13"/>
        <v>30</v>
      </c>
      <c r="I23">
        <f t="shared" si="13"/>
        <v>61</v>
      </c>
      <c r="J23">
        <f t="shared" si="13"/>
        <v>33</v>
      </c>
      <c r="K23">
        <f t="shared" si="13"/>
        <v>30</v>
      </c>
      <c r="L23">
        <f t="shared" si="13"/>
        <v>38</v>
      </c>
      <c r="M23">
        <f t="shared" si="13"/>
        <v>40</v>
      </c>
      <c r="N23">
        <f t="shared" si="13"/>
        <v>65</v>
      </c>
      <c r="O23">
        <f t="shared" si="13"/>
        <v>29</v>
      </c>
      <c r="P23">
        <f t="shared" si="13"/>
        <v>46</v>
      </c>
      <c r="Q23">
        <f t="shared" si="13"/>
        <v>38</v>
      </c>
      <c r="R23">
        <f t="shared" si="13"/>
        <v>34</v>
      </c>
      <c r="S23">
        <f t="shared" si="13"/>
        <v>48</v>
      </c>
      <c r="T23">
        <f t="shared" si="13"/>
        <v>70</v>
      </c>
      <c r="U23">
        <f t="shared" si="13"/>
        <v>62</v>
      </c>
      <c r="V23">
        <f t="shared" si="13"/>
        <v>32</v>
      </c>
      <c r="W23">
        <f t="shared" si="13"/>
        <v>36</v>
      </c>
      <c r="X23">
        <f t="shared" si="13"/>
        <v>0</v>
      </c>
      <c r="Y23">
        <f t="shared" si="13"/>
        <v>24</v>
      </c>
    </row>
    <row r="24" spans="1:25" ht="15.75" customHeight="1" x14ac:dyDescent="0.2">
      <c r="A24" s="10"/>
      <c r="D24" s="7"/>
      <c r="E24" s="7"/>
    </row>
    <row r="25" spans="1:25" ht="15.75" customHeight="1" x14ac:dyDescent="0.2">
      <c r="A25" s="10"/>
      <c r="C25" s="10" t="s">
        <v>93</v>
      </c>
      <c r="D25" s="7" t="s">
        <v>87</v>
      </c>
      <c r="E25" s="7"/>
      <c r="F25" s="7">
        <f t="shared" ref="F25" si="14">IF(F27+F29&lt;F26,1,0)</f>
        <v>0</v>
      </c>
      <c r="G25" s="7">
        <f t="shared" ref="G25" si="15">IF(G27+G29&lt;G26,1,0)</f>
        <v>0</v>
      </c>
      <c r="H25" s="7">
        <f t="shared" ref="H25" si="16">IF(H27+H29&lt;H26,1,0)</f>
        <v>0</v>
      </c>
      <c r="I25" s="7">
        <f t="shared" ref="I25" si="17">IF(I27+I29&lt;I26,1,0)</f>
        <v>0</v>
      </c>
      <c r="J25" s="7">
        <f t="shared" ref="J25" si="18">IF(J27+J29&lt;J26,1,0)</f>
        <v>0</v>
      </c>
      <c r="K25" s="7">
        <f t="shared" ref="K25" si="19">IF(K27+K29&lt;K26,1,0)</f>
        <v>0</v>
      </c>
      <c r="L25" s="7">
        <f t="shared" ref="L25" si="20">IF(L27+L29&lt;L26,1,0)</f>
        <v>0</v>
      </c>
      <c r="M25" s="7">
        <f t="shared" ref="M25" si="21">IF(M27+M29&lt;M26,1,0)</f>
        <v>0</v>
      </c>
      <c r="N25" s="7">
        <f t="shared" ref="N25" si="22">IF(N27+N29&lt;N26,1,0)</f>
        <v>0</v>
      </c>
      <c r="O25" s="7">
        <f t="shared" ref="O25" si="23">IF(O27+O29&lt;O26,1,0)</f>
        <v>0</v>
      </c>
      <c r="P25" s="7">
        <f t="shared" ref="P25" si="24">IF(P27+P29&lt;P26,1,0)</f>
        <v>0</v>
      </c>
      <c r="Q25" s="7">
        <f t="shared" ref="Q25" si="25">IF(Q27+Q29&lt;Q26,1,0)</f>
        <v>0</v>
      </c>
      <c r="R25" s="7">
        <f t="shared" ref="R25" si="26">IF(R27+R29&lt;R26,1,0)</f>
        <v>0</v>
      </c>
      <c r="S25" s="7">
        <f t="shared" ref="S25" si="27">IF(S27+S29&lt;S26,1,0)</f>
        <v>1</v>
      </c>
      <c r="T25" s="7">
        <f t="shared" ref="T25" si="28">IF(T27+T29&lt;T26,1,0)</f>
        <v>1</v>
      </c>
      <c r="U25" s="7">
        <f t="shared" ref="U25" si="29">IF(U27+U29&lt;U26,1,0)</f>
        <v>1</v>
      </c>
      <c r="V25" s="7">
        <f t="shared" ref="V25" si="30">IF(V27+V29&lt;V26,1,0)</f>
        <v>1</v>
      </c>
      <c r="W25" s="7">
        <f t="shared" ref="W25" si="31">IF(W27+W29&lt;W26,1,0)</f>
        <v>1</v>
      </c>
      <c r="X25" s="7">
        <f t="shared" ref="X25" si="32">IF(X27+X29&lt;X26,1,0)</f>
        <v>0</v>
      </c>
      <c r="Y25" s="7">
        <f t="shared" ref="Y25" si="33">IF(Y27+Y29&lt;Y26,1,0)</f>
        <v>1</v>
      </c>
    </row>
    <row r="26" spans="1:25" ht="15.75" customHeight="1" x14ac:dyDescent="0.2">
      <c r="A26" s="10"/>
      <c r="D26" s="1" t="s">
        <v>85</v>
      </c>
      <c r="E26" s="7"/>
      <c r="F26">
        <f>F4-E4</f>
        <v>6</v>
      </c>
      <c r="G26">
        <f t="shared" ref="G26:Y26" si="34">G4-F4</f>
        <v>20</v>
      </c>
      <c r="H26">
        <f t="shared" si="34"/>
        <v>30</v>
      </c>
      <c r="I26">
        <f t="shared" si="34"/>
        <v>61</v>
      </c>
      <c r="J26">
        <f t="shared" si="34"/>
        <v>33</v>
      </c>
      <c r="K26">
        <f t="shared" si="34"/>
        <v>30</v>
      </c>
      <c r="L26">
        <f t="shared" si="34"/>
        <v>38</v>
      </c>
      <c r="M26">
        <f t="shared" si="34"/>
        <v>40</v>
      </c>
      <c r="N26">
        <f t="shared" si="34"/>
        <v>65</v>
      </c>
      <c r="O26">
        <f t="shared" si="34"/>
        <v>29</v>
      </c>
      <c r="P26">
        <f t="shared" si="34"/>
        <v>46</v>
      </c>
      <c r="Q26">
        <f t="shared" si="34"/>
        <v>38</v>
      </c>
      <c r="R26">
        <f t="shared" si="34"/>
        <v>34</v>
      </c>
      <c r="S26">
        <f t="shared" si="34"/>
        <v>48</v>
      </c>
      <c r="T26">
        <f t="shared" si="34"/>
        <v>70</v>
      </c>
      <c r="U26">
        <f t="shared" si="34"/>
        <v>62</v>
      </c>
      <c r="V26">
        <f t="shared" si="34"/>
        <v>32</v>
      </c>
      <c r="W26">
        <f t="shared" si="34"/>
        <v>36</v>
      </c>
      <c r="X26">
        <f t="shared" si="34"/>
        <v>0</v>
      </c>
      <c r="Y26">
        <f t="shared" si="34"/>
        <v>24</v>
      </c>
    </row>
    <row r="27" spans="1:25" ht="15.75" customHeight="1" x14ac:dyDescent="0.2">
      <c r="A27" s="10"/>
      <c r="D27" s="14" t="s">
        <v>40</v>
      </c>
      <c r="E27" s="13"/>
      <c r="F27" s="16">
        <f>F5-E5</f>
        <v>4</v>
      </c>
      <c r="G27" s="16">
        <f t="shared" ref="G27:Y27" si="35">G5-F5</f>
        <v>14</v>
      </c>
      <c r="H27" s="16">
        <f t="shared" si="35"/>
        <v>16</v>
      </c>
      <c r="I27" s="16">
        <f t="shared" si="35"/>
        <v>33</v>
      </c>
      <c r="J27" s="16">
        <f t="shared" si="35"/>
        <v>20</v>
      </c>
      <c r="K27" s="16">
        <f t="shared" si="35"/>
        <v>18</v>
      </c>
      <c r="L27" s="16">
        <f t="shared" si="35"/>
        <v>17</v>
      </c>
      <c r="M27" s="16">
        <f t="shared" si="35"/>
        <v>15</v>
      </c>
      <c r="N27" s="16">
        <f t="shared" si="35"/>
        <v>15</v>
      </c>
      <c r="O27" s="16">
        <f t="shared" si="35"/>
        <v>19</v>
      </c>
      <c r="P27" s="16">
        <f t="shared" si="35"/>
        <v>34</v>
      </c>
      <c r="Q27" s="16">
        <f t="shared" si="35"/>
        <v>24</v>
      </c>
      <c r="R27" s="16">
        <f t="shared" si="35"/>
        <v>24</v>
      </c>
      <c r="S27" s="16">
        <f t="shared" si="35"/>
        <v>31</v>
      </c>
      <c r="T27" s="16">
        <f t="shared" si="35"/>
        <v>27</v>
      </c>
      <c r="U27" s="16">
        <f t="shared" si="35"/>
        <v>18</v>
      </c>
      <c r="V27" s="16">
        <f t="shared" si="35"/>
        <v>11</v>
      </c>
      <c r="W27" s="16">
        <f t="shared" si="35"/>
        <v>1</v>
      </c>
      <c r="X27" s="16">
        <f t="shared" si="35"/>
        <v>0</v>
      </c>
      <c r="Y27" s="16">
        <f t="shared" si="35"/>
        <v>0</v>
      </c>
    </row>
    <row r="28" spans="1:25" ht="15.75" customHeight="1" x14ac:dyDescent="0.2">
      <c r="A28" s="10"/>
      <c r="D28" s="11" t="s">
        <v>74</v>
      </c>
      <c r="E28" s="7"/>
      <c r="F28">
        <f>F26-F29</f>
        <v>2</v>
      </c>
      <c r="G28">
        <f t="shared" ref="G28:Y28" si="36">G26-G29</f>
        <v>4</v>
      </c>
      <c r="H28">
        <f t="shared" si="36"/>
        <v>4</v>
      </c>
      <c r="I28">
        <f t="shared" si="36"/>
        <v>11</v>
      </c>
      <c r="J28">
        <f t="shared" si="36"/>
        <v>8</v>
      </c>
      <c r="K28">
        <f t="shared" si="36"/>
        <v>11</v>
      </c>
      <c r="L28">
        <f t="shared" si="36"/>
        <v>9</v>
      </c>
      <c r="M28">
        <f t="shared" si="36"/>
        <v>8</v>
      </c>
      <c r="N28">
        <f t="shared" si="36"/>
        <v>9</v>
      </c>
      <c r="O28">
        <f t="shared" si="36"/>
        <v>15</v>
      </c>
      <c r="P28">
        <f t="shared" si="36"/>
        <v>25</v>
      </c>
      <c r="Q28">
        <f t="shared" si="36"/>
        <v>17</v>
      </c>
      <c r="R28">
        <f t="shared" si="36"/>
        <v>24</v>
      </c>
      <c r="S28">
        <f t="shared" si="36"/>
        <v>32</v>
      </c>
      <c r="T28">
        <f t="shared" si="36"/>
        <v>49</v>
      </c>
      <c r="U28">
        <f t="shared" si="36"/>
        <v>46</v>
      </c>
      <c r="V28">
        <f t="shared" si="36"/>
        <v>25</v>
      </c>
      <c r="W28">
        <f t="shared" si="36"/>
        <v>35</v>
      </c>
      <c r="X28">
        <f t="shared" si="36"/>
        <v>0</v>
      </c>
      <c r="Y28">
        <f t="shared" si="36"/>
        <v>24</v>
      </c>
    </row>
    <row r="29" spans="1:25" ht="15.75" customHeight="1" x14ac:dyDescent="0.2">
      <c r="A29" s="10"/>
      <c r="D29" s="14" t="s">
        <v>77</v>
      </c>
      <c r="E29" s="13"/>
      <c r="F29" s="16">
        <f>F7-E7</f>
        <v>4</v>
      </c>
      <c r="G29" s="16">
        <f t="shared" ref="G29:Y29" si="37">G7-F7</f>
        <v>16</v>
      </c>
      <c r="H29" s="16">
        <f t="shared" si="37"/>
        <v>26</v>
      </c>
      <c r="I29" s="16">
        <f t="shared" si="37"/>
        <v>50</v>
      </c>
      <c r="J29" s="16">
        <f t="shared" si="37"/>
        <v>25</v>
      </c>
      <c r="K29" s="16">
        <f t="shared" si="37"/>
        <v>19</v>
      </c>
      <c r="L29" s="16">
        <f t="shared" si="37"/>
        <v>29</v>
      </c>
      <c r="M29" s="16">
        <f t="shared" si="37"/>
        <v>32</v>
      </c>
      <c r="N29" s="16">
        <f t="shared" si="37"/>
        <v>56</v>
      </c>
      <c r="O29" s="16">
        <f t="shared" si="37"/>
        <v>14</v>
      </c>
      <c r="P29" s="16">
        <f t="shared" si="37"/>
        <v>21</v>
      </c>
      <c r="Q29" s="16">
        <f t="shared" si="37"/>
        <v>21</v>
      </c>
      <c r="R29" s="16">
        <f t="shared" si="37"/>
        <v>10</v>
      </c>
      <c r="S29" s="16">
        <f t="shared" si="37"/>
        <v>16</v>
      </c>
      <c r="T29" s="16">
        <f t="shared" si="37"/>
        <v>21</v>
      </c>
      <c r="U29" s="16">
        <f t="shared" si="37"/>
        <v>16</v>
      </c>
      <c r="V29" s="16">
        <f t="shared" si="37"/>
        <v>7</v>
      </c>
      <c r="W29" s="16">
        <f t="shared" si="37"/>
        <v>1</v>
      </c>
      <c r="X29" s="16">
        <f t="shared" si="37"/>
        <v>0</v>
      </c>
      <c r="Y29" s="16">
        <f t="shared" si="37"/>
        <v>0</v>
      </c>
    </row>
    <row r="30" spans="1:25" s="19" customFormat="1" ht="15.75" customHeight="1" x14ac:dyDescent="0.2">
      <c r="A30" s="18"/>
      <c r="D30" s="20"/>
      <c r="E30" s="21"/>
    </row>
    <row r="31" spans="1:25" ht="15.75" customHeight="1" x14ac:dyDescent="0.2">
      <c r="A31" s="10"/>
      <c r="D31" s="1" t="s">
        <v>1</v>
      </c>
      <c r="E31" s="1"/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1">
        <v>13</v>
      </c>
      <c r="Q31" s="1">
        <v>14</v>
      </c>
      <c r="R31" s="1">
        <v>15</v>
      </c>
      <c r="S31" s="1">
        <v>16</v>
      </c>
      <c r="T31" s="1">
        <v>17</v>
      </c>
      <c r="U31" s="1">
        <v>18</v>
      </c>
      <c r="V31" s="1">
        <v>19</v>
      </c>
      <c r="W31" s="1" t="s">
        <v>20</v>
      </c>
      <c r="X31" s="1" t="s">
        <v>21</v>
      </c>
      <c r="Y31" s="1" t="s">
        <v>16</v>
      </c>
    </row>
    <row r="32" spans="1:25" ht="15.75" customHeight="1" x14ac:dyDescent="0.2">
      <c r="A32" s="10"/>
      <c r="D32" s="11" t="s">
        <v>89</v>
      </c>
      <c r="E32" s="7"/>
      <c r="F32">
        <f t="shared" ref="F32" si="38">MIN(F26-F29,F27)</f>
        <v>2</v>
      </c>
      <c r="G32">
        <f t="shared" ref="G32" si="39">MIN(G26-G29,G27)</f>
        <v>4</v>
      </c>
      <c r="H32">
        <f t="shared" ref="H32" si="40">MIN(H26-H29,H27)</f>
        <v>4</v>
      </c>
      <c r="I32">
        <f t="shared" ref="I32" si="41">MIN(I26-I29,I27)</f>
        <v>11</v>
      </c>
      <c r="J32">
        <f t="shared" ref="J32" si="42">MIN(J26-J29,J27)</f>
        <v>8</v>
      </c>
      <c r="K32">
        <f t="shared" ref="K32" si="43">MIN(K26-K29,K27)</f>
        <v>11</v>
      </c>
      <c r="L32">
        <f t="shared" ref="L32" si="44">MIN(L26-L29,L27)</f>
        <v>9</v>
      </c>
      <c r="M32">
        <f t="shared" ref="M32" si="45">MIN(M26-M29,M27)</f>
        <v>8</v>
      </c>
      <c r="N32">
        <f t="shared" ref="N32" si="46">MIN(N26-N29,N27)</f>
        <v>9</v>
      </c>
      <c r="O32">
        <f t="shared" ref="O32" si="47">MIN(O26-O29,O27)</f>
        <v>15</v>
      </c>
      <c r="P32">
        <f t="shared" ref="P32" si="48">MIN(P26-P29,P27)</f>
        <v>25</v>
      </c>
      <c r="Q32">
        <f t="shared" ref="Q32" si="49">MIN(Q26-Q29,Q27)</f>
        <v>17</v>
      </c>
      <c r="R32">
        <f t="shared" ref="R32" si="50">MIN(R26-R29,R27)</f>
        <v>24</v>
      </c>
      <c r="S32">
        <f>IF(S25=0,S26-S29,S27)</f>
        <v>31</v>
      </c>
      <c r="T32">
        <f t="shared" ref="T32" si="51">MIN(T26-T29,T27)</f>
        <v>27</v>
      </c>
      <c r="U32">
        <f t="shared" ref="U32" si="52">MIN(U26-U29,U27)</f>
        <v>18</v>
      </c>
      <c r="V32">
        <f t="shared" ref="V32" si="53">MIN(V26-V29,V27)</f>
        <v>11</v>
      </c>
      <c r="W32">
        <f t="shared" ref="W32" si="54">MIN(W26-W29,W27)</f>
        <v>1</v>
      </c>
      <c r="X32">
        <f t="shared" ref="X32" si="55">MIN(X26-X29,X27)</f>
        <v>0</v>
      </c>
      <c r="Y32">
        <f t="shared" ref="Y32" si="56">MIN(Y26-Y29,Y27)</f>
        <v>0</v>
      </c>
    </row>
    <row r="33" spans="1:40" s="25" customFormat="1" ht="15.75" customHeight="1" x14ac:dyDescent="0.2">
      <c r="A33" s="24"/>
      <c r="D33" s="26" t="s">
        <v>11</v>
      </c>
      <c r="E33" s="27"/>
      <c r="F33" s="26">
        <f t="shared" ref="F33" si="57">MAX(F26-F32-F34,F26-F27-F29)</f>
        <v>2</v>
      </c>
      <c r="G33" s="26">
        <f t="shared" ref="G33" si="58">MAX(G26-G32-G34,G26-G27-G29)</f>
        <v>10</v>
      </c>
      <c r="H33" s="26">
        <f t="shared" ref="H33" si="59">MAX(H26-H32-H34,H26-H27-H29)</f>
        <v>12</v>
      </c>
      <c r="I33" s="26">
        <f t="shared" ref="I33" si="60">MAX(I26-I32-I34,I26-I27-I29)</f>
        <v>22</v>
      </c>
      <c r="J33" s="26">
        <f t="shared" ref="J33" si="61">MAX(J26-J32-J34,J26-J27-J29)</f>
        <v>12</v>
      </c>
      <c r="K33" s="26">
        <f t="shared" ref="K33" si="62">MAX(K26-K32-K34,K26-K27-K29)</f>
        <v>7</v>
      </c>
      <c r="L33" s="26">
        <f t="shared" ref="L33" si="63">MAX(L26-L32-L34,L26-L27-L29)</f>
        <v>8</v>
      </c>
      <c r="M33" s="26">
        <f t="shared" ref="M33" si="64">MAX(M26-M32-M34,M26-M27-M29)</f>
        <v>7</v>
      </c>
      <c r="N33" s="26">
        <f t="shared" ref="N33" si="65">MAX(N26-N32-N34,N26-N27-N29)</f>
        <v>6</v>
      </c>
      <c r="O33" s="26">
        <f t="shared" ref="O33" si="66">MAX(O26-O32-O34,O26-O27-O29)</f>
        <v>4</v>
      </c>
      <c r="P33" s="26">
        <f t="shared" ref="P33" si="67">MAX(P26-P32-P34,P26-P27-P29)</f>
        <v>9</v>
      </c>
      <c r="Q33" s="26">
        <f t="shared" ref="Q33" si="68">MAX(Q26-Q32-Q34,Q26-Q27-Q29)</f>
        <v>7</v>
      </c>
      <c r="R33" s="26">
        <f t="shared" ref="R33" si="69">MAX(R26-R32-R34,R26-R27-R29)</f>
        <v>0</v>
      </c>
      <c r="S33" s="26">
        <f>IF(S25=0,S26-S34-S27,0)</f>
        <v>0</v>
      </c>
      <c r="T33" s="26">
        <f t="shared" ref="T33" si="70">MAX(T26-T32-T34,T26-T27-T29)</f>
        <v>22</v>
      </c>
      <c r="U33" s="26">
        <f t="shared" ref="U33" si="71">MAX(U26-U32-U34,U26-U27-U29)</f>
        <v>28</v>
      </c>
      <c r="V33" s="26">
        <f t="shared" ref="V33" si="72">MAX(V26-V32-V34,V26-V27-V29)</f>
        <v>14</v>
      </c>
      <c r="W33" s="26">
        <f t="shared" ref="W33" si="73">MAX(W26-W32-W34,W26-W27-W29)</f>
        <v>34</v>
      </c>
      <c r="X33" s="26">
        <f t="shared" ref="X33" si="74">MAX(X26-X32-X34,X26-X27-X29)</f>
        <v>0</v>
      </c>
      <c r="Y33" s="26">
        <f t="shared" ref="Y33" si="75">MAX(Y26-Y32-Y34,Y26-Y27-Y29)</f>
        <v>24</v>
      </c>
    </row>
    <row r="34" spans="1:40" ht="15.75" customHeight="1" x14ac:dyDescent="0.2">
      <c r="A34" s="10"/>
      <c r="D34" s="1" t="s">
        <v>83</v>
      </c>
      <c r="E34" s="7"/>
      <c r="F34" s="1">
        <f t="shared" ref="F34:Y34" si="76">MIN(F26-F27,F29)</f>
        <v>2</v>
      </c>
      <c r="G34" s="1">
        <f t="shared" si="76"/>
        <v>6</v>
      </c>
      <c r="H34" s="1">
        <f t="shared" si="76"/>
        <v>14</v>
      </c>
      <c r="I34" s="1">
        <f t="shared" si="76"/>
        <v>28</v>
      </c>
      <c r="J34" s="1">
        <f t="shared" si="76"/>
        <v>13</v>
      </c>
      <c r="K34" s="1">
        <f t="shared" si="76"/>
        <v>12</v>
      </c>
      <c r="L34" s="1">
        <f t="shared" si="76"/>
        <v>21</v>
      </c>
      <c r="M34" s="1">
        <f t="shared" si="76"/>
        <v>25</v>
      </c>
      <c r="N34" s="1">
        <f t="shared" si="76"/>
        <v>50</v>
      </c>
      <c r="O34" s="1">
        <f t="shared" si="76"/>
        <v>10</v>
      </c>
      <c r="P34" s="1">
        <f t="shared" si="76"/>
        <v>12</v>
      </c>
      <c r="Q34" s="1">
        <f t="shared" si="76"/>
        <v>14</v>
      </c>
      <c r="R34" s="1">
        <f t="shared" si="76"/>
        <v>10</v>
      </c>
      <c r="S34" s="1">
        <f>S26-S27</f>
        <v>17</v>
      </c>
      <c r="T34" s="1">
        <f t="shared" si="76"/>
        <v>21</v>
      </c>
      <c r="U34" s="1">
        <f t="shared" si="76"/>
        <v>16</v>
      </c>
      <c r="V34" s="1">
        <f t="shared" si="76"/>
        <v>7</v>
      </c>
      <c r="W34" s="1">
        <f t="shared" si="76"/>
        <v>1</v>
      </c>
      <c r="X34" s="1">
        <f t="shared" si="76"/>
        <v>0</v>
      </c>
      <c r="Y34" s="1">
        <f t="shared" si="76"/>
        <v>0</v>
      </c>
    </row>
    <row r="35" spans="1:40" ht="15.75" customHeight="1" x14ac:dyDescent="0.2">
      <c r="A35" s="10"/>
      <c r="D35" s="1" t="s">
        <v>86</v>
      </c>
      <c r="E35" s="7"/>
      <c r="F35" s="1">
        <f>SUM(F32:F34)</f>
        <v>6</v>
      </c>
      <c r="G35" s="1">
        <f t="shared" ref="G35:Y35" si="77">SUM(G32:G34)</f>
        <v>20</v>
      </c>
      <c r="H35" s="1">
        <f t="shared" si="77"/>
        <v>30</v>
      </c>
      <c r="I35" s="1">
        <f t="shared" si="77"/>
        <v>61</v>
      </c>
      <c r="J35" s="1">
        <f t="shared" si="77"/>
        <v>33</v>
      </c>
      <c r="K35" s="1">
        <f t="shared" si="77"/>
        <v>30</v>
      </c>
      <c r="L35" s="1">
        <f t="shared" si="77"/>
        <v>38</v>
      </c>
      <c r="M35" s="1">
        <f t="shared" si="77"/>
        <v>40</v>
      </c>
      <c r="N35" s="1">
        <f t="shared" si="77"/>
        <v>65</v>
      </c>
      <c r="O35" s="1">
        <f t="shared" si="77"/>
        <v>29</v>
      </c>
      <c r="P35" s="1">
        <f t="shared" si="77"/>
        <v>46</v>
      </c>
      <c r="Q35" s="1">
        <f t="shared" si="77"/>
        <v>38</v>
      </c>
      <c r="R35" s="1">
        <f t="shared" si="77"/>
        <v>34</v>
      </c>
      <c r="S35" s="1">
        <f t="shared" si="77"/>
        <v>48</v>
      </c>
      <c r="T35" s="1">
        <f t="shared" si="77"/>
        <v>70</v>
      </c>
      <c r="U35" s="1">
        <f t="shared" si="77"/>
        <v>62</v>
      </c>
      <c r="V35" s="1">
        <f t="shared" si="77"/>
        <v>32</v>
      </c>
      <c r="W35" s="1">
        <f t="shared" si="77"/>
        <v>36</v>
      </c>
      <c r="X35" s="1">
        <f t="shared" si="77"/>
        <v>0</v>
      </c>
      <c r="Y35" s="1">
        <f t="shared" si="77"/>
        <v>24</v>
      </c>
    </row>
    <row r="36" spans="1:40" ht="15.75" customHeight="1" x14ac:dyDescent="0.2">
      <c r="A36" s="10"/>
    </row>
    <row r="37" spans="1:40" ht="15.75" customHeight="1" x14ac:dyDescent="0.2">
      <c r="A37" s="10"/>
      <c r="S37">
        <f>S26-S27</f>
        <v>17</v>
      </c>
    </row>
    <row r="38" spans="1:40" ht="15.75" customHeight="1" x14ac:dyDescent="0.2">
      <c r="A38" s="10"/>
    </row>
    <row r="39" spans="1:40" ht="15.75" customHeight="1" x14ac:dyDescent="0.2">
      <c r="A39" s="10"/>
    </row>
    <row r="40" spans="1:40" ht="15.75" customHeight="1" x14ac:dyDescent="0.2">
      <c r="A40" s="10"/>
    </row>
    <row r="41" spans="1:40" ht="15.75" customHeight="1" x14ac:dyDescent="0.2">
      <c r="B41" s="5" t="s">
        <v>15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15.75" customHeight="1" x14ac:dyDescent="0.2"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L42" s="1">
        <v>7</v>
      </c>
      <c r="M42" s="1">
        <v>8</v>
      </c>
      <c r="N42" s="1">
        <v>9</v>
      </c>
      <c r="O42" s="1">
        <v>10</v>
      </c>
      <c r="P42" s="1">
        <v>11</v>
      </c>
      <c r="Q42" s="1">
        <v>12</v>
      </c>
      <c r="R42" s="1">
        <v>13</v>
      </c>
      <c r="S42" s="1">
        <v>14</v>
      </c>
      <c r="T42" s="1">
        <v>15</v>
      </c>
      <c r="U42" s="1">
        <v>16</v>
      </c>
      <c r="V42" s="1">
        <v>17</v>
      </c>
      <c r="W42" s="1">
        <v>18</v>
      </c>
      <c r="X42" s="1">
        <v>19</v>
      </c>
      <c r="Y42" s="1" t="s">
        <v>20</v>
      </c>
      <c r="Z42" s="1" t="s">
        <v>21</v>
      </c>
      <c r="AA42" s="1" t="s">
        <v>16</v>
      </c>
    </row>
    <row r="43" spans="1:40" ht="15.75" customHeight="1" x14ac:dyDescent="0.2">
      <c r="A43" s="10" t="s">
        <v>5</v>
      </c>
      <c r="B43" s="7" t="s">
        <v>5</v>
      </c>
      <c r="C43" s="7"/>
      <c r="D43" s="1" t="s">
        <v>10</v>
      </c>
      <c r="E43" s="7"/>
      <c r="F43" s="1">
        <v>4</v>
      </c>
      <c r="G43" s="1">
        <v>84</v>
      </c>
      <c r="H43" s="1">
        <v>200</v>
      </c>
      <c r="I43" s="1">
        <v>433</v>
      </c>
      <c r="J43" s="1">
        <v>678</v>
      </c>
      <c r="K43" s="1">
        <v>1178</v>
      </c>
      <c r="L43" s="1">
        <v>1578</v>
      </c>
      <c r="M43" s="1">
        <v>2066</v>
      </c>
      <c r="N43" s="1">
        <v>2593</v>
      </c>
      <c r="O43" s="1">
        <v>3113</v>
      </c>
      <c r="P43" s="1">
        <v>3764</v>
      </c>
      <c r="Q43" s="1">
        <v>4134</v>
      </c>
      <c r="R43" s="1">
        <v>4364</v>
      </c>
      <c r="S43" s="1">
        <v>4806</v>
      </c>
      <c r="T43" s="1">
        <v>5162</v>
      </c>
      <c r="U43" s="1">
        <v>5425</v>
      </c>
      <c r="V43" s="1">
        <v>5776</v>
      </c>
      <c r="W43" s="1">
        <v>6289</v>
      </c>
      <c r="X43" s="1">
        <v>6389</v>
      </c>
      <c r="Y43" s="1">
        <v>6512</v>
      </c>
      <c r="Z43" s="1">
        <v>6512</v>
      </c>
      <c r="AA43" s="1">
        <v>6592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5"/>
    </row>
    <row r="44" spans="1:40" s="16" customFormat="1" ht="15.75" customHeight="1" x14ac:dyDescent="0.2">
      <c r="A44" s="12" t="s">
        <v>40</v>
      </c>
      <c r="B44" s="13" t="s">
        <v>17</v>
      </c>
      <c r="C44" s="14" t="s">
        <v>90</v>
      </c>
      <c r="D44" s="23" t="s">
        <v>11</v>
      </c>
      <c r="E44" s="13"/>
      <c r="F44" s="14">
        <v>4</v>
      </c>
      <c r="G44" s="14">
        <v>83</v>
      </c>
      <c r="H44" s="14">
        <v>198</v>
      </c>
      <c r="I44" s="14">
        <v>413</v>
      </c>
      <c r="J44" s="14">
        <v>628</v>
      </c>
      <c r="K44" s="14">
        <v>1026</v>
      </c>
      <c r="L44" s="14">
        <v>1349</v>
      </c>
      <c r="M44" s="14">
        <v>1656</v>
      </c>
      <c r="N44" s="14">
        <v>2022</v>
      </c>
      <c r="O44" s="14">
        <v>2236</v>
      </c>
      <c r="P44" s="14">
        <v>2546</v>
      </c>
      <c r="Q44" s="14">
        <v>2766</v>
      </c>
      <c r="R44" s="14">
        <v>2903</v>
      </c>
      <c r="S44" s="14">
        <v>3136</v>
      </c>
      <c r="T44" s="14">
        <v>3322</v>
      </c>
      <c r="U44" s="14">
        <v>3466</v>
      </c>
      <c r="V44" s="14">
        <v>3687</v>
      </c>
      <c r="W44" s="14">
        <v>4004</v>
      </c>
      <c r="X44" s="14">
        <v>4040</v>
      </c>
      <c r="Y44" s="14">
        <v>4043</v>
      </c>
      <c r="Z44" s="14">
        <v>4043</v>
      </c>
      <c r="AA44" s="14">
        <v>4044</v>
      </c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5"/>
    </row>
    <row r="45" spans="1:40" ht="15.75" customHeight="1" x14ac:dyDescent="0.2">
      <c r="B45" s="8" t="s">
        <v>7</v>
      </c>
      <c r="C45" s="11" t="s">
        <v>73</v>
      </c>
      <c r="D45" s="11" t="s">
        <v>74</v>
      </c>
      <c r="E45" s="11"/>
      <c r="F45" s="6">
        <f t="shared" ref="F45:AA45" si="78">F43-F46</f>
        <v>0</v>
      </c>
      <c r="G45" s="6">
        <f t="shared" si="78"/>
        <v>38</v>
      </c>
      <c r="H45" s="6">
        <f t="shared" si="78"/>
        <v>109</v>
      </c>
      <c r="I45" s="6">
        <f t="shared" si="78"/>
        <v>227</v>
      </c>
      <c r="J45" s="6">
        <f t="shared" si="78"/>
        <v>350</v>
      </c>
      <c r="K45" s="6">
        <f t="shared" si="78"/>
        <v>474</v>
      </c>
      <c r="L45" s="6">
        <f t="shared" si="78"/>
        <v>731</v>
      </c>
      <c r="M45" s="6">
        <f t="shared" si="78"/>
        <v>913</v>
      </c>
      <c r="N45" s="6">
        <f t="shared" si="78"/>
        <v>1099</v>
      </c>
      <c r="O45" s="6">
        <f t="shared" si="78"/>
        <v>1262</v>
      </c>
      <c r="P45" s="6">
        <f t="shared" si="78"/>
        <v>1512</v>
      </c>
      <c r="Q45" s="6">
        <f t="shared" si="78"/>
        <v>1671</v>
      </c>
      <c r="R45" s="6">
        <f t="shared" si="78"/>
        <v>1762</v>
      </c>
      <c r="S45" s="6">
        <f t="shared" si="78"/>
        <v>1867</v>
      </c>
      <c r="T45" s="6">
        <f t="shared" si="78"/>
        <v>1997</v>
      </c>
      <c r="U45" s="6">
        <f t="shared" si="78"/>
        <v>2119</v>
      </c>
      <c r="V45" s="6">
        <f t="shared" si="78"/>
        <v>2248</v>
      </c>
      <c r="W45" s="6">
        <f t="shared" si="78"/>
        <v>2524</v>
      </c>
      <c r="X45" s="6">
        <f t="shared" si="78"/>
        <v>2564</v>
      </c>
      <c r="Y45" s="6">
        <f t="shared" si="78"/>
        <v>2685</v>
      </c>
      <c r="Z45" s="6">
        <f t="shared" si="78"/>
        <v>2685</v>
      </c>
      <c r="AA45" s="6">
        <f t="shared" si="78"/>
        <v>2765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5"/>
    </row>
    <row r="46" spans="1:40" s="16" customFormat="1" ht="15.75" customHeight="1" x14ac:dyDescent="0.2">
      <c r="A46" s="12" t="s">
        <v>41</v>
      </c>
      <c r="B46" s="13" t="s">
        <v>18</v>
      </c>
      <c r="C46" s="13"/>
      <c r="D46" s="14" t="s">
        <v>77</v>
      </c>
      <c r="E46" s="14">
        <v>0</v>
      </c>
      <c r="F46" s="14">
        <v>4</v>
      </c>
      <c r="G46" s="14">
        <v>46</v>
      </c>
      <c r="H46" s="14">
        <v>91</v>
      </c>
      <c r="I46" s="14">
        <v>206</v>
      </c>
      <c r="J46" s="14">
        <v>328</v>
      </c>
      <c r="K46" s="14">
        <v>704</v>
      </c>
      <c r="L46" s="14">
        <v>847</v>
      </c>
      <c r="M46" s="14">
        <v>1153</v>
      </c>
      <c r="N46" s="14">
        <v>1494</v>
      </c>
      <c r="O46" s="14">
        <v>1851</v>
      </c>
      <c r="P46" s="14">
        <v>2252</v>
      </c>
      <c r="Q46" s="14">
        <v>2463</v>
      </c>
      <c r="R46" s="14">
        <v>2602</v>
      </c>
      <c r="S46" s="14">
        <v>2939</v>
      </c>
      <c r="T46" s="14">
        <v>3165</v>
      </c>
      <c r="U46" s="14">
        <v>3306</v>
      </c>
      <c r="V46" s="14">
        <v>3528</v>
      </c>
      <c r="W46" s="14">
        <v>3765</v>
      </c>
      <c r="X46" s="14">
        <v>3825</v>
      </c>
      <c r="Y46" s="14">
        <v>3827</v>
      </c>
      <c r="Z46" s="14">
        <v>3827</v>
      </c>
      <c r="AA46" s="14">
        <v>3827</v>
      </c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5"/>
    </row>
    <row r="47" spans="1:40" ht="15.75" customHeight="1" x14ac:dyDescent="0.2">
      <c r="A47" s="10" t="s">
        <v>79</v>
      </c>
      <c r="B47" s="8" t="s">
        <v>7</v>
      </c>
      <c r="C47" s="11" t="s">
        <v>73</v>
      </c>
      <c r="D47" s="11" t="s">
        <v>74</v>
      </c>
      <c r="E47" s="11">
        <v>0</v>
      </c>
      <c r="F47" s="6">
        <f>F45-F51</f>
        <v>0</v>
      </c>
      <c r="G47" s="6">
        <f>G45-G51</f>
        <v>38</v>
      </c>
      <c r="H47" s="6">
        <f>H45-H51</f>
        <v>109</v>
      </c>
      <c r="I47" s="6">
        <f t="shared" ref="I47:AA47" si="79">I45-I51</f>
        <v>227</v>
      </c>
      <c r="J47" s="6">
        <f t="shared" si="79"/>
        <v>350</v>
      </c>
      <c r="K47" s="6">
        <f t="shared" si="79"/>
        <v>474</v>
      </c>
      <c r="L47" s="6">
        <f t="shared" si="79"/>
        <v>731</v>
      </c>
      <c r="M47" s="6">
        <f t="shared" si="79"/>
        <v>913</v>
      </c>
      <c r="N47" s="6">
        <f t="shared" si="79"/>
        <v>1099</v>
      </c>
      <c r="O47" s="6">
        <f t="shared" si="79"/>
        <v>1262</v>
      </c>
      <c r="P47" s="6">
        <f t="shared" si="79"/>
        <v>1512</v>
      </c>
      <c r="Q47" s="6">
        <f t="shared" si="79"/>
        <v>1671</v>
      </c>
      <c r="R47" s="6">
        <f t="shared" si="79"/>
        <v>1762</v>
      </c>
      <c r="S47" s="6">
        <f t="shared" si="79"/>
        <v>1867</v>
      </c>
      <c r="T47" s="6">
        <f t="shared" si="79"/>
        <v>1997</v>
      </c>
      <c r="U47" s="6">
        <f t="shared" si="79"/>
        <v>2119</v>
      </c>
      <c r="V47" s="6">
        <f t="shared" si="79"/>
        <v>2248</v>
      </c>
      <c r="W47" s="6">
        <f t="shared" si="79"/>
        <v>2524</v>
      </c>
      <c r="X47" s="6">
        <f t="shared" si="79"/>
        <v>2564</v>
      </c>
      <c r="Y47" s="6">
        <f t="shared" si="79"/>
        <v>2685</v>
      </c>
      <c r="Z47" s="6">
        <f t="shared" si="79"/>
        <v>2685</v>
      </c>
      <c r="AA47" s="6">
        <f t="shared" si="79"/>
        <v>2765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5"/>
    </row>
    <row r="48" spans="1:40" ht="15.75" customHeight="1" x14ac:dyDescent="0.2">
      <c r="A48" s="10" t="s">
        <v>79</v>
      </c>
      <c r="B48" s="8"/>
      <c r="C48" s="1" t="s">
        <v>88</v>
      </c>
      <c r="D48" s="1" t="s">
        <v>11</v>
      </c>
      <c r="E48" s="1">
        <v>0</v>
      </c>
      <c r="F48" s="1">
        <f>F43-F47-F49</f>
        <v>4</v>
      </c>
      <c r="G48" s="1">
        <f>G43-G47-G49</f>
        <v>45</v>
      </c>
      <c r="H48" s="1">
        <f>H43-H47-H49</f>
        <v>89</v>
      </c>
      <c r="I48" s="1">
        <f t="shared" ref="I48:AA48" si="80">I43-I47-I49</f>
        <v>186</v>
      </c>
      <c r="J48" s="1">
        <f t="shared" si="80"/>
        <v>278</v>
      </c>
      <c r="K48" s="1">
        <f t="shared" si="80"/>
        <v>552</v>
      </c>
      <c r="L48" s="1">
        <f t="shared" si="80"/>
        <v>618</v>
      </c>
      <c r="M48" s="1">
        <f t="shared" si="80"/>
        <v>743</v>
      </c>
      <c r="N48" s="1">
        <f t="shared" si="80"/>
        <v>923</v>
      </c>
      <c r="O48" s="1">
        <f t="shared" si="80"/>
        <v>974</v>
      </c>
      <c r="P48" s="1">
        <f t="shared" si="80"/>
        <v>1034</v>
      </c>
      <c r="Q48" s="1">
        <f t="shared" si="80"/>
        <v>1095</v>
      </c>
      <c r="R48" s="1">
        <f t="shared" si="80"/>
        <v>1141</v>
      </c>
      <c r="S48" s="1">
        <f t="shared" si="80"/>
        <v>1269</v>
      </c>
      <c r="T48" s="1">
        <f t="shared" si="80"/>
        <v>1325</v>
      </c>
      <c r="U48" s="1">
        <f t="shared" si="80"/>
        <v>1347</v>
      </c>
      <c r="V48" s="1">
        <f t="shared" si="80"/>
        <v>1439</v>
      </c>
      <c r="W48" s="1">
        <f t="shared" si="80"/>
        <v>1480</v>
      </c>
      <c r="X48" s="1">
        <f t="shared" si="80"/>
        <v>1476</v>
      </c>
      <c r="Y48" s="1">
        <f t="shared" si="80"/>
        <v>1358</v>
      </c>
      <c r="Z48" s="1">
        <f t="shared" si="80"/>
        <v>1358</v>
      </c>
      <c r="AA48" s="1">
        <f t="shared" si="80"/>
        <v>1279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5"/>
    </row>
    <row r="49" spans="1:40" ht="15.75" customHeight="1" x14ac:dyDescent="0.2">
      <c r="A49" s="10" t="s">
        <v>79</v>
      </c>
      <c r="B49" s="8"/>
      <c r="C49" s="1" t="s">
        <v>76</v>
      </c>
      <c r="D49" s="1" t="s">
        <v>75</v>
      </c>
      <c r="E49" s="1">
        <v>0</v>
      </c>
      <c r="F49" s="1">
        <f>F43-F44</f>
        <v>0</v>
      </c>
      <c r="G49" s="1">
        <f>G43-G44</f>
        <v>1</v>
      </c>
      <c r="H49" s="1">
        <f>H43-H44</f>
        <v>2</v>
      </c>
      <c r="I49" s="1">
        <f t="shared" ref="I49:AA49" si="81">I43-I44</f>
        <v>20</v>
      </c>
      <c r="J49" s="1">
        <f t="shared" si="81"/>
        <v>50</v>
      </c>
      <c r="K49" s="1">
        <f t="shared" si="81"/>
        <v>152</v>
      </c>
      <c r="L49" s="1">
        <f t="shared" si="81"/>
        <v>229</v>
      </c>
      <c r="M49" s="1">
        <f t="shared" si="81"/>
        <v>410</v>
      </c>
      <c r="N49" s="1">
        <f t="shared" si="81"/>
        <v>571</v>
      </c>
      <c r="O49" s="1">
        <f t="shared" si="81"/>
        <v>877</v>
      </c>
      <c r="P49" s="1">
        <f t="shared" si="81"/>
        <v>1218</v>
      </c>
      <c r="Q49" s="1">
        <f t="shared" si="81"/>
        <v>1368</v>
      </c>
      <c r="R49" s="1">
        <f t="shared" si="81"/>
        <v>1461</v>
      </c>
      <c r="S49" s="1">
        <f t="shared" si="81"/>
        <v>1670</v>
      </c>
      <c r="T49" s="1">
        <f t="shared" si="81"/>
        <v>1840</v>
      </c>
      <c r="U49" s="1">
        <f t="shared" si="81"/>
        <v>1959</v>
      </c>
      <c r="V49" s="1">
        <f t="shared" si="81"/>
        <v>2089</v>
      </c>
      <c r="W49" s="1">
        <f t="shared" si="81"/>
        <v>2285</v>
      </c>
      <c r="X49" s="1">
        <f t="shared" si="81"/>
        <v>2349</v>
      </c>
      <c r="Y49" s="1">
        <f t="shared" si="81"/>
        <v>2469</v>
      </c>
      <c r="Z49" s="1">
        <f t="shared" si="81"/>
        <v>2469</v>
      </c>
      <c r="AA49" s="1">
        <f t="shared" si="81"/>
        <v>2548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5"/>
    </row>
    <row r="50" spans="1:40" ht="15.75" customHeight="1" x14ac:dyDescent="0.2">
      <c r="A50" s="10" t="s">
        <v>80</v>
      </c>
      <c r="B50" s="8"/>
      <c r="C50" s="10" t="s">
        <v>81</v>
      </c>
      <c r="E50">
        <v>0</v>
      </c>
      <c r="F50">
        <f t="shared" ref="F50:AA50" si="82">F43-F47-F48-F49</f>
        <v>0</v>
      </c>
      <c r="G50">
        <f t="shared" si="82"/>
        <v>0</v>
      </c>
      <c r="H50">
        <f t="shared" si="82"/>
        <v>0</v>
      </c>
      <c r="I50">
        <f t="shared" si="82"/>
        <v>0</v>
      </c>
      <c r="J50">
        <f t="shared" si="82"/>
        <v>0</v>
      </c>
      <c r="K50">
        <f t="shared" si="82"/>
        <v>0</v>
      </c>
      <c r="L50">
        <f t="shared" si="82"/>
        <v>0</v>
      </c>
      <c r="M50">
        <f t="shared" si="82"/>
        <v>0</v>
      </c>
      <c r="N50">
        <f t="shared" si="82"/>
        <v>0</v>
      </c>
      <c r="O50">
        <f t="shared" si="82"/>
        <v>0</v>
      </c>
      <c r="P50">
        <f t="shared" si="82"/>
        <v>0</v>
      </c>
      <c r="Q50">
        <f t="shared" si="82"/>
        <v>0</v>
      </c>
      <c r="R50">
        <f t="shared" si="82"/>
        <v>0</v>
      </c>
      <c r="S50">
        <f t="shared" si="82"/>
        <v>0</v>
      </c>
      <c r="T50">
        <f t="shared" si="82"/>
        <v>0</v>
      </c>
      <c r="U50">
        <f t="shared" si="82"/>
        <v>0</v>
      </c>
      <c r="V50">
        <f t="shared" si="82"/>
        <v>0</v>
      </c>
      <c r="W50">
        <f t="shared" si="82"/>
        <v>0</v>
      </c>
      <c r="X50">
        <f t="shared" si="82"/>
        <v>0</v>
      </c>
      <c r="Y50">
        <f t="shared" si="82"/>
        <v>0</v>
      </c>
      <c r="Z50">
        <f t="shared" si="82"/>
        <v>0</v>
      </c>
      <c r="AA50">
        <f t="shared" si="82"/>
        <v>0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5"/>
    </row>
    <row r="51" spans="1:40" ht="15.75" customHeight="1" x14ac:dyDescent="0.2">
      <c r="B51" s="7"/>
      <c r="C51" s="7"/>
      <c r="D51" s="7"/>
      <c r="E51" s="7"/>
      <c r="F51" s="1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5"/>
    </row>
    <row r="52" spans="1:40" ht="15.75" customHeight="1" x14ac:dyDescent="0.2">
      <c r="B52" s="1" t="s">
        <v>82</v>
      </c>
      <c r="C52" s="7"/>
      <c r="D52" s="7"/>
      <c r="E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5"/>
    </row>
    <row r="53" spans="1:40" ht="15.75" customHeight="1" x14ac:dyDescent="0.2">
      <c r="B53" s="7"/>
      <c r="C53" s="7"/>
      <c r="D53" s="1" t="s">
        <v>5</v>
      </c>
      <c r="E53" s="7"/>
      <c r="F53">
        <f t="shared" ref="F53:AA53" si="83">F43-E43</f>
        <v>4</v>
      </c>
      <c r="G53">
        <f t="shared" si="83"/>
        <v>80</v>
      </c>
      <c r="H53">
        <f t="shared" si="83"/>
        <v>116</v>
      </c>
      <c r="I53">
        <f t="shared" si="83"/>
        <v>233</v>
      </c>
      <c r="J53">
        <f t="shared" si="83"/>
        <v>245</v>
      </c>
      <c r="K53">
        <f t="shared" si="83"/>
        <v>500</v>
      </c>
      <c r="L53">
        <f t="shared" si="83"/>
        <v>400</v>
      </c>
      <c r="M53">
        <f t="shared" si="83"/>
        <v>488</v>
      </c>
      <c r="N53">
        <f t="shared" si="83"/>
        <v>527</v>
      </c>
      <c r="O53">
        <f t="shared" si="83"/>
        <v>520</v>
      </c>
      <c r="P53">
        <f t="shared" si="83"/>
        <v>651</v>
      </c>
      <c r="Q53">
        <f t="shared" si="83"/>
        <v>370</v>
      </c>
      <c r="R53">
        <f t="shared" si="83"/>
        <v>230</v>
      </c>
      <c r="S53">
        <f t="shared" si="83"/>
        <v>442</v>
      </c>
      <c r="T53">
        <f t="shared" si="83"/>
        <v>356</v>
      </c>
      <c r="U53">
        <f t="shared" si="83"/>
        <v>263</v>
      </c>
      <c r="V53">
        <f t="shared" si="83"/>
        <v>351</v>
      </c>
      <c r="W53">
        <f t="shared" si="83"/>
        <v>513</v>
      </c>
      <c r="X53">
        <f t="shared" si="83"/>
        <v>100</v>
      </c>
      <c r="Y53">
        <f t="shared" si="83"/>
        <v>123</v>
      </c>
      <c r="Z53">
        <f t="shared" si="83"/>
        <v>0</v>
      </c>
      <c r="AA53">
        <f t="shared" si="83"/>
        <v>80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5"/>
    </row>
    <row r="54" spans="1:40" ht="15.75" customHeight="1" x14ac:dyDescent="0.2">
      <c r="B54" s="7"/>
      <c r="C54" s="7"/>
      <c r="D54" s="11" t="s">
        <v>89</v>
      </c>
      <c r="E54" s="7"/>
      <c r="F54">
        <f t="shared" ref="F54:AA54" si="84">F47-E47</f>
        <v>0</v>
      </c>
      <c r="G54">
        <f t="shared" si="84"/>
        <v>38</v>
      </c>
      <c r="H54">
        <f t="shared" si="84"/>
        <v>71</v>
      </c>
      <c r="I54">
        <f t="shared" si="84"/>
        <v>118</v>
      </c>
      <c r="J54">
        <f t="shared" si="84"/>
        <v>123</v>
      </c>
      <c r="K54">
        <f t="shared" si="84"/>
        <v>124</v>
      </c>
      <c r="L54">
        <f t="shared" si="84"/>
        <v>257</v>
      </c>
      <c r="M54">
        <f t="shared" si="84"/>
        <v>182</v>
      </c>
      <c r="N54">
        <f t="shared" si="84"/>
        <v>186</v>
      </c>
      <c r="O54">
        <f t="shared" si="84"/>
        <v>163</v>
      </c>
      <c r="P54">
        <f t="shared" si="84"/>
        <v>250</v>
      </c>
      <c r="Q54">
        <f t="shared" si="84"/>
        <v>159</v>
      </c>
      <c r="R54">
        <f t="shared" si="84"/>
        <v>91</v>
      </c>
      <c r="S54">
        <f t="shared" si="84"/>
        <v>105</v>
      </c>
      <c r="T54">
        <f t="shared" si="84"/>
        <v>130</v>
      </c>
      <c r="U54">
        <f t="shared" si="84"/>
        <v>122</v>
      </c>
      <c r="V54">
        <f t="shared" si="84"/>
        <v>129</v>
      </c>
      <c r="W54">
        <f t="shared" si="84"/>
        <v>276</v>
      </c>
      <c r="X54">
        <f t="shared" si="84"/>
        <v>40</v>
      </c>
      <c r="Y54">
        <f t="shared" si="84"/>
        <v>121</v>
      </c>
      <c r="Z54">
        <f t="shared" si="84"/>
        <v>0</v>
      </c>
      <c r="AA54">
        <f t="shared" si="84"/>
        <v>80</v>
      </c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5"/>
    </row>
    <row r="55" spans="1:40" ht="15.75" customHeight="1" x14ac:dyDescent="0.2">
      <c r="B55" s="7"/>
      <c r="C55" s="7"/>
      <c r="D55" s="1" t="s">
        <v>11</v>
      </c>
      <c r="E55" s="7"/>
      <c r="F55">
        <f t="shared" ref="F55:AA55" si="85">F48-E48</f>
        <v>4</v>
      </c>
      <c r="G55">
        <f t="shared" si="85"/>
        <v>41</v>
      </c>
      <c r="H55">
        <f t="shared" si="85"/>
        <v>44</v>
      </c>
      <c r="I55">
        <f t="shared" si="85"/>
        <v>97</v>
      </c>
      <c r="J55">
        <f t="shared" si="85"/>
        <v>92</v>
      </c>
      <c r="K55">
        <f t="shared" si="85"/>
        <v>274</v>
      </c>
      <c r="L55">
        <f t="shared" si="85"/>
        <v>66</v>
      </c>
      <c r="M55">
        <f t="shared" si="85"/>
        <v>125</v>
      </c>
      <c r="N55">
        <f t="shared" si="85"/>
        <v>180</v>
      </c>
      <c r="O55">
        <f t="shared" si="85"/>
        <v>51</v>
      </c>
      <c r="P55">
        <f t="shared" si="85"/>
        <v>60</v>
      </c>
      <c r="Q55">
        <f t="shared" si="85"/>
        <v>61</v>
      </c>
      <c r="R55">
        <f t="shared" si="85"/>
        <v>46</v>
      </c>
      <c r="S55">
        <f t="shared" si="85"/>
        <v>128</v>
      </c>
      <c r="T55">
        <f t="shared" si="85"/>
        <v>56</v>
      </c>
      <c r="U55">
        <f t="shared" si="85"/>
        <v>22</v>
      </c>
      <c r="V55">
        <f t="shared" si="85"/>
        <v>92</v>
      </c>
      <c r="W55">
        <f t="shared" si="85"/>
        <v>41</v>
      </c>
      <c r="X55">
        <f t="shared" si="85"/>
        <v>-4</v>
      </c>
      <c r="Y55">
        <f t="shared" si="85"/>
        <v>-118</v>
      </c>
      <c r="Z55">
        <f t="shared" si="85"/>
        <v>0</v>
      </c>
      <c r="AA55">
        <f t="shared" si="85"/>
        <v>-79</v>
      </c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5"/>
    </row>
    <row r="56" spans="1:40" ht="15.75" customHeight="1" x14ac:dyDescent="0.2">
      <c r="B56" s="7"/>
      <c r="C56" s="7"/>
      <c r="D56" s="1" t="s">
        <v>83</v>
      </c>
      <c r="E56" s="7"/>
      <c r="F56">
        <f t="shared" ref="F56:AA56" si="86">F49-E49</f>
        <v>0</v>
      </c>
      <c r="G56">
        <f t="shared" si="86"/>
        <v>1</v>
      </c>
      <c r="H56">
        <f t="shared" si="86"/>
        <v>1</v>
      </c>
      <c r="I56">
        <f t="shared" si="86"/>
        <v>18</v>
      </c>
      <c r="J56">
        <f t="shared" si="86"/>
        <v>30</v>
      </c>
      <c r="K56">
        <f t="shared" si="86"/>
        <v>102</v>
      </c>
      <c r="L56">
        <f t="shared" si="86"/>
        <v>77</v>
      </c>
      <c r="M56">
        <f t="shared" si="86"/>
        <v>181</v>
      </c>
      <c r="N56">
        <f t="shared" si="86"/>
        <v>161</v>
      </c>
      <c r="O56">
        <f t="shared" si="86"/>
        <v>306</v>
      </c>
      <c r="P56">
        <f t="shared" si="86"/>
        <v>341</v>
      </c>
      <c r="Q56">
        <f t="shared" si="86"/>
        <v>150</v>
      </c>
      <c r="R56">
        <f t="shared" si="86"/>
        <v>93</v>
      </c>
      <c r="S56">
        <f t="shared" si="86"/>
        <v>209</v>
      </c>
      <c r="T56">
        <f t="shared" si="86"/>
        <v>170</v>
      </c>
      <c r="U56">
        <f t="shared" si="86"/>
        <v>119</v>
      </c>
      <c r="V56">
        <f t="shared" si="86"/>
        <v>130</v>
      </c>
      <c r="W56">
        <f t="shared" si="86"/>
        <v>196</v>
      </c>
      <c r="X56">
        <f t="shared" si="86"/>
        <v>64</v>
      </c>
      <c r="Y56">
        <f t="shared" si="86"/>
        <v>120</v>
      </c>
      <c r="Z56">
        <f t="shared" si="86"/>
        <v>0</v>
      </c>
      <c r="AA56">
        <f t="shared" si="86"/>
        <v>79</v>
      </c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5"/>
    </row>
    <row r="57" spans="1:40" ht="15.75" customHeight="1" x14ac:dyDescent="0.2">
      <c r="B57" s="7"/>
      <c r="C57" s="7"/>
      <c r="D57" s="1" t="s">
        <v>84</v>
      </c>
      <c r="E57" s="7"/>
      <c r="F57">
        <f>F56+F55+F54</f>
        <v>4</v>
      </c>
      <c r="G57">
        <f t="shared" ref="G57:AA57" si="87">G56+G55+G54</f>
        <v>80</v>
      </c>
      <c r="H57">
        <f t="shared" si="87"/>
        <v>116</v>
      </c>
      <c r="I57">
        <f t="shared" si="87"/>
        <v>233</v>
      </c>
      <c r="J57">
        <f t="shared" si="87"/>
        <v>245</v>
      </c>
      <c r="K57">
        <f t="shared" si="87"/>
        <v>500</v>
      </c>
      <c r="L57">
        <f t="shared" si="87"/>
        <v>400</v>
      </c>
      <c r="M57">
        <f t="shared" si="87"/>
        <v>488</v>
      </c>
      <c r="N57">
        <f t="shared" si="87"/>
        <v>527</v>
      </c>
      <c r="O57">
        <f t="shared" si="87"/>
        <v>520</v>
      </c>
      <c r="P57">
        <f t="shared" si="87"/>
        <v>651</v>
      </c>
      <c r="Q57">
        <f t="shared" si="87"/>
        <v>370</v>
      </c>
      <c r="R57">
        <f t="shared" si="87"/>
        <v>230</v>
      </c>
      <c r="S57">
        <f t="shared" si="87"/>
        <v>442</v>
      </c>
      <c r="T57">
        <f t="shared" si="87"/>
        <v>356</v>
      </c>
      <c r="U57">
        <f t="shared" si="87"/>
        <v>263</v>
      </c>
      <c r="V57">
        <f t="shared" si="87"/>
        <v>351</v>
      </c>
      <c r="W57">
        <f t="shared" si="87"/>
        <v>513</v>
      </c>
      <c r="X57">
        <f t="shared" si="87"/>
        <v>100</v>
      </c>
      <c r="Y57">
        <f t="shared" si="87"/>
        <v>123</v>
      </c>
      <c r="Z57">
        <f t="shared" si="87"/>
        <v>0</v>
      </c>
      <c r="AA57">
        <f t="shared" si="87"/>
        <v>80</v>
      </c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5"/>
    </row>
    <row r="58" spans="1:40" ht="15.75" customHeight="1" x14ac:dyDescent="0.2">
      <c r="B58" s="7"/>
      <c r="C58" s="7"/>
      <c r="D58" s="7"/>
      <c r="E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5"/>
    </row>
    <row r="59" spans="1:40" ht="15.75" customHeight="1" x14ac:dyDescent="0.2">
      <c r="B59" s="7"/>
      <c r="C59" s="7"/>
      <c r="D59" s="7" t="s">
        <v>87</v>
      </c>
      <c r="E59" s="7"/>
      <c r="F59" s="7">
        <f t="shared" ref="F59:W59" si="88">IF(F61+F63&lt;F60,1,0)</f>
        <v>0</v>
      </c>
      <c r="G59" s="7">
        <f t="shared" si="88"/>
        <v>0</v>
      </c>
      <c r="H59" s="7">
        <f t="shared" si="88"/>
        <v>0</v>
      </c>
      <c r="I59" s="7">
        <f t="shared" si="88"/>
        <v>0</v>
      </c>
      <c r="J59" s="7">
        <f t="shared" si="88"/>
        <v>0</v>
      </c>
      <c r="K59" s="7">
        <f t="shared" si="88"/>
        <v>0</v>
      </c>
      <c r="L59" s="7">
        <f t="shared" si="88"/>
        <v>0</v>
      </c>
      <c r="M59" s="7">
        <f t="shared" si="88"/>
        <v>0</v>
      </c>
      <c r="N59" s="7">
        <f t="shared" si="88"/>
        <v>0</v>
      </c>
      <c r="O59" s="7">
        <f t="shared" si="88"/>
        <v>0</v>
      </c>
      <c r="P59" s="7">
        <f t="shared" si="88"/>
        <v>0</v>
      </c>
      <c r="Q59" s="7">
        <f t="shared" si="88"/>
        <v>0</v>
      </c>
      <c r="R59" s="7">
        <f t="shared" si="88"/>
        <v>0</v>
      </c>
      <c r="S59" s="7">
        <f t="shared" si="88"/>
        <v>0</v>
      </c>
      <c r="T59" s="7">
        <f t="shared" si="88"/>
        <v>0</v>
      </c>
      <c r="U59" s="7">
        <f t="shared" si="88"/>
        <v>0</v>
      </c>
      <c r="V59" s="7">
        <f t="shared" si="88"/>
        <v>0</v>
      </c>
      <c r="W59" s="7">
        <f t="shared" si="88"/>
        <v>0</v>
      </c>
      <c r="X59" s="7">
        <f>IF(X61+X63&lt;X60,1,0)</f>
        <v>1</v>
      </c>
      <c r="Y59" s="7">
        <f t="shared" ref="Y59:AA59" si="89">IF(Y61+Y63&lt;Y60,1,0)</f>
        <v>1</v>
      </c>
      <c r="Z59" s="7">
        <f t="shared" si="89"/>
        <v>0</v>
      </c>
      <c r="AA59" s="7">
        <f t="shared" si="89"/>
        <v>1</v>
      </c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5"/>
    </row>
    <row r="60" spans="1:40" ht="15.75" customHeight="1" x14ac:dyDescent="0.2">
      <c r="B60" s="7"/>
      <c r="C60" s="7"/>
      <c r="D60" s="1" t="s">
        <v>85</v>
      </c>
      <c r="E60" s="7"/>
      <c r="F60">
        <f t="shared" ref="F60:AA60" si="90">F43-E43</f>
        <v>4</v>
      </c>
      <c r="G60">
        <f t="shared" si="90"/>
        <v>80</v>
      </c>
      <c r="H60">
        <f t="shared" si="90"/>
        <v>116</v>
      </c>
      <c r="I60">
        <f t="shared" si="90"/>
        <v>233</v>
      </c>
      <c r="J60">
        <f t="shared" si="90"/>
        <v>245</v>
      </c>
      <c r="K60">
        <f t="shared" si="90"/>
        <v>500</v>
      </c>
      <c r="L60">
        <f t="shared" si="90"/>
        <v>400</v>
      </c>
      <c r="M60">
        <f t="shared" si="90"/>
        <v>488</v>
      </c>
      <c r="N60">
        <f t="shared" si="90"/>
        <v>527</v>
      </c>
      <c r="O60">
        <f t="shared" si="90"/>
        <v>520</v>
      </c>
      <c r="P60">
        <f t="shared" si="90"/>
        <v>651</v>
      </c>
      <c r="Q60">
        <f t="shared" si="90"/>
        <v>370</v>
      </c>
      <c r="R60">
        <f t="shared" si="90"/>
        <v>230</v>
      </c>
      <c r="S60">
        <f t="shared" si="90"/>
        <v>442</v>
      </c>
      <c r="T60">
        <f t="shared" si="90"/>
        <v>356</v>
      </c>
      <c r="U60">
        <f t="shared" si="90"/>
        <v>263</v>
      </c>
      <c r="V60">
        <f t="shared" si="90"/>
        <v>351</v>
      </c>
      <c r="W60">
        <f t="shared" si="90"/>
        <v>513</v>
      </c>
      <c r="X60">
        <f t="shared" si="90"/>
        <v>100</v>
      </c>
      <c r="Y60">
        <f t="shared" si="90"/>
        <v>123</v>
      </c>
      <c r="Z60">
        <f t="shared" si="90"/>
        <v>0</v>
      </c>
      <c r="AA60">
        <f t="shared" si="90"/>
        <v>80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5"/>
    </row>
    <row r="61" spans="1:40" s="16" customFormat="1" ht="15.75" customHeight="1" x14ac:dyDescent="0.2">
      <c r="B61" s="13"/>
      <c r="C61" s="13"/>
      <c r="D61" s="14" t="s">
        <v>40</v>
      </c>
      <c r="E61" s="13"/>
      <c r="F61" s="16">
        <f t="shared" ref="F61:AA61" si="91">F44-E44</f>
        <v>4</v>
      </c>
      <c r="G61" s="16">
        <f t="shared" si="91"/>
        <v>79</v>
      </c>
      <c r="H61" s="16">
        <f t="shared" si="91"/>
        <v>115</v>
      </c>
      <c r="I61" s="16">
        <f t="shared" si="91"/>
        <v>215</v>
      </c>
      <c r="J61" s="16">
        <f t="shared" si="91"/>
        <v>215</v>
      </c>
      <c r="K61" s="16">
        <f t="shared" si="91"/>
        <v>398</v>
      </c>
      <c r="L61" s="16">
        <f t="shared" si="91"/>
        <v>323</v>
      </c>
      <c r="M61" s="16">
        <f t="shared" si="91"/>
        <v>307</v>
      </c>
      <c r="N61" s="16">
        <f t="shared" si="91"/>
        <v>366</v>
      </c>
      <c r="O61" s="16">
        <f t="shared" si="91"/>
        <v>214</v>
      </c>
      <c r="P61" s="16">
        <f t="shared" si="91"/>
        <v>310</v>
      </c>
      <c r="Q61" s="16">
        <f t="shared" si="91"/>
        <v>220</v>
      </c>
      <c r="R61" s="16">
        <f t="shared" si="91"/>
        <v>137</v>
      </c>
      <c r="S61" s="16">
        <f t="shared" si="91"/>
        <v>233</v>
      </c>
      <c r="T61" s="16">
        <f t="shared" si="91"/>
        <v>186</v>
      </c>
      <c r="U61" s="16">
        <f t="shared" si="91"/>
        <v>144</v>
      </c>
      <c r="V61" s="16">
        <f t="shared" si="91"/>
        <v>221</v>
      </c>
      <c r="W61" s="16">
        <f t="shared" si="91"/>
        <v>317</v>
      </c>
      <c r="X61" s="16">
        <f t="shared" si="91"/>
        <v>36</v>
      </c>
      <c r="Y61" s="16">
        <f t="shared" si="91"/>
        <v>3</v>
      </c>
      <c r="Z61" s="16">
        <f t="shared" si="91"/>
        <v>0</v>
      </c>
      <c r="AA61" s="16">
        <f t="shared" si="91"/>
        <v>1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7"/>
    </row>
    <row r="62" spans="1:40" ht="15.75" customHeight="1" x14ac:dyDescent="0.2">
      <c r="B62" s="7"/>
      <c r="C62" s="7"/>
      <c r="D62" s="11" t="s">
        <v>74</v>
      </c>
      <c r="E62" s="7"/>
      <c r="F62">
        <f>F60-F63</f>
        <v>0</v>
      </c>
      <c r="G62">
        <f t="shared" ref="G62:AA62" si="92">G60-G63</f>
        <v>38</v>
      </c>
      <c r="H62">
        <f t="shared" si="92"/>
        <v>71</v>
      </c>
      <c r="I62">
        <f t="shared" si="92"/>
        <v>118</v>
      </c>
      <c r="J62">
        <f t="shared" si="92"/>
        <v>123</v>
      </c>
      <c r="K62">
        <f t="shared" si="92"/>
        <v>124</v>
      </c>
      <c r="L62">
        <f t="shared" si="92"/>
        <v>257</v>
      </c>
      <c r="M62">
        <f t="shared" si="92"/>
        <v>182</v>
      </c>
      <c r="N62">
        <f t="shared" si="92"/>
        <v>186</v>
      </c>
      <c r="O62">
        <f t="shared" si="92"/>
        <v>163</v>
      </c>
      <c r="P62">
        <f t="shared" si="92"/>
        <v>250</v>
      </c>
      <c r="Q62">
        <f t="shared" si="92"/>
        <v>159</v>
      </c>
      <c r="R62">
        <f t="shared" si="92"/>
        <v>91</v>
      </c>
      <c r="S62">
        <f t="shared" si="92"/>
        <v>105</v>
      </c>
      <c r="T62">
        <f t="shared" si="92"/>
        <v>130</v>
      </c>
      <c r="U62">
        <f t="shared" si="92"/>
        <v>122</v>
      </c>
      <c r="V62">
        <f t="shared" si="92"/>
        <v>129</v>
      </c>
      <c r="W62">
        <f t="shared" si="92"/>
        <v>276</v>
      </c>
      <c r="X62">
        <f t="shared" si="92"/>
        <v>40</v>
      </c>
      <c r="Y62">
        <f t="shared" si="92"/>
        <v>121</v>
      </c>
      <c r="Z62">
        <f t="shared" si="92"/>
        <v>0</v>
      </c>
      <c r="AA62">
        <f t="shared" si="92"/>
        <v>80</v>
      </c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5"/>
    </row>
    <row r="63" spans="1:40" s="16" customFormat="1" ht="15.75" customHeight="1" x14ac:dyDescent="0.2">
      <c r="B63" s="13"/>
      <c r="C63" s="13"/>
      <c r="D63" s="14" t="s">
        <v>77</v>
      </c>
      <c r="E63" s="13"/>
      <c r="F63" s="16">
        <f t="shared" ref="F63:AA63" si="93">F46-E46</f>
        <v>4</v>
      </c>
      <c r="G63" s="16">
        <f t="shared" si="93"/>
        <v>42</v>
      </c>
      <c r="H63" s="16">
        <f t="shared" si="93"/>
        <v>45</v>
      </c>
      <c r="I63" s="16">
        <f t="shared" si="93"/>
        <v>115</v>
      </c>
      <c r="J63" s="16">
        <f t="shared" si="93"/>
        <v>122</v>
      </c>
      <c r="K63" s="16">
        <f t="shared" si="93"/>
        <v>376</v>
      </c>
      <c r="L63" s="16">
        <f t="shared" si="93"/>
        <v>143</v>
      </c>
      <c r="M63" s="16">
        <f t="shared" si="93"/>
        <v>306</v>
      </c>
      <c r="N63" s="16">
        <f t="shared" si="93"/>
        <v>341</v>
      </c>
      <c r="O63" s="16">
        <f t="shared" si="93"/>
        <v>357</v>
      </c>
      <c r="P63" s="16">
        <f t="shared" si="93"/>
        <v>401</v>
      </c>
      <c r="Q63" s="16">
        <f t="shared" si="93"/>
        <v>211</v>
      </c>
      <c r="R63" s="16">
        <f t="shared" si="93"/>
        <v>139</v>
      </c>
      <c r="S63" s="16">
        <f t="shared" si="93"/>
        <v>337</v>
      </c>
      <c r="T63" s="16">
        <f t="shared" si="93"/>
        <v>226</v>
      </c>
      <c r="U63" s="16">
        <f t="shared" si="93"/>
        <v>141</v>
      </c>
      <c r="V63" s="16">
        <f t="shared" si="93"/>
        <v>222</v>
      </c>
      <c r="W63" s="16">
        <f t="shared" si="93"/>
        <v>237</v>
      </c>
      <c r="X63" s="16">
        <f t="shared" si="93"/>
        <v>60</v>
      </c>
      <c r="Y63" s="16">
        <f t="shared" si="93"/>
        <v>2</v>
      </c>
      <c r="Z63" s="16">
        <f t="shared" si="93"/>
        <v>0</v>
      </c>
      <c r="AA63" s="16">
        <f t="shared" si="93"/>
        <v>0</v>
      </c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7"/>
    </row>
    <row r="64" spans="1:40" s="19" customFormat="1" ht="15.75" customHeight="1" x14ac:dyDescent="0.2">
      <c r="B64" s="21"/>
      <c r="C64" s="21"/>
      <c r="D64" s="20"/>
      <c r="E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2"/>
    </row>
    <row r="65" spans="1:40" s="19" customFormat="1" ht="15.75" customHeight="1" x14ac:dyDescent="0.2">
      <c r="B65" s="21"/>
      <c r="C65" s="21"/>
      <c r="D65" s="20" t="s">
        <v>10</v>
      </c>
      <c r="E65" s="21"/>
      <c r="F65" s="1">
        <v>1</v>
      </c>
      <c r="G65" s="1">
        <v>2</v>
      </c>
      <c r="H65" s="1">
        <v>3</v>
      </c>
      <c r="I65" s="1">
        <v>4</v>
      </c>
      <c r="J65" s="1">
        <v>5</v>
      </c>
      <c r="K65" s="1">
        <v>6</v>
      </c>
      <c r="L65" s="1">
        <v>7</v>
      </c>
      <c r="M65" s="1">
        <v>8</v>
      </c>
      <c r="N65" s="1">
        <v>9</v>
      </c>
      <c r="O65" s="1">
        <v>10</v>
      </c>
      <c r="P65" s="1">
        <v>11</v>
      </c>
      <c r="Q65" s="1">
        <v>12</v>
      </c>
      <c r="R65" s="1">
        <v>13</v>
      </c>
      <c r="S65" s="1">
        <v>14</v>
      </c>
      <c r="T65" s="1">
        <v>15</v>
      </c>
      <c r="U65" s="1">
        <v>16</v>
      </c>
      <c r="V65" s="1">
        <v>17</v>
      </c>
      <c r="W65" s="1">
        <v>18</v>
      </c>
      <c r="X65" s="1">
        <v>19</v>
      </c>
      <c r="Y65" s="1" t="s">
        <v>20</v>
      </c>
      <c r="Z65" s="1" t="s">
        <v>21</v>
      </c>
      <c r="AA65" s="1" t="s">
        <v>16</v>
      </c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2"/>
    </row>
    <row r="66" spans="1:40" ht="15.75" customHeight="1" x14ac:dyDescent="0.2">
      <c r="B66" s="7"/>
      <c r="C66" s="7"/>
      <c r="D66" s="11" t="s">
        <v>89</v>
      </c>
      <c r="E66" s="7"/>
      <c r="F66">
        <f t="shared" ref="F66:W66" si="94">MIN(F60-F63,F61)</f>
        <v>0</v>
      </c>
      <c r="G66">
        <f t="shared" si="94"/>
        <v>38</v>
      </c>
      <c r="H66">
        <f t="shared" si="94"/>
        <v>71</v>
      </c>
      <c r="I66">
        <f t="shared" si="94"/>
        <v>118</v>
      </c>
      <c r="J66">
        <f t="shared" si="94"/>
        <v>123</v>
      </c>
      <c r="K66">
        <f t="shared" si="94"/>
        <v>124</v>
      </c>
      <c r="L66">
        <f t="shared" si="94"/>
        <v>257</v>
      </c>
      <c r="M66">
        <f t="shared" si="94"/>
        <v>182</v>
      </c>
      <c r="N66">
        <f t="shared" si="94"/>
        <v>186</v>
      </c>
      <c r="O66">
        <f t="shared" si="94"/>
        <v>163</v>
      </c>
      <c r="P66">
        <f t="shared" si="94"/>
        <v>250</v>
      </c>
      <c r="Q66">
        <f t="shared" si="94"/>
        <v>159</v>
      </c>
      <c r="R66">
        <f t="shared" si="94"/>
        <v>91</v>
      </c>
      <c r="S66">
        <f t="shared" si="94"/>
        <v>105</v>
      </c>
      <c r="T66">
        <f t="shared" si="94"/>
        <v>130</v>
      </c>
      <c r="U66">
        <f t="shared" si="94"/>
        <v>122</v>
      </c>
      <c r="V66">
        <f t="shared" si="94"/>
        <v>129</v>
      </c>
      <c r="W66">
        <f t="shared" si="94"/>
        <v>276</v>
      </c>
      <c r="X66">
        <f>MIN(X60-X63,X61)</f>
        <v>36</v>
      </c>
      <c r="Y66">
        <f>MIN(Y60-Y63,Y61)</f>
        <v>3</v>
      </c>
      <c r="Z66">
        <f>Z60-Z63</f>
        <v>0</v>
      </c>
      <c r="AA66">
        <f>AA60-AA63</f>
        <v>80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5"/>
    </row>
    <row r="67" spans="1:40" ht="15.75" customHeight="1" x14ac:dyDescent="0.2">
      <c r="B67" s="7"/>
      <c r="C67" s="7"/>
      <c r="D67" s="1" t="s">
        <v>11</v>
      </c>
      <c r="E67" s="7"/>
      <c r="F67" s="1">
        <f t="shared" ref="F67:W67" si="95">MAX(F60-F66-F68,F60-F61-F63)</f>
        <v>4</v>
      </c>
      <c r="G67" s="1">
        <f t="shared" si="95"/>
        <v>41</v>
      </c>
      <c r="H67" s="1">
        <f t="shared" si="95"/>
        <v>44</v>
      </c>
      <c r="I67" s="1">
        <f t="shared" si="95"/>
        <v>97</v>
      </c>
      <c r="J67" s="1">
        <f t="shared" si="95"/>
        <v>92</v>
      </c>
      <c r="K67" s="1">
        <f t="shared" si="95"/>
        <v>274</v>
      </c>
      <c r="L67" s="1">
        <f t="shared" si="95"/>
        <v>66</v>
      </c>
      <c r="M67" s="1">
        <f t="shared" si="95"/>
        <v>125</v>
      </c>
      <c r="N67" s="1">
        <f t="shared" si="95"/>
        <v>180</v>
      </c>
      <c r="O67" s="1">
        <f t="shared" si="95"/>
        <v>51</v>
      </c>
      <c r="P67" s="1">
        <f t="shared" si="95"/>
        <v>60</v>
      </c>
      <c r="Q67" s="1">
        <f t="shared" si="95"/>
        <v>61</v>
      </c>
      <c r="R67" s="1">
        <f t="shared" si="95"/>
        <v>46</v>
      </c>
      <c r="S67" s="1">
        <f t="shared" si="95"/>
        <v>128</v>
      </c>
      <c r="T67" s="1">
        <f t="shared" si="95"/>
        <v>56</v>
      </c>
      <c r="U67" s="1">
        <f t="shared" si="95"/>
        <v>22</v>
      </c>
      <c r="V67" s="1">
        <f t="shared" si="95"/>
        <v>92</v>
      </c>
      <c r="W67" s="1">
        <f t="shared" si="95"/>
        <v>41</v>
      </c>
      <c r="X67" s="1">
        <f>MAX(X60-X66-X68,X60-X61-X63)</f>
        <v>4</v>
      </c>
      <c r="Y67" s="1">
        <f>MAX(Y60-Y66-Y68,Y60-Y61-Y63)</f>
        <v>118</v>
      </c>
      <c r="Z67" s="1">
        <f>Z60-Z66-Z68</f>
        <v>0</v>
      </c>
      <c r="AA67" s="1">
        <f>AA60-AA66-AA68</f>
        <v>-79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5"/>
    </row>
    <row r="68" spans="1:40" ht="15.75" customHeight="1" x14ac:dyDescent="0.2">
      <c r="B68" s="7"/>
      <c r="C68" s="7"/>
      <c r="D68" s="1" t="s">
        <v>10</v>
      </c>
      <c r="E68" s="7"/>
      <c r="F68" s="1">
        <f t="shared" ref="F68:W68" si="96">MIN(F60-F61,F63)</f>
        <v>0</v>
      </c>
      <c r="G68" s="1">
        <f t="shared" si="96"/>
        <v>1</v>
      </c>
      <c r="H68" s="1">
        <f t="shared" si="96"/>
        <v>1</v>
      </c>
      <c r="I68" s="1">
        <f t="shared" si="96"/>
        <v>18</v>
      </c>
      <c r="J68" s="1">
        <f t="shared" si="96"/>
        <v>30</v>
      </c>
      <c r="K68" s="1">
        <f t="shared" si="96"/>
        <v>102</v>
      </c>
      <c r="L68" s="1">
        <f t="shared" si="96"/>
        <v>77</v>
      </c>
      <c r="M68" s="1">
        <f t="shared" si="96"/>
        <v>181</v>
      </c>
      <c r="N68" s="1">
        <f t="shared" si="96"/>
        <v>161</v>
      </c>
      <c r="O68" s="1">
        <f t="shared" si="96"/>
        <v>306</v>
      </c>
      <c r="P68" s="1">
        <f t="shared" si="96"/>
        <v>341</v>
      </c>
      <c r="Q68" s="1">
        <f t="shared" si="96"/>
        <v>150</v>
      </c>
      <c r="R68" s="1">
        <f t="shared" si="96"/>
        <v>93</v>
      </c>
      <c r="S68" s="1">
        <f t="shared" si="96"/>
        <v>209</v>
      </c>
      <c r="T68" s="1">
        <f t="shared" si="96"/>
        <v>170</v>
      </c>
      <c r="U68" s="1">
        <f t="shared" si="96"/>
        <v>119</v>
      </c>
      <c r="V68" s="1">
        <f t="shared" si="96"/>
        <v>130</v>
      </c>
      <c r="W68" s="1">
        <f t="shared" si="96"/>
        <v>196</v>
      </c>
      <c r="X68" s="1">
        <f>MIN(X60-X61,X63)</f>
        <v>60</v>
      </c>
      <c r="Y68" s="1">
        <f>MIN(Y60-Y61,Y63)</f>
        <v>2</v>
      </c>
      <c r="Z68" s="1">
        <f>Z60-Z61</f>
        <v>0</v>
      </c>
      <c r="AA68" s="1">
        <f>AA60-AA61</f>
        <v>79</v>
      </c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5"/>
    </row>
    <row r="69" spans="1:40" ht="15.75" customHeight="1" x14ac:dyDescent="0.2">
      <c r="B69" s="7"/>
      <c r="C69" s="7"/>
      <c r="D69" s="1" t="s">
        <v>86</v>
      </c>
      <c r="E69" s="7"/>
      <c r="F69" s="1">
        <f>SUM(F66:F68)</f>
        <v>4</v>
      </c>
      <c r="G69" s="1">
        <f t="shared" ref="G69:AA69" si="97">SUM(G66:G68)</f>
        <v>80</v>
      </c>
      <c r="H69" s="1">
        <f t="shared" si="97"/>
        <v>116</v>
      </c>
      <c r="I69" s="1">
        <f t="shared" si="97"/>
        <v>233</v>
      </c>
      <c r="J69" s="1">
        <f t="shared" si="97"/>
        <v>245</v>
      </c>
      <c r="K69" s="1">
        <f t="shared" si="97"/>
        <v>500</v>
      </c>
      <c r="L69" s="1">
        <f t="shared" si="97"/>
        <v>400</v>
      </c>
      <c r="M69" s="1">
        <f t="shared" si="97"/>
        <v>488</v>
      </c>
      <c r="N69" s="1">
        <f t="shared" si="97"/>
        <v>527</v>
      </c>
      <c r="O69" s="1">
        <f t="shared" si="97"/>
        <v>520</v>
      </c>
      <c r="P69" s="1">
        <f t="shared" si="97"/>
        <v>651</v>
      </c>
      <c r="Q69" s="1">
        <f t="shared" si="97"/>
        <v>370</v>
      </c>
      <c r="R69" s="1">
        <f t="shared" si="97"/>
        <v>230</v>
      </c>
      <c r="S69" s="1">
        <f t="shared" si="97"/>
        <v>442</v>
      </c>
      <c r="T69" s="1">
        <f t="shared" si="97"/>
        <v>356</v>
      </c>
      <c r="U69" s="1">
        <f t="shared" si="97"/>
        <v>263</v>
      </c>
      <c r="V69" s="1">
        <f t="shared" si="97"/>
        <v>351</v>
      </c>
      <c r="W69" s="1">
        <f t="shared" si="97"/>
        <v>513</v>
      </c>
      <c r="X69" s="1">
        <f t="shared" si="97"/>
        <v>100</v>
      </c>
      <c r="Y69" s="1">
        <f t="shared" si="97"/>
        <v>123</v>
      </c>
      <c r="Z69" s="1">
        <f t="shared" si="97"/>
        <v>0</v>
      </c>
      <c r="AA69" s="1">
        <f t="shared" si="97"/>
        <v>80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5"/>
    </row>
    <row r="70" spans="1:40" ht="15.75" customHeight="1" x14ac:dyDescent="0.2">
      <c r="B70" s="7"/>
      <c r="C70" s="7"/>
      <c r="D70" s="1"/>
      <c r="E70" s="7"/>
      <c r="F70" s="1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5"/>
    </row>
    <row r="71" spans="1:40" ht="15.75" customHeight="1" x14ac:dyDescent="0.2">
      <c r="B71" s="7"/>
      <c r="C71" s="7"/>
      <c r="D71" s="1"/>
      <c r="E71" s="7"/>
      <c r="F71" s="1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5"/>
    </row>
    <row r="72" spans="1:40" ht="15.75" customHeight="1" x14ac:dyDescent="0.2">
      <c r="B72" s="5" t="s">
        <v>22</v>
      </c>
      <c r="C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40" ht="15.75" customHeight="1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40" ht="15.75" customHeight="1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40" ht="15.75" customHeight="1" x14ac:dyDescent="0.2">
      <c r="B75" s="7" t="s">
        <v>23</v>
      </c>
      <c r="C75" s="7"/>
      <c r="D75" s="7"/>
      <c r="E75" s="7"/>
      <c r="F75" s="1">
        <v>1</v>
      </c>
      <c r="G75" s="1">
        <v>2</v>
      </c>
      <c r="H75" s="1">
        <v>3</v>
      </c>
      <c r="I75" s="1">
        <v>4</v>
      </c>
      <c r="J75" s="1">
        <v>5</v>
      </c>
      <c r="K75" s="1">
        <v>6</v>
      </c>
      <c r="L75" s="1">
        <v>7</v>
      </c>
      <c r="M75" s="1">
        <v>8</v>
      </c>
      <c r="N75" s="1">
        <v>9</v>
      </c>
      <c r="O75" s="1">
        <v>10</v>
      </c>
      <c r="P75" s="1">
        <v>11</v>
      </c>
      <c r="Q75" s="1">
        <v>12</v>
      </c>
      <c r="R75" s="1">
        <v>13</v>
      </c>
      <c r="S75" s="1">
        <v>14</v>
      </c>
      <c r="T75" s="1">
        <v>15</v>
      </c>
      <c r="U75" s="1">
        <v>16</v>
      </c>
      <c r="V75" s="1">
        <v>17</v>
      </c>
      <c r="W75" s="1">
        <v>18</v>
      </c>
      <c r="X75" s="1">
        <v>19</v>
      </c>
      <c r="Y75" s="1" t="s">
        <v>20</v>
      </c>
      <c r="Z75" s="1" t="s">
        <v>21</v>
      </c>
      <c r="AA75" s="1" t="s">
        <v>16</v>
      </c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40" ht="15.75" customHeight="1" x14ac:dyDescent="0.2">
      <c r="A76" s="10" t="s">
        <v>5</v>
      </c>
      <c r="B76" s="1" t="s">
        <v>5</v>
      </c>
      <c r="C76" s="1"/>
      <c r="D76" s="1"/>
      <c r="E76" s="1">
        <v>0</v>
      </c>
      <c r="F76" s="1">
        <v>4</v>
      </c>
      <c r="G76" s="1">
        <v>84</v>
      </c>
      <c r="H76" s="1">
        <v>206</v>
      </c>
      <c r="I76" s="1">
        <v>459</v>
      </c>
      <c r="J76" s="1">
        <v>734</v>
      </c>
      <c r="K76" s="1">
        <v>1295</v>
      </c>
      <c r="L76" s="1">
        <v>1728</v>
      </c>
      <c r="M76" s="1">
        <v>2246</v>
      </c>
      <c r="N76" s="1">
        <v>2811</v>
      </c>
      <c r="O76" s="1">
        <v>3371</v>
      </c>
      <c r="P76" s="1">
        <v>4087</v>
      </c>
      <c r="Q76" s="1">
        <v>4486</v>
      </c>
      <c r="R76" s="1">
        <v>4762</v>
      </c>
      <c r="S76" s="1">
        <v>5242</v>
      </c>
      <c r="T76" s="1">
        <v>5632</v>
      </c>
      <c r="U76" s="1">
        <v>5943</v>
      </c>
      <c r="V76" s="1">
        <v>6364</v>
      </c>
      <c r="W76" s="1">
        <v>6939</v>
      </c>
      <c r="X76" s="1">
        <v>7071</v>
      </c>
      <c r="Y76" s="1">
        <v>7230</v>
      </c>
      <c r="Z76" s="1">
        <v>7230</v>
      </c>
      <c r="AA76" s="1">
        <v>7334</v>
      </c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40" ht="15.75" customHeight="1" x14ac:dyDescent="0.2">
      <c r="A77" s="10" t="s">
        <v>40</v>
      </c>
      <c r="B77" s="1" t="s">
        <v>14</v>
      </c>
      <c r="C77" s="1"/>
      <c r="D77" s="1"/>
      <c r="E77" s="1">
        <v>0</v>
      </c>
      <c r="F77" s="1">
        <v>4</v>
      </c>
      <c r="G77" s="1">
        <v>83</v>
      </c>
      <c r="H77" s="1">
        <v>202</v>
      </c>
      <c r="I77" s="1">
        <v>431</v>
      </c>
      <c r="J77" s="1">
        <v>662</v>
      </c>
      <c r="K77" s="1">
        <v>1093</v>
      </c>
      <c r="L77" s="1">
        <v>1436</v>
      </c>
      <c r="M77" s="1">
        <v>1761</v>
      </c>
      <c r="N77" s="1">
        <v>2144</v>
      </c>
      <c r="O77" s="1">
        <v>2373</v>
      </c>
      <c r="P77" s="1">
        <v>2698</v>
      </c>
      <c r="Q77" s="1">
        <v>2937</v>
      </c>
      <c r="R77" s="1">
        <v>3108</v>
      </c>
      <c r="S77" s="1">
        <v>3365</v>
      </c>
      <c r="T77" s="1">
        <v>3575</v>
      </c>
      <c r="U77" s="1">
        <v>3750</v>
      </c>
      <c r="V77" s="1">
        <v>3998</v>
      </c>
      <c r="W77" s="1">
        <v>4333</v>
      </c>
      <c r="X77" s="1">
        <v>4380</v>
      </c>
      <c r="Y77" s="1">
        <v>4384</v>
      </c>
      <c r="Z77" s="1">
        <v>4384</v>
      </c>
      <c r="AA77" s="1">
        <v>4385</v>
      </c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40" ht="15.75" customHeight="1" x14ac:dyDescent="0.2">
      <c r="B78" s="8" t="s">
        <v>12</v>
      </c>
      <c r="C78" s="8"/>
      <c r="D78" s="8"/>
      <c r="E78" s="8">
        <v>0</v>
      </c>
      <c r="F78" s="1">
        <f t="shared" ref="F78:AA78" si="98">F76-F79</f>
        <v>0</v>
      </c>
      <c r="G78" s="1">
        <f t="shared" si="98"/>
        <v>38</v>
      </c>
      <c r="H78" s="1">
        <f t="shared" si="98"/>
        <v>111</v>
      </c>
      <c r="I78" s="1">
        <f t="shared" si="98"/>
        <v>233</v>
      </c>
      <c r="J78" s="1">
        <f t="shared" si="98"/>
        <v>360</v>
      </c>
      <c r="K78" s="1">
        <f t="shared" si="98"/>
        <v>495</v>
      </c>
      <c r="L78" s="1">
        <f t="shared" si="98"/>
        <v>760</v>
      </c>
      <c r="M78" s="1">
        <f t="shared" si="98"/>
        <v>953</v>
      </c>
      <c r="N78" s="1">
        <f t="shared" si="98"/>
        <v>1148</v>
      </c>
      <c r="O78" s="1">
        <f t="shared" si="98"/>
        <v>1319</v>
      </c>
      <c r="P78" s="1">
        <f t="shared" si="98"/>
        <v>1578</v>
      </c>
      <c r="Q78" s="1">
        <f t="shared" si="98"/>
        <v>1752</v>
      </c>
      <c r="R78" s="1">
        <f t="shared" si="98"/>
        <v>1868</v>
      </c>
      <c r="S78" s="1">
        <f t="shared" si="98"/>
        <v>1990</v>
      </c>
      <c r="T78" s="1">
        <f t="shared" si="98"/>
        <v>2144</v>
      </c>
      <c r="U78" s="1">
        <f t="shared" si="98"/>
        <v>2298</v>
      </c>
      <c r="V78" s="1">
        <f t="shared" si="98"/>
        <v>2476</v>
      </c>
      <c r="W78" s="1">
        <f t="shared" si="98"/>
        <v>2798</v>
      </c>
      <c r="X78" s="1">
        <f t="shared" si="98"/>
        <v>2863</v>
      </c>
      <c r="Y78" s="1">
        <f t="shared" si="98"/>
        <v>3019</v>
      </c>
      <c r="Z78" s="1">
        <f t="shared" si="98"/>
        <v>3019</v>
      </c>
      <c r="AA78" s="1">
        <f t="shared" si="98"/>
        <v>3123</v>
      </c>
    </row>
    <row r="79" spans="1:40" ht="15.75" customHeight="1" x14ac:dyDescent="0.2">
      <c r="A79" s="10" t="s">
        <v>41</v>
      </c>
      <c r="B79" s="1" t="s">
        <v>13</v>
      </c>
      <c r="C79" s="1"/>
      <c r="D79" s="1"/>
      <c r="E79" s="1">
        <v>0</v>
      </c>
      <c r="F79" s="1">
        <v>4</v>
      </c>
      <c r="G79" s="1">
        <v>46</v>
      </c>
      <c r="H79" s="1">
        <v>95</v>
      </c>
      <c r="I79" s="1">
        <v>226</v>
      </c>
      <c r="J79" s="1">
        <v>374</v>
      </c>
      <c r="K79" s="1">
        <v>800</v>
      </c>
      <c r="L79" s="1">
        <v>968</v>
      </c>
      <c r="M79" s="1">
        <v>1293</v>
      </c>
      <c r="N79" s="1">
        <v>1663</v>
      </c>
      <c r="O79" s="1">
        <v>2052</v>
      </c>
      <c r="P79" s="1">
        <v>2509</v>
      </c>
      <c r="Q79" s="1">
        <v>2734</v>
      </c>
      <c r="R79" s="1">
        <v>2894</v>
      </c>
      <c r="S79" s="1">
        <v>3252</v>
      </c>
      <c r="T79" s="1">
        <v>3488</v>
      </c>
      <c r="U79" s="1">
        <v>3645</v>
      </c>
      <c r="V79" s="1">
        <v>3888</v>
      </c>
      <c r="W79" s="1">
        <v>4141</v>
      </c>
      <c r="X79" s="1">
        <v>4208</v>
      </c>
      <c r="Y79" s="1">
        <v>4211</v>
      </c>
      <c r="Z79" s="1">
        <v>4211</v>
      </c>
      <c r="AA79" s="1">
        <v>4211</v>
      </c>
    </row>
    <row r="80" spans="1:40" ht="15.75" customHeight="1" x14ac:dyDescent="0.2">
      <c r="A80" s="10" t="s">
        <v>79</v>
      </c>
      <c r="B80" s="8" t="s">
        <v>7</v>
      </c>
      <c r="C80" s="11" t="s">
        <v>73</v>
      </c>
      <c r="D80" s="11" t="s">
        <v>74</v>
      </c>
      <c r="E80" s="11">
        <v>0</v>
      </c>
      <c r="F80" s="6">
        <f>F78-F84</f>
        <v>0</v>
      </c>
      <c r="G80" s="6">
        <f t="shared" ref="G80:AA80" si="99">G78-G84</f>
        <v>38</v>
      </c>
      <c r="H80" s="6">
        <f t="shared" si="99"/>
        <v>111</v>
      </c>
      <c r="I80" s="6">
        <f t="shared" si="99"/>
        <v>233</v>
      </c>
      <c r="J80" s="6">
        <f t="shared" si="99"/>
        <v>360</v>
      </c>
      <c r="K80" s="6">
        <f t="shared" si="99"/>
        <v>495</v>
      </c>
      <c r="L80" s="6">
        <f t="shared" si="99"/>
        <v>760</v>
      </c>
      <c r="M80" s="6">
        <f t="shared" si="99"/>
        <v>953</v>
      </c>
      <c r="N80" s="6">
        <f t="shared" si="99"/>
        <v>1148</v>
      </c>
      <c r="O80" s="6">
        <f t="shared" si="99"/>
        <v>1319</v>
      </c>
      <c r="P80" s="6">
        <f t="shared" si="99"/>
        <v>1578</v>
      </c>
      <c r="Q80" s="6">
        <f t="shared" si="99"/>
        <v>1752</v>
      </c>
      <c r="R80" s="6">
        <f t="shared" si="99"/>
        <v>1868</v>
      </c>
      <c r="S80" s="6">
        <f t="shared" si="99"/>
        <v>1990</v>
      </c>
      <c r="T80" s="6">
        <f t="shared" si="99"/>
        <v>2144</v>
      </c>
      <c r="U80" s="6">
        <f t="shared" si="99"/>
        <v>2298</v>
      </c>
      <c r="V80" s="6">
        <f t="shared" si="99"/>
        <v>2476</v>
      </c>
      <c r="W80" s="6">
        <f t="shared" si="99"/>
        <v>2798</v>
      </c>
      <c r="X80" s="6">
        <f t="shared" si="99"/>
        <v>2863</v>
      </c>
      <c r="Y80" s="6">
        <f t="shared" si="99"/>
        <v>3019</v>
      </c>
      <c r="Z80" s="6">
        <f t="shared" si="99"/>
        <v>3019</v>
      </c>
      <c r="AA80" s="6">
        <f t="shared" si="99"/>
        <v>3123</v>
      </c>
    </row>
    <row r="81" spans="1:27" ht="15.75" customHeight="1" x14ac:dyDescent="0.2">
      <c r="A81" s="10" t="s">
        <v>79</v>
      </c>
      <c r="B81" s="8"/>
      <c r="C81" s="1" t="s">
        <v>78</v>
      </c>
      <c r="D81" s="1" t="s">
        <v>11</v>
      </c>
      <c r="E81" s="1">
        <v>0</v>
      </c>
      <c r="F81" s="1">
        <f>F76-F80-F82</f>
        <v>4</v>
      </c>
      <c r="G81" s="1">
        <f t="shared" ref="G81:AA81" si="100">G76-G80-G82</f>
        <v>45</v>
      </c>
      <c r="H81" s="1">
        <f t="shared" si="100"/>
        <v>91</v>
      </c>
      <c r="I81" s="1">
        <f t="shared" si="100"/>
        <v>198</v>
      </c>
      <c r="J81" s="1">
        <f t="shared" si="100"/>
        <v>302</v>
      </c>
      <c r="K81" s="1">
        <f t="shared" si="100"/>
        <v>598</v>
      </c>
      <c r="L81" s="1">
        <f t="shared" si="100"/>
        <v>676</v>
      </c>
      <c r="M81" s="1">
        <f t="shared" si="100"/>
        <v>808</v>
      </c>
      <c r="N81" s="1">
        <f t="shared" si="100"/>
        <v>996</v>
      </c>
      <c r="O81" s="1">
        <f t="shared" si="100"/>
        <v>1054</v>
      </c>
      <c r="P81" s="1">
        <f t="shared" si="100"/>
        <v>1120</v>
      </c>
      <c r="Q81" s="1">
        <f t="shared" si="100"/>
        <v>1185</v>
      </c>
      <c r="R81" s="1">
        <f t="shared" si="100"/>
        <v>1240</v>
      </c>
      <c r="S81" s="1">
        <f t="shared" si="100"/>
        <v>1375</v>
      </c>
      <c r="T81" s="1">
        <f t="shared" si="100"/>
        <v>1431</v>
      </c>
      <c r="U81" s="1">
        <f t="shared" si="100"/>
        <v>1452</v>
      </c>
      <c r="V81" s="1">
        <f t="shared" si="100"/>
        <v>1522</v>
      </c>
      <c r="W81" s="1">
        <f t="shared" si="100"/>
        <v>1535</v>
      </c>
      <c r="X81" s="1">
        <f t="shared" si="100"/>
        <v>1517</v>
      </c>
      <c r="Y81" s="1">
        <f t="shared" si="100"/>
        <v>1365</v>
      </c>
      <c r="Z81" s="1">
        <f t="shared" si="100"/>
        <v>1365</v>
      </c>
      <c r="AA81" s="1">
        <f t="shared" si="100"/>
        <v>1262</v>
      </c>
    </row>
    <row r="82" spans="1:27" ht="15.75" customHeight="1" x14ac:dyDescent="0.2">
      <c r="A82" s="10" t="s">
        <v>79</v>
      </c>
      <c r="B82" s="8"/>
      <c r="C82" s="1" t="s">
        <v>76</v>
      </c>
      <c r="D82" s="1" t="s">
        <v>75</v>
      </c>
      <c r="E82" s="11">
        <v>0</v>
      </c>
      <c r="F82" s="1">
        <f>F76-F77</f>
        <v>0</v>
      </c>
      <c r="G82" s="1">
        <f t="shared" ref="G82:AA82" si="101">G76-G77</f>
        <v>1</v>
      </c>
      <c r="H82" s="1">
        <f t="shared" si="101"/>
        <v>4</v>
      </c>
      <c r="I82" s="1">
        <f t="shared" si="101"/>
        <v>28</v>
      </c>
      <c r="J82" s="1">
        <f t="shared" si="101"/>
        <v>72</v>
      </c>
      <c r="K82" s="1">
        <f t="shared" si="101"/>
        <v>202</v>
      </c>
      <c r="L82" s="1">
        <f t="shared" si="101"/>
        <v>292</v>
      </c>
      <c r="M82" s="1">
        <f t="shared" si="101"/>
        <v>485</v>
      </c>
      <c r="N82" s="1">
        <f t="shared" si="101"/>
        <v>667</v>
      </c>
      <c r="O82" s="1">
        <f t="shared" si="101"/>
        <v>998</v>
      </c>
      <c r="P82" s="1">
        <f t="shared" si="101"/>
        <v>1389</v>
      </c>
      <c r="Q82" s="1">
        <f t="shared" si="101"/>
        <v>1549</v>
      </c>
      <c r="R82" s="1">
        <f t="shared" si="101"/>
        <v>1654</v>
      </c>
      <c r="S82" s="1">
        <f t="shared" si="101"/>
        <v>1877</v>
      </c>
      <c r="T82" s="1">
        <f t="shared" si="101"/>
        <v>2057</v>
      </c>
      <c r="U82" s="1">
        <f t="shared" si="101"/>
        <v>2193</v>
      </c>
      <c r="V82" s="1">
        <f t="shared" si="101"/>
        <v>2366</v>
      </c>
      <c r="W82" s="1">
        <f t="shared" si="101"/>
        <v>2606</v>
      </c>
      <c r="X82" s="1">
        <f t="shared" si="101"/>
        <v>2691</v>
      </c>
      <c r="Y82" s="1">
        <f t="shared" si="101"/>
        <v>2846</v>
      </c>
      <c r="Z82" s="1">
        <f t="shared" si="101"/>
        <v>2846</v>
      </c>
      <c r="AA82" s="1">
        <f t="shared" si="101"/>
        <v>2949</v>
      </c>
    </row>
    <row r="83" spans="1:27" ht="15.75" customHeight="1" x14ac:dyDescent="0.2">
      <c r="A83" s="10" t="s">
        <v>80</v>
      </c>
      <c r="B83" s="8"/>
      <c r="C83" s="10" t="s">
        <v>81</v>
      </c>
      <c r="E83" s="10">
        <v>0</v>
      </c>
      <c r="F83">
        <f>F76-F80-F81-F82</f>
        <v>0</v>
      </c>
      <c r="G83">
        <f t="shared" ref="G83:AA83" si="102">G76-G80-G81-G82</f>
        <v>0</v>
      </c>
      <c r="H83">
        <f t="shared" si="102"/>
        <v>0</v>
      </c>
      <c r="I83">
        <f t="shared" si="102"/>
        <v>0</v>
      </c>
      <c r="J83">
        <f t="shared" si="102"/>
        <v>0</v>
      </c>
      <c r="K83">
        <f t="shared" si="102"/>
        <v>0</v>
      </c>
      <c r="L83">
        <f t="shared" si="102"/>
        <v>0</v>
      </c>
      <c r="M83">
        <f t="shared" si="102"/>
        <v>0</v>
      </c>
      <c r="N83">
        <f t="shared" si="102"/>
        <v>0</v>
      </c>
      <c r="O83">
        <f t="shared" si="102"/>
        <v>0</v>
      </c>
      <c r="P83">
        <f t="shared" si="102"/>
        <v>0</v>
      </c>
      <c r="Q83">
        <f t="shared" si="102"/>
        <v>0</v>
      </c>
      <c r="R83">
        <f t="shared" si="102"/>
        <v>0</v>
      </c>
      <c r="S83">
        <f t="shared" si="102"/>
        <v>0</v>
      </c>
      <c r="T83">
        <f t="shared" si="102"/>
        <v>0</v>
      </c>
      <c r="U83">
        <f t="shared" si="102"/>
        <v>0</v>
      </c>
      <c r="V83">
        <f t="shared" si="102"/>
        <v>0</v>
      </c>
      <c r="W83">
        <f t="shared" si="102"/>
        <v>0</v>
      </c>
      <c r="X83">
        <f t="shared" si="102"/>
        <v>0</v>
      </c>
      <c r="Y83">
        <f t="shared" si="102"/>
        <v>0</v>
      </c>
      <c r="Z83">
        <f t="shared" si="102"/>
        <v>0</v>
      </c>
      <c r="AA83">
        <f t="shared" si="102"/>
        <v>0</v>
      </c>
    </row>
    <row r="84" spans="1:27" ht="15.75" customHeight="1" x14ac:dyDescent="0.2"/>
    <row r="85" spans="1:27" ht="15.75" customHeight="1" x14ac:dyDescent="0.2"/>
    <row r="86" spans="1:27" ht="15.75" customHeight="1" x14ac:dyDescent="0.2"/>
    <row r="87" spans="1:27" ht="15.75" customHeight="1" x14ac:dyDescent="0.2"/>
    <row r="88" spans="1:27" ht="15.75" customHeight="1" x14ac:dyDescent="0.2"/>
    <row r="89" spans="1:27" ht="15.75" customHeight="1" x14ac:dyDescent="0.2"/>
    <row r="90" spans="1:27" ht="15.75" customHeight="1" x14ac:dyDescent="0.2"/>
    <row r="91" spans="1:27" ht="15.75" customHeight="1" x14ac:dyDescent="0.2"/>
    <row r="92" spans="1:27" ht="15.75" customHeight="1" x14ac:dyDescent="0.2"/>
    <row r="93" spans="1:27" ht="15.75" customHeight="1" x14ac:dyDescent="0.2"/>
    <row r="94" spans="1:27" ht="15.75" customHeight="1" x14ac:dyDescent="0.2"/>
    <row r="95" spans="1:27" ht="15.75" customHeight="1" x14ac:dyDescent="0.2"/>
    <row r="96" spans="1:2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</sheetData>
  <conditionalFormatting sqref="F59:AA59">
    <cfRule type="colorScale" priority="3">
      <colorScale>
        <cfvo type="min"/>
        <cfvo type="max"/>
        <color rgb="FF92D050"/>
        <color rgb="FFFF0000"/>
      </colorScale>
    </cfRule>
  </conditionalFormatting>
  <conditionalFormatting sqref="F25:Y25">
    <cfRule type="colorScale" priority="2">
      <colorScale>
        <cfvo type="min"/>
        <cfvo type="num" val="1"/>
        <color rgb="FF92D050"/>
        <color rgb="FFFF0000"/>
      </colorScale>
    </cfRule>
  </conditionalFormatting>
  <conditionalFormatting sqref="F14:Y14">
    <cfRule type="colorScale" priority="1">
      <colorScale>
        <cfvo type="num" val="0"/>
        <cfvo type="num" val="1"/>
        <color rgb="FF92D050"/>
        <color rgb="FFFF0000"/>
      </colorScale>
    </cfRule>
  </conditionalFormatting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E0A5-9D18-2447-A7FD-D8760F225497}">
  <dimension ref="A1"/>
  <sheetViews>
    <sheetView workbookViewId="0">
      <selection activeCell="J36" sqref="J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24.5" customWidth="1"/>
    <col min="2" max="26" width="10.5" customWidth="1"/>
  </cols>
  <sheetData>
    <row r="1" spans="1:26" ht="15.75" customHeight="1" x14ac:dyDescent="0.2">
      <c r="A1" s="1" t="s">
        <v>0</v>
      </c>
    </row>
    <row r="2" spans="1:26" ht="15.75" customHeight="1" x14ac:dyDescent="0.2">
      <c r="A2" s="1" t="s">
        <v>1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1">
        <v>10</v>
      </c>
      <c r="J2" s="1">
        <v>11</v>
      </c>
      <c r="K2" s="1">
        <v>12</v>
      </c>
      <c r="L2" s="1">
        <v>13</v>
      </c>
      <c r="M2" s="1">
        <v>14</v>
      </c>
      <c r="N2" s="1">
        <v>15</v>
      </c>
      <c r="O2" s="1">
        <v>16</v>
      </c>
      <c r="P2" s="1">
        <v>17</v>
      </c>
      <c r="Q2" s="1">
        <v>18</v>
      </c>
      <c r="R2" s="1" t="s">
        <v>2</v>
      </c>
      <c r="S2" s="1" t="s">
        <v>3</v>
      </c>
      <c r="T2" s="1" t="s">
        <v>4</v>
      </c>
    </row>
    <row r="3" spans="1:26" ht="15.75" customHeight="1" x14ac:dyDescent="0.2">
      <c r="A3" s="2" t="s">
        <v>5</v>
      </c>
      <c r="B3" s="1">
        <v>6</v>
      </c>
      <c r="C3" s="1">
        <v>26</v>
      </c>
      <c r="D3" s="1">
        <v>56</v>
      </c>
      <c r="E3" s="1">
        <v>118</v>
      </c>
      <c r="F3" s="1">
        <v>151</v>
      </c>
      <c r="G3" s="1">
        <v>181</v>
      </c>
      <c r="H3" s="1">
        <v>219</v>
      </c>
      <c r="I3" s="1">
        <v>259</v>
      </c>
      <c r="J3" s="1">
        <v>324</v>
      </c>
      <c r="K3" s="1">
        <v>353</v>
      </c>
      <c r="L3" s="1">
        <v>399</v>
      </c>
      <c r="M3" s="1">
        <v>437</v>
      </c>
      <c r="N3" s="1">
        <v>471</v>
      </c>
      <c r="O3" s="1">
        <v>519</v>
      </c>
      <c r="P3" s="1">
        <v>589</v>
      </c>
      <c r="Q3" s="1">
        <v>651</v>
      </c>
      <c r="R3" s="1">
        <v>685</v>
      </c>
      <c r="S3" s="1">
        <v>683</v>
      </c>
      <c r="T3" s="1">
        <v>685</v>
      </c>
      <c r="U3" s="2"/>
      <c r="V3" s="2"/>
      <c r="W3" s="2"/>
      <c r="X3" s="2"/>
      <c r="Y3" s="2"/>
      <c r="Z3" s="2"/>
    </row>
    <row r="4" spans="1:26" ht="15.75" customHeight="1" x14ac:dyDescent="0.2">
      <c r="A4" s="2" t="s">
        <v>6</v>
      </c>
      <c r="B4" s="1">
        <v>4</v>
      </c>
      <c r="C4" s="1">
        <v>18</v>
      </c>
      <c r="D4" s="1">
        <v>34</v>
      </c>
      <c r="E4" s="1">
        <v>67</v>
      </c>
      <c r="F4" s="1">
        <v>87</v>
      </c>
      <c r="G4" s="1">
        <v>105</v>
      </c>
      <c r="H4" s="1">
        <v>122</v>
      </c>
      <c r="I4" s="1">
        <v>137</v>
      </c>
      <c r="J4" s="1">
        <v>152</v>
      </c>
      <c r="K4" s="1">
        <v>171</v>
      </c>
      <c r="L4" s="1">
        <v>205</v>
      </c>
      <c r="M4" s="1">
        <v>229</v>
      </c>
      <c r="N4" s="1">
        <v>253</v>
      </c>
      <c r="O4" s="1">
        <v>285</v>
      </c>
      <c r="P4" s="1">
        <v>312</v>
      </c>
      <c r="Q4" s="1">
        <v>330</v>
      </c>
      <c r="R4" s="1">
        <v>342</v>
      </c>
      <c r="S4" s="1">
        <v>341</v>
      </c>
      <c r="T4" s="1">
        <v>342</v>
      </c>
      <c r="U4" s="2"/>
      <c r="V4" s="2"/>
      <c r="W4" s="2"/>
      <c r="X4" s="2"/>
      <c r="Y4" s="2"/>
      <c r="Z4" s="2"/>
    </row>
    <row r="5" spans="1:26" ht="15.75" customHeight="1" x14ac:dyDescent="0.2">
      <c r="A5" s="2" t="s">
        <v>7</v>
      </c>
      <c r="B5" s="3">
        <f t="shared" ref="B5:T5" si="0">B3-B6</f>
        <v>2</v>
      </c>
      <c r="C5" s="3">
        <f t="shared" si="0"/>
        <v>6</v>
      </c>
      <c r="D5" s="3">
        <f t="shared" si="0"/>
        <v>10</v>
      </c>
      <c r="E5" s="3">
        <f t="shared" si="0"/>
        <v>21</v>
      </c>
      <c r="F5" s="3">
        <f t="shared" si="0"/>
        <v>29</v>
      </c>
      <c r="G5" s="3">
        <f t="shared" si="0"/>
        <v>40</v>
      </c>
      <c r="H5" s="3">
        <f t="shared" si="0"/>
        <v>49</v>
      </c>
      <c r="I5" s="3">
        <f t="shared" si="0"/>
        <v>57</v>
      </c>
      <c r="J5" s="3">
        <f t="shared" si="0"/>
        <v>66</v>
      </c>
      <c r="K5" s="3">
        <f t="shared" si="0"/>
        <v>81</v>
      </c>
      <c r="L5" s="3">
        <f t="shared" si="0"/>
        <v>106</v>
      </c>
      <c r="M5" s="3">
        <f t="shared" si="0"/>
        <v>123</v>
      </c>
      <c r="N5" s="3">
        <f t="shared" si="0"/>
        <v>147</v>
      </c>
      <c r="O5" s="3">
        <f t="shared" si="0"/>
        <v>177</v>
      </c>
      <c r="P5" s="3">
        <f t="shared" si="0"/>
        <v>226</v>
      </c>
      <c r="Q5" s="3">
        <f t="shared" si="0"/>
        <v>272</v>
      </c>
      <c r="R5" s="3">
        <f t="shared" si="0"/>
        <v>299</v>
      </c>
      <c r="S5" s="3">
        <f t="shared" si="0"/>
        <v>297</v>
      </c>
      <c r="T5" s="3">
        <f t="shared" si="0"/>
        <v>299</v>
      </c>
      <c r="U5" s="2"/>
      <c r="V5" s="2"/>
      <c r="W5" s="2"/>
      <c r="X5" s="2"/>
      <c r="Y5" s="2"/>
      <c r="Z5" s="2"/>
    </row>
    <row r="6" spans="1:26" ht="15.75" customHeight="1" x14ac:dyDescent="0.2">
      <c r="A6" s="2" t="s">
        <v>8</v>
      </c>
      <c r="B6" s="1">
        <v>4</v>
      </c>
      <c r="C6" s="1">
        <v>20</v>
      </c>
      <c r="D6" s="1">
        <v>46</v>
      </c>
      <c r="E6" s="1">
        <v>97</v>
      </c>
      <c r="F6" s="1">
        <v>122</v>
      </c>
      <c r="G6" s="1">
        <v>141</v>
      </c>
      <c r="H6" s="1">
        <v>170</v>
      </c>
      <c r="I6" s="1">
        <v>202</v>
      </c>
      <c r="J6" s="1">
        <v>258</v>
      </c>
      <c r="K6" s="1">
        <v>272</v>
      </c>
      <c r="L6" s="1">
        <v>293</v>
      </c>
      <c r="M6" s="1">
        <v>314</v>
      </c>
      <c r="N6" s="1">
        <v>324</v>
      </c>
      <c r="O6" s="1">
        <v>342</v>
      </c>
      <c r="P6" s="1">
        <v>363</v>
      </c>
      <c r="Q6" s="1">
        <v>379</v>
      </c>
      <c r="R6" s="1">
        <v>386</v>
      </c>
      <c r="S6" s="1">
        <v>386</v>
      </c>
      <c r="T6" s="1">
        <v>386</v>
      </c>
      <c r="U6" s="2"/>
      <c r="V6" s="2"/>
      <c r="W6" s="2"/>
      <c r="X6" s="2"/>
      <c r="Y6" s="2"/>
      <c r="Z6" s="2"/>
    </row>
    <row r="7" spans="1:26" ht="15.75" customHeight="1" x14ac:dyDescent="0.2">
      <c r="A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4" t="s">
        <v>9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 t="s">
        <v>5</v>
      </c>
      <c r="B9" s="1">
        <f>B3</f>
        <v>6</v>
      </c>
      <c r="C9" s="1">
        <f t="shared" ref="C9:Q9" si="1">C3-B3</f>
        <v>20</v>
      </c>
      <c r="D9" s="1">
        <f t="shared" si="1"/>
        <v>30</v>
      </c>
      <c r="E9" s="1">
        <f t="shared" si="1"/>
        <v>62</v>
      </c>
      <c r="F9" s="1">
        <f t="shared" si="1"/>
        <v>33</v>
      </c>
      <c r="G9" s="1">
        <f t="shared" si="1"/>
        <v>30</v>
      </c>
      <c r="H9" s="1">
        <f t="shared" si="1"/>
        <v>38</v>
      </c>
      <c r="I9" s="1">
        <f t="shared" si="1"/>
        <v>40</v>
      </c>
      <c r="J9" s="1">
        <f t="shared" si="1"/>
        <v>65</v>
      </c>
      <c r="K9" s="1">
        <f t="shared" si="1"/>
        <v>29</v>
      </c>
      <c r="L9" s="1">
        <f t="shared" si="1"/>
        <v>46</v>
      </c>
      <c r="M9" s="1">
        <f t="shared" si="1"/>
        <v>38</v>
      </c>
      <c r="N9" s="1">
        <f t="shared" si="1"/>
        <v>34</v>
      </c>
      <c r="O9" s="1">
        <f t="shared" si="1"/>
        <v>48</v>
      </c>
      <c r="P9" s="1">
        <f t="shared" si="1"/>
        <v>70</v>
      </c>
      <c r="Q9" s="1">
        <f t="shared" si="1"/>
        <v>62</v>
      </c>
      <c r="R9" s="1">
        <f>S3-Q3</f>
        <v>32</v>
      </c>
      <c r="S9" s="1">
        <f>T3-S3</f>
        <v>2</v>
      </c>
      <c r="T9" s="2"/>
      <c r="U9" s="2"/>
      <c r="V9" s="2"/>
      <c r="W9" s="2"/>
      <c r="X9" s="2"/>
      <c r="Y9" s="2"/>
      <c r="Z9" s="2"/>
    </row>
    <row r="10" spans="1:26" ht="15.75" customHeight="1" x14ac:dyDescent="0.2"/>
    <row r="11" spans="1:26" ht="15.75" customHeight="1" x14ac:dyDescent="0.2">
      <c r="A11" s="2" t="s">
        <v>1</v>
      </c>
      <c r="B11" s="1">
        <v>3</v>
      </c>
      <c r="C11" s="1">
        <v>4</v>
      </c>
      <c r="D11" s="1">
        <v>5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16</v>
      </c>
      <c r="P11" s="1">
        <v>17</v>
      </c>
      <c r="Q11" s="1">
        <v>18</v>
      </c>
      <c r="R11" s="1" t="s">
        <v>2</v>
      </c>
      <c r="S11" s="2" t="s">
        <v>3</v>
      </c>
      <c r="T11" s="2" t="s">
        <v>4</v>
      </c>
      <c r="U11" s="2"/>
      <c r="V11" s="2"/>
      <c r="W11" s="2"/>
      <c r="X11" s="2"/>
      <c r="Y11" s="2"/>
      <c r="Z11" s="2"/>
    </row>
    <row r="12" spans="1:26" ht="15.75" customHeight="1" x14ac:dyDescent="0.2">
      <c r="A12" s="2" t="s">
        <v>10</v>
      </c>
      <c r="B12" s="1">
        <f t="shared" ref="B12:T12" si="2">B9-B16</f>
        <v>2</v>
      </c>
      <c r="C12" s="1">
        <f t="shared" si="2"/>
        <v>6</v>
      </c>
      <c r="D12" s="1">
        <f t="shared" si="2"/>
        <v>14</v>
      </c>
      <c r="E12" s="1">
        <f t="shared" si="2"/>
        <v>29</v>
      </c>
      <c r="F12" s="1">
        <f t="shared" si="2"/>
        <v>13</v>
      </c>
      <c r="G12" s="1">
        <f t="shared" si="2"/>
        <v>12</v>
      </c>
      <c r="H12" s="1">
        <f t="shared" si="2"/>
        <v>21</v>
      </c>
      <c r="I12" s="1">
        <f t="shared" si="2"/>
        <v>25</v>
      </c>
      <c r="J12" s="1">
        <f t="shared" si="2"/>
        <v>50</v>
      </c>
      <c r="K12" s="1">
        <f t="shared" si="2"/>
        <v>10</v>
      </c>
      <c r="L12" s="1">
        <f t="shared" si="2"/>
        <v>12</v>
      </c>
      <c r="M12" s="1">
        <f t="shared" si="2"/>
        <v>14</v>
      </c>
      <c r="N12" s="1">
        <f t="shared" si="2"/>
        <v>10</v>
      </c>
      <c r="O12" s="1">
        <f t="shared" si="2"/>
        <v>16</v>
      </c>
      <c r="P12" s="1">
        <f t="shared" si="2"/>
        <v>43</v>
      </c>
      <c r="Q12" s="1">
        <f t="shared" si="2"/>
        <v>44</v>
      </c>
      <c r="R12" s="1">
        <f t="shared" si="2"/>
        <v>20</v>
      </c>
      <c r="S12" s="1">
        <f t="shared" si="2"/>
        <v>3</v>
      </c>
      <c r="T12" s="1">
        <f t="shared" si="2"/>
        <v>-1</v>
      </c>
      <c r="U12" s="2"/>
      <c r="V12" s="2"/>
      <c r="W12" s="2"/>
      <c r="X12" s="2"/>
      <c r="Y12" s="2"/>
      <c r="Z12" s="2"/>
    </row>
    <row r="13" spans="1:26" ht="15.75" customHeight="1" x14ac:dyDescent="0.2">
      <c r="A13" s="2" t="s">
        <v>11</v>
      </c>
      <c r="B13" s="1">
        <f t="shared" ref="B13:M13" si="3">B9-B12-B14</f>
        <v>2</v>
      </c>
      <c r="C13" s="1">
        <f t="shared" si="3"/>
        <v>10</v>
      </c>
      <c r="D13" s="1">
        <f t="shared" si="3"/>
        <v>12</v>
      </c>
      <c r="E13" s="1">
        <f t="shared" si="3"/>
        <v>22</v>
      </c>
      <c r="F13" s="1">
        <f t="shared" si="3"/>
        <v>12</v>
      </c>
      <c r="G13" s="1">
        <f t="shared" si="3"/>
        <v>7</v>
      </c>
      <c r="H13" s="1">
        <f t="shared" si="3"/>
        <v>8</v>
      </c>
      <c r="I13" s="1">
        <f t="shared" si="3"/>
        <v>7</v>
      </c>
      <c r="J13" s="1">
        <f t="shared" si="3"/>
        <v>6</v>
      </c>
      <c r="K13" s="1">
        <f t="shared" si="3"/>
        <v>4</v>
      </c>
      <c r="L13" s="1">
        <f t="shared" si="3"/>
        <v>9</v>
      </c>
      <c r="M13" s="1">
        <f t="shared" si="3"/>
        <v>7</v>
      </c>
      <c r="N13" s="1">
        <f t="shared" ref="N13:T13" si="4">N9-N14</f>
        <v>10</v>
      </c>
      <c r="O13" s="1">
        <f t="shared" si="4"/>
        <v>18</v>
      </c>
      <c r="P13" s="1">
        <f t="shared" si="4"/>
        <v>21</v>
      </c>
      <c r="Q13" s="1">
        <f t="shared" si="4"/>
        <v>16</v>
      </c>
      <c r="R13" s="1">
        <f t="shared" si="4"/>
        <v>7</v>
      </c>
      <c r="S13" s="1">
        <f t="shared" si="4"/>
        <v>0</v>
      </c>
      <c r="T13" s="1">
        <f t="shared" si="4"/>
        <v>0</v>
      </c>
    </row>
    <row r="14" spans="1:26" ht="15.75" customHeight="1" x14ac:dyDescent="0.2">
      <c r="A14" s="2" t="s">
        <v>12</v>
      </c>
      <c r="B14" s="1">
        <f t="shared" ref="B14:T14" si="5">B9-B15</f>
        <v>2</v>
      </c>
      <c r="C14" s="1">
        <f t="shared" si="5"/>
        <v>4</v>
      </c>
      <c r="D14" s="1">
        <f t="shared" si="5"/>
        <v>4</v>
      </c>
      <c r="E14" s="1">
        <f t="shared" si="5"/>
        <v>11</v>
      </c>
      <c r="F14" s="1">
        <f t="shared" si="5"/>
        <v>8</v>
      </c>
      <c r="G14" s="1">
        <f t="shared" si="5"/>
        <v>11</v>
      </c>
      <c r="H14" s="1">
        <f t="shared" si="5"/>
        <v>9</v>
      </c>
      <c r="I14" s="1">
        <f t="shared" si="5"/>
        <v>8</v>
      </c>
      <c r="J14" s="1">
        <f t="shared" si="5"/>
        <v>9</v>
      </c>
      <c r="K14" s="1">
        <f t="shared" si="5"/>
        <v>15</v>
      </c>
      <c r="L14" s="1">
        <f t="shared" si="5"/>
        <v>25</v>
      </c>
      <c r="M14" s="1">
        <f t="shared" si="5"/>
        <v>17</v>
      </c>
      <c r="N14" s="1">
        <f t="shared" si="5"/>
        <v>24</v>
      </c>
      <c r="O14" s="1">
        <f t="shared" si="5"/>
        <v>30</v>
      </c>
      <c r="P14" s="1">
        <f t="shared" si="5"/>
        <v>49</v>
      </c>
      <c r="Q14" s="1">
        <f t="shared" si="5"/>
        <v>46</v>
      </c>
      <c r="R14" s="1">
        <f t="shared" si="5"/>
        <v>25</v>
      </c>
      <c r="S14" s="1">
        <f t="shared" si="5"/>
        <v>2</v>
      </c>
      <c r="T14" s="1">
        <f t="shared" si="5"/>
        <v>0</v>
      </c>
      <c r="U14" s="2"/>
      <c r="V14" s="2"/>
      <c r="W14" s="2"/>
      <c r="X14" s="2"/>
      <c r="Y14" s="2"/>
      <c r="Z14" s="2"/>
    </row>
    <row r="15" spans="1:26" ht="15.75" customHeight="1" x14ac:dyDescent="0.2">
      <c r="A15" s="2" t="s">
        <v>13</v>
      </c>
      <c r="B15" s="1">
        <f>B6</f>
        <v>4</v>
      </c>
      <c r="C15" s="1">
        <f t="shared" ref="C15:T15" si="6">C6-B6</f>
        <v>16</v>
      </c>
      <c r="D15" s="1">
        <f t="shared" si="6"/>
        <v>26</v>
      </c>
      <c r="E15" s="1">
        <f t="shared" si="6"/>
        <v>51</v>
      </c>
      <c r="F15" s="1">
        <f t="shared" si="6"/>
        <v>25</v>
      </c>
      <c r="G15" s="1">
        <f t="shared" si="6"/>
        <v>19</v>
      </c>
      <c r="H15" s="1">
        <f t="shared" si="6"/>
        <v>29</v>
      </c>
      <c r="I15" s="1">
        <f t="shared" si="6"/>
        <v>32</v>
      </c>
      <c r="J15" s="1">
        <f t="shared" si="6"/>
        <v>56</v>
      </c>
      <c r="K15" s="1">
        <f t="shared" si="6"/>
        <v>14</v>
      </c>
      <c r="L15" s="1">
        <f t="shared" si="6"/>
        <v>21</v>
      </c>
      <c r="M15" s="1">
        <f t="shared" si="6"/>
        <v>21</v>
      </c>
      <c r="N15" s="1">
        <f t="shared" si="6"/>
        <v>10</v>
      </c>
      <c r="O15" s="1">
        <f t="shared" si="6"/>
        <v>18</v>
      </c>
      <c r="P15" s="1">
        <f t="shared" si="6"/>
        <v>21</v>
      </c>
      <c r="Q15" s="1">
        <f t="shared" si="6"/>
        <v>16</v>
      </c>
      <c r="R15" s="1">
        <f t="shared" si="6"/>
        <v>7</v>
      </c>
      <c r="S15" s="1">
        <f t="shared" si="6"/>
        <v>0</v>
      </c>
      <c r="T15" s="1">
        <f t="shared" si="6"/>
        <v>0</v>
      </c>
      <c r="U15" s="2"/>
      <c r="V15" s="2"/>
      <c r="W15" s="2"/>
      <c r="X15" s="2"/>
      <c r="Y15" s="2"/>
      <c r="Z15" s="2"/>
    </row>
    <row r="16" spans="1:26" ht="15.75" customHeight="1" x14ac:dyDescent="0.2">
      <c r="A16" s="2" t="s">
        <v>14</v>
      </c>
      <c r="B16" s="1">
        <f>B4</f>
        <v>4</v>
      </c>
      <c r="C16" s="1">
        <f t="shared" ref="C16:T16" si="7">C4-B4</f>
        <v>14</v>
      </c>
      <c r="D16" s="1">
        <f t="shared" si="7"/>
        <v>16</v>
      </c>
      <c r="E16" s="1">
        <f t="shared" si="7"/>
        <v>33</v>
      </c>
      <c r="F16" s="1">
        <f t="shared" si="7"/>
        <v>20</v>
      </c>
      <c r="G16" s="1">
        <f t="shared" si="7"/>
        <v>18</v>
      </c>
      <c r="H16" s="1">
        <f t="shared" si="7"/>
        <v>17</v>
      </c>
      <c r="I16" s="1">
        <f t="shared" si="7"/>
        <v>15</v>
      </c>
      <c r="J16" s="1">
        <f t="shared" si="7"/>
        <v>15</v>
      </c>
      <c r="K16" s="1">
        <f t="shared" si="7"/>
        <v>19</v>
      </c>
      <c r="L16" s="1">
        <f t="shared" si="7"/>
        <v>34</v>
      </c>
      <c r="M16" s="1">
        <f t="shared" si="7"/>
        <v>24</v>
      </c>
      <c r="N16" s="1">
        <f t="shared" si="7"/>
        <v>24</v>
      </c>
      <c r="O16" s="1">
        <f t="shared" si="7"/>
        <v>32</v>
      </c>
      <c r="P16" s="1">
        <f t="shared" si="7"/>
        <v>27</v>
      </c>
      <c r="Q16" s="1">
        <f t="shared" si="7"/>
        <v>18</v>
      </c>
      <c r="R16" s="1">
        <f t="shared" si="7"/>
        <v>12</v>
      </c>
      <c r="S16" s="1">
        <f t="shared" si="7"/>
        <v>-1</v>
      </c>
      <c r="T16" s="1">
        <f t="shared" si="7"/>
        <v>1</v>
      </c>
      <c r="U16" s="2"/>
      <c r="V16" s="2"/>
      <c r="W16" s="2"/>
      <c r="X16" s="2"/>
      <c r="Y16" s="2"/>
      <c r="Z16" s="2"/>
    </row>
    <row r="17" spans="1:26" ht="15.75" customHeight="1" x14ac:dyDescent="0.2"/>
    <row r="18" spans="1:26" ht="15.75" customHeight="1" x14ac:dyDescent="0.2">
      <c r="A18" s="5" t="s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 t="s">
        <v>2</v>
      </c>
      <c r="U19" s="1" t="s">
        <v>3</v>
      </c>
      <c r="V19" s="1" t="s">
        <v>16</v>
      </c>
    </row>
    <row r="20" spans="1:26" ht="15.75" customHeight="1" x14ac:dyDescent="0.2">
      <c r="A20" s="5" t="s">
        <v>5</v>
      </c>
      <c r="B20" s="1">
        <v>4</v>
      </c>
      <c r="C20" s="1">
        <v>84</v>
      </c>
      <c r="D20" s="1">
        <v>200</v>
      </c>
      <c r="E20" s="1">
        <v>433</v>
      </c>
      <c r="F20" s="1">
        <v>678</v>
      </c>
      <c r="G20" s="1">
        <v>1178</v>
      </c>
      <c r="H20" s="1">
        <v>1578</v>
      </c>
      <c r="I20" s="1">
        <v>2079</v>
      </c>
      <c r="J20" s="1">
        <v>2611</v>
      </c>
      <c r="K20" s="1">
        <v>3160</v>
      </c>
      <c r="L20" s="1">
        <v>3811</v>
      </c>
      <c r="M20" s="1">
        <v>4192</v>
      </c>
      <c r="N20" s="1">
        <v>4423</v>
      </c>
      <c r="O20" s="1">
        <v>4865</v>
      </c>
      <c r="P20" s="1">
        <v>5242</v>
      </c>
      <c r="Q20" s="1">
        <v>5505</v>
      </c>
      <c r="R20" s="1">
        <v>5896</v>
      </c>
      <c r="S20" s="1">
        <v>6409</v>
      </c>
      <c r="T20" s="1">
        <v>6511</v>
      </c>
      <c r="U20" s="1">
        <v>6509</v>
      </c>
      <c r="V20" s="1">
        <v>6511</v>
      </c>
      <c r="W20" s="5"/>
      <c r="X20" s="5"/>
      <c r="Y20" s="5"/>
      <c r="Z20" s="5"/>
    </row>
    <row r="21" spans="1:26" ht="15.75" customHeight="1" x14ac:dyDescent="0.2">
      <c r="A21" s="5" t="s">
        <v>17</v>
      </c>
      <c r="B21" s="1">
        <v>4</v>
      </c>
      <c r="C21" s="1">
        <v>83</v>
      </c>
      <c r="D21" s="1">
        <v>198</v>
      </c>
      <c r="E21" s="1">
        <v>413</v>
      </c>
      <c r="F21" s="1">
        <v>628</v>
      </c>
      <c r="G21" s="1">
        <v>1026</v>
      </c>
      <c r="H21" s="1">
        <v>1349</v>
      </c>
      <c r="I21" s="1">
        <v>1669</v>
      </c>
      <c r="J21" s="1">
        <v>2040</v>
      </c>
      <c r="K21" s="1">
        <v>2284</v>
      </c>
      <c r="L21" s="1">
        <v>2594</v>
      </c>
      <c r="M21" s="1">
        <v>2825</v>
      </c>
      <c r="N21" s="1">
        <v>2963</v>
      </c>
      <c r="O21" s="1">
        <v>3196</v>
      </c>
      <c r="P21" s="1">
        <v>3416</v>
      </c>
      <c r="Q21" s="1">
        <v>3560</v>
      </c>
      <c r="R21" s="1">
        <v>3821</v>
      </c>
      <c r="S21" s="1">
        <v>4138</v>
      </c>
      <c r="T21" s="1">
        <v>4174</v>
      </c>
      <c r="U21" s="1">
        <v>4174</v>
      </c>
      <c r="V21" s="1">
        <v>4174</v>
      </c>
      <c r="W21" s="5"/>
      <c r="X21" s="5"/>
      <c r="Y21" s="5"/>
      <c r="Z21" s="5"/>
    </row>
    <row r="22" spans="1:26" ht="15.75" customHeight="1" x14ac:dyDescent="0.2">
      <c r="A22" s="5" t="s">
        <v>7</v>
      </c>
      <c r="B22" s="6">
        <f t="shared" ref="B22:V22" si="8">B20-B23</f>
        <v>0</v>
      </c>
      <c r="C22" s="6">
        <f t="shared" si="8"/>
        <v>38</v>
      </c>
      <c r="D22" s="6">
        <f t="shared" si="8"/>
        <v>109</v>
      </c>
      <c r="E22" s="6">
        <f t="shared" si="8"/>
        <v>227</v>
      </c>
      <c r="F22" s="6">
        <f t="shared" si="8"/>
        <v>350</v>
      </c>
      <c r="G22" s="6">
        <f t="shared" si="8"/>
        <v>474</v>
      </c>
      <c r="H22" s="6">
        <f t="shared" si="8"/>
        <v>731</v>
      </c>
      <c r="I22" s="6">
        <f t="shared" si="8"/>
        <v>926</v>
      </c>
      <c r="J22" s="6">
        <f t="shared" si="8"/>
        <v>1117</v>
      </c>
      <c r="K22" s="6">
        <f t="shared" si="8"/>
        <v>1309</v>
      </c>
      <c r="L22" s="6">
        <f t="shared" si="8"/>
        <v>1559</v>
      </c>
      <c r="M22" s="6">
        <f t="shared" si="8"/>
        <v>1729</v>
      </c>
      <c r="N22" s="6">
        <f t="shared" si="8"/>
        <v>1821</v>
      </c>
      <c r="O22" s="6">
        <f t="shared" si="8"/>
        <v>1926</v>
      </c>
      <c r="P22" s="6">
        <f t="shared" si="8"/>
        <v>2093</v>
      </c>
      <c r="Q22" s="6">
        <f t="shared" si="8"/>
        <v>2215</v>
      </c>
      <c r="R22" s="6">
        <f t="shared" si="8"/>
        <v>2344</v>
      </c>
      <c r="S22" s="6">
        <f t="shared" si="8"/>
        <v>2620</v>
      </c>
      <c r="T22" s="6">
        <f t="shared" si="8"/>
        <v>2660</v>
      </c>
      <c r="U22" s="6">
        <f t="shared" si="8"/>
        <v>2660</v>
      </c>
      <c r="V22" s="6">
        <f t="shared" si="8"/>
        <v>2660</v>
      </c>
      <c r="W22" s="5"/>
      <c r="X22" s="5"/>
      <c r="Y22" s="5"/>
      <c r="Z22" s="5"/>
    </row>
    <row r="23" spans="1:26" ht="15.75" customHeight="1" x14ac:dyDescent="0.2">
      <c r="A23" s="5" t="s">
        <v>18</v>
      </c>
      <c r="B23" s="1">
        <v>4</v>
      </c>
      <c r="C23" s="1">
        <v>46</v>
      </c>
      <c r="D23" s="1">
        <v>91</v>
      </c>
      <c r="E23" s="1">
        <v>206</v>
      </c>
      <c r="F23" s="1">
        <v>328</v>
      </c>
      <c r="G23" s="1">
        <v>704</v>
      </c>
      <c r="H23" s="1">
        <v>847</v>
      </c>
      <c r="I23" s="1">
        <v>1153</v>
      </c>
      <c r="J23" s="1">
        <v>1494</v>
      </c>
      <c r="K23" s="1">
        <v>1851</v>
      </c>
      <c r="L23" s="1">
        <v>2252</v>
      </c>
      <c r="M23" s="1">
        <v>2463</v>
      </c>
      <c r="N23" s="1">
        <v>2602</v>
      </c>
      <c r="O23" s="1">
        <v>2939</v>
      </c>
      <c r="P23" s="1">
        <v>3149</v>
      </c>
      <c r="Q23" s="1">
        <v>3290</v>
      </c>
      <c r="R23" s="1">
        <v>3552</v>
      </c>
      <c r="S23" s="1">
        <v>3789</v>
      </c>
      <c r="T23" s="1">
        <v>3851</v>
      </c>
      <c r="U23" s="1">
        <v>3849</v>
      </c>
      <c r="V23" s="1">
        <v>3851</v>
      </c>
      <c r="W23" s="5"/>
      <c r="X23" s="5"/>
      <c r="Y23" s="5"/>
      <c r="Z23" s="5"/>
    </row>
    <row r="24" spans="1:26" ht="15.75" customHeight="1" x14ac:dyDescent="0.2"/>
    <row r="25" spans="1:26" ht="15.75" customHeight="1" x14ac:dyDescent="0.2">
      <c r="A25" s="4" t="s">
        <v>9</v>
      </c>
    </row>
    <row r="26" spans="1:26" ht="15.75" customHeight="1" x14ac:dyDescent="0.2">
      <c r="A26" s="2" t="s">
        <v>5</v>
      </c>
      <c r="B26" s="1">
        <f>B20</f>
        <v>4</v>
      </c>
      <c r="C26" s="1">
        <f t="shared" ref="C26:T26" si="9">C20-B20</f>
        <v>80</v>
      </c>
      <c r="D26" s="1">
        <f t="shared" si="9"/>
        <v>116</v>
      </c>
      <c r="E26" s="1">
        <f t="shared" si="9"/>
        <v>233</v>
      </c>
      <c r="F26" s="1">
        <f t="shared" si="9"/>
        <v>245</v>
      </c>
      <c r="G26" s="1">
        <f t="shared" si="9"/>
        <v>500</v>
      </c>
      <c r="H26" s="1">
        <f t="shared" si="9"/>
        <v>400</v>
      </c>
      <c r="I26" s="1">
        <f t="shared" si="9"/>
        <v>501</v>
      </c>
      <c r="J26" s="1">
        <f t="shared" si="9"/>
        <v>532</v>
      </c>
      <c r="K26" s="1">
        <f t="shared" si="9"/>
        <v>549</v>
      </c>
      <c r="L26" s="1">
        <f t="shared" si="9"/>
        <v>651</v>
      </c>
      <c r="M26" s="1">
        <f t="shared" si="9"/>
        <v>381</v>
      </c>
      <c r="N26" s="1">
        <f t="shared" si="9"/>
        <v>231</v>
      </c>
      <c r="O26" s="1">
        <f t="shared" si="9"/>
        <v>442</v>
      </c>
      <c r="P26" s="1">
        <f t="shared" si="9"/>
        <v>377</v>
      </c>
      <c r="Q26" s="1">
        <f t="shared" si="9"/>
        <v>263</v>
      </c>
      <c r="R26" s="1">
        <f t="shared" si="9"/>
        <v>391</v>
      </c>
      <c r="S26" s="1">
        <f t="shared" si="9"/>
        <v>513</v>
      </c>
      <c r="T26" s="1">
        <f t="shared" si="9"/>
        <v>102</v>
      </c>
    </row>
    <row r="27" spans="1:26" ht="15.75" customHeight="1" x14ac:dyDescent="0.2"/>
    <row r="28" spans="1:26" ht="15.75" customHeight="1" x14ac:dyDescent="0.2">
      <c r="A28" s="2" t="s">
        <v>1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 t="s">
        <v>2</v>
      </c>
    </row>
    <row r="29" spans="1:26" ht="15.75" customHeight="1" x14ac:dyDescent="0.2">
      <c r="A29" s="2" t="s">
        <v>10</v>
      </c>
      <c r="B29" s="1">
        <f t="shared" ref="B29:T29" si="10">B26-B33</f>
        <v>0</v>
      </c>
      <c r="C29" s="1">
        <f t="shared" si="10"/>
        <v>1</v>
      </c>
      <c r="D29" s="1">
        <f t="shared" si="10"/>
        <v>1</v>
      </c>
      <c r="E29" s="1">
        <f t="shared" si="10"/>
        <v>18</v>
      </c>
      <c r="F29" s="1">
        <f t="shared" si="10"/>
        <v>30</v>
      </c>
      <c r="G29" s="1">
        <f t="shared" si="10"/>
        <v>102</v>
      </c>
      <c r="H29" s="1">
        <f t="shared" si="10"/>
        <v>77</v>
      </c>
      <c r="I29" s="1">
        <f t="shared" si="10"/>
        <v>181</v>
      </c>
      <c r="J29" s="1">
        <f t="shared" si="10"/>
        <v>161</v>
      </c>
      <c r="K29" s="1">
        <f t="shared" si="10"/>
        <v>305</v>
      </c>
      <c r="L29" s="1">
        <f t="shared" si="10"/>
        <v>341</v>
      </c>
      <c r="M29" s="1">
        <f t="shared" si="10"/>
        <v>150</v>
      </c>
      <c r="N29" s="1">
        <f t="shared" si="10"/>
        <v>93</v>
      </c>
      <c r="O29" s="1">
        <f t="shared" si="10"/>
        <v>209</v>
      </c>
      <c r="P29" s="1">
        <f t="shared" si="10"/>
        <v>157</v>
      </c>
      <c r="Q29" s="1">
        <f t="shared" si="10"/>
        <v>119</v>
      </c>
      <c r="R29" s="1">
        <f t="shared" si="10"/>
        <v>130</v>
      </c>
      <c r="S29" s="1">
        <f t="shared" si="10"/>
        <v>196</v>
      </c>
      <c r="T29" s="1">
        <f t="shared" si="10"/>
        <v>66</v>
      </c>
    </row>
    <row r="30" spans="1:26" ht="15.75" customHeight="1" x14ac:dyDescent="0.2">
      <c r="A30" s="2" t="s">
        <v>19</v>
      </c>
      <c r="B30" s="1">
        <f t="shared" ref="B30:O30" si="11">B26-B29-B31</f>
        <v>4</v>
      </c>
      <c r="C30" s="1">
        <f t="shared" si="11"/>
        <v>41</v>
      </c>
      <c r="D30" s="1">
        <f t="shared" si="11"/>
        <v>44</v>
      </c>
      <c r="E30" s="1">
        <f t="shared" si="11"/>
        <v>97</v>
      </c>
      <c r="F30" s="1">
        <f t="shared" si="11"/>
        <v>92</v>
      </c>
      <c r="G30" s="1">
        <f t="shared" si="11"/>
        <v>274</v>
      </c>
      <c r="H30" s="1">
        <f t="shared" si="11"/>
        <v>66</v>
      </c>
      <c r="I30" s="1">
        <f t="shared" si="11"/>
        <v>125</v>
      </c>
      <c r="J30" s="1">
        <f t="shared" si="11"/>
        <v>180</v>
      </c>
      <c r="K30" s="1">
        <f t="shared" si="11"/>
        <v>52</v>
      </c>
      <c r="L30" s="1">
        <f t="shared" si="11"/>
        <v>60</v>
      </c>
      <c r="M30" s="1">
        <f t="shared" si="11"/>
        <v>61</v>
      </c>
      <c r="N30" s="1">
        <f t="shared" si="11"/>
        <v>46</v>
      </c>
      <c r="O30" s="1">
        <f t="shared" si="11"/>
        <v>128</v>
      </c>
      <c r="P30" s="1">
        <f t="shared" ref="P30:T30" si="12">P26-P31</f>
        <v>210</v>
      </c>
      <c r="Q30" s="1">
        <f t="shared" si="12"/>
        <v>141</v>
      </c>
      <c r="R30" s="1">
        <f t="shared" si="12"/>
        <v>262</v>
      </c>
      <c r="S30" s="1">
        <f t="shared" si="12"/>
        <v>237</v>
      </c>
      <c r="T30" s="1">
        <f t="shared" si="12"/>
        <v>62</v>
      </c>
    </row>
    <row r="31" spans="1:26" ht="15.75" customHeight="1" x14ac:dyDescent="0.2">
      <c r="A31" s="2" t="s">
        <v>12</v>
      </c>
      <c r="B31" s="1">
        <f t="shared" ref="B31:T31" si="13">B26-B32</f>
        <v>0</v>
      </c>
      <c r="C31" s="1">
        <f t="shared" si="13"/>
        <v>38</v>
      </c>
      <c r="D31" s="1">
        <f t="shared" si="13"/>
        <v>71</v>
      </c>
      <c r="E31" s="1">
        <f t="shared" si="13"/>
        <v>118</v>
      </c>
      <c r="F31" s="1">
        <f t="shared" si="13"/>
        <v>123</v>
      </c>
      <c r="G31" s="1">
        <f t="shared" si="13"/>
        <v>124</v>
      </c>
      <c r="H31" s="1">
        <f t="shared" si="13"/>
        <v>257</v>
      </c>
      <c r="I31" s="1">
        <f t="shared" si="13"/>
        <v>195</v>
      </c>
      <c r="J31" s="1">
        <f t="shared" si="13"/>
        <v>191</v>
      </c>
      <c r="K31" s="1">
        <f t="shared" si="13"/>
        <v>192</v>
      </c>
      <c r="L31" s="1">
        <f t="shared" si="13"/>
        <v>250</v>
      </c>
      <c r="M31" s="1">
        <f t="shared" si="13"/>
        <v>170</v>
      </c>
      <c r="N31" s="1">
        <f t="shared" si="13"/>
        <v>92</v>
      </c>
      <c r="O31" s="1">
        <f t="shared" si="13"/>
        <v>105</v>
      </c>
      <c r="P31" s="1">
        <f t="shared" si="13"/>
        <v>167</v>
      </c>
      <c r="Q31" s="1">
        <f t="shared" si="13"/>
        <v>122</v>
      </c>
      <c r="R31" s="1">
        <f t="shared" si="13"/>
        <v>129</v>
      </c>
      <c r="S31" s="1">
        <f t="shared" si="13"/>
        <v>276</v>
      </c>
      <c r="T31" s="1">
        <f t="shared" si="13"/>
        <v>40</v>
      </c>
    </row>
    <row r="32" spans="1:26" ht="15.75" customHeight="1" x14ac:dyDescent="0.2">
      <c r="A32" s="2" t="s">
        <v>13</v>
      </c>
      <c r="B32" s="1">
        <f>B23</f>
        <v>4</v>
      </c>
      <c r="C32" s="1">
        <f t="shared" ref="C32:T32" si="14">C23-B23</f>
        <v>42</v>
      </c>
      <c r="D32" s="1">
        <f t="shared" si="14"/>
        <v>45</v>
      </c>
      <c r="E32" s="1">
        <f t="shared" si="14"/>
        <v>115</v>
      </c>
      <c r="F32" s="1">
        <f t="shared" si="14"/>
        <v>122</v>
      </c>
      <c r="G32" s="1">
        <f t="shared" si="14"/>
        <v>376</v>
      </c>
      <c r="H32" s="1">
        <f t="shared" si="14"/>
        <v>143</v>
      </c>
      <c r="I32" s="1">
        <f t="shared" si="14"/>
        <v>306</v>
      </c>
      <c r="J32" s="1">
        <f t="shared" si="14"/>
        <v>341</v>
      </c>
      <c r="K32" s="1">
        <f t="shared" si="14"/>
        <v>357</v>
      </c>
      <c r="L32" s="1">
        <f t="shared" si="14"/>
        <v>401</v>
      </c>
      <c r="M32" s="1">
        <f t="shared" si="14"/>
        <v>211</v>
      </c>
      <c r="N32" s="1">
        <f t="shared" si="14"/>
        <v>139</v>
      </c>
      <c r="O32" s="1">
        <f t="shared" si="14"/>
        <v>337</v>
      </c>
      <c r="P32" s="1">
        <f t="shared" si="14"/>
        <v>210</v>
      </c>
      <c r="Q32" s="1">
        <f t="shared" si="14"/>
        <v>141</v>
      </c>
      <c r="R32" s="1">
        <f t="shared" si="14"/>
        <v>262</v>
      </c>
      <c r="S32" s="1">
        <f t="shared" si="14"/>
        <v>237</v>
      </c>
      <c r="T32" s="1">
        <f t="shared" si="14"/>
        <v>62</v>
      </c>
    </row>
    <row r="33" spans="1:20" ht="15.75" customHeight="1" x14ac:dyDescent="0.2">
      <c r="A33" s="2" t="s">
        <v>14</v>
      </c>
      <c r="B33" s="1">
        <f>B21</f>
        <v>4</v>
      </c>
      <c r="C33" s="1">
        <f t="shared" ref="C33:T33" si="15">C21-B21</f>
        <v>79</v>
      </c>
      <c r="D33" s="1">
        <f t="shared" si="15"/>
        <v>115</v>
      </c>
      <c r="E33" s="1">
        <f t="shared" si="15"/>
        <v>215</v>
      </c>
      <c r="F33" s="1">
        <f t="shared" si="15"/>
        <v>215</v>
      </c>
      <c r="G33" s="1">
        <f t="shared" si="15"/>
        <v>398</v>
      </c>
      <c r="H33" s="1">
        <f t="shared" si="15"/>
        <v>323</v>
      </c>
      <c r="I33" s="1">
        <f t="shared" si="15"/>
        <v>320</v>
      </c>
      <c r="J33" s="1">
        <f t="shared" si="15"/>
        <v>371</v>
      </c>
      <c r="K33" s="1">
        <f t="shared" si="15"/>
        <v>244</v>
      </c>
      <c r="L33" s="1">
        <f t="shared" si="15"/>
        <v>310</v>
      </c>
      <c r="M33" s="1">
        <f t="shared" si="15"/>
        <v>231</v>
      </c>
      <c r="N33" s="1">
        <f t="shared" si="15"/>
        <v>138</v>
      </c>
      <c r="O33" s="1">
        <f t="shared" si="15"/>
        <v>233</v>
      </c>
      <c r="P33" s="1">
        <f t="shared" si="15"/>
        <v>220</v>
      </c>
      <c r="Q33" s="1">
        <f t="shared" si="15"/>
        <v>144</v>
      </c>
      <c r="R33" s="1">
        <f t="shared" si="15"/>
        <v>261</v>
      </c>
      <c r="S33" s="1">
        <f t="shared" si="15"/>
        <v>317</v>
      </c>
      <c r="T33" s="1">
        <f t="shared" si="15"/>
        <v>36</v>
      </c>
    </row>
    <row r="34" spans="1:20" ht="15.75" customHeight="1" x14ac:dyDescent="0.2"/>
    <row r="35" spans="1:20" ht="15.75" customHeight="1" x14ac:dyDescent="0.2"/>
    <row r="36" spans="1:20" ht="15.75" customHeight="1" x14ac:dyDescent="0.2"/>
    <row r="37" spans="1:20" ht="15.75" customHeight="1" x14ac:dyDescent="0.2"/>
    <row r="38" spans="1:20" ht="15.75" customHeight="1" x14ac:dyDescent="0.2"/>
    <row r="39" spans="1:20" ht="15.75" customHeight="1" x14ac:dyDescent="0.2"/>
    <row r="40" spans="1:20" ht="15.75" customHeight="1" x14ac:dyDescent="0.2"/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24.5" customWidth="1"/>
    <col min="2" max="26" width="10.5" customWidth="1"/>
  </cols>
  <sheetData>
    <row r="1" spans="1:26" ht="15.75" customHeight="1" x14ac:dyDescent="0.2">
      <c r="A1" s="1" t="s">
        <v>0</v>
      </c>
    </row>
    <row r="2" spans="1:26" ht="15.75" customHeight="1" x14ac:dyDescent="0.2">
      <c r="A2" s="1" t="s">
        <v>1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1">
        <v>10</v>
      </c>
      <c r="J2" s="1">
        <v>11</v>
      </c>
      <c r="K2" s="1">
        <v>12</v>
      </c>
      <c r="L2" s="1">
        <v>13</v>
      </c>
      <c r="M2" s="1">
        <v>14</v>
      </c>
      <c r="N2" s="1">
        <v>15</v>
      </c>
      <c r="O2" s="1">
        <v>16</v>
      </c>
      <c r="P2" s="1">
        <v>17</v>
      </c>
      <c r="Q2" s="1">
        <v>18</v>
      </c>
      <c r="R2" s="1">
        <v>19</v>
      </c>
      <c r="S2" s="1" t="s">
        <v>20</v>
      </c>
      <c r="T2" s="1" t="s">
        <v>3</v>
      </c>
      <c r="U2" s="1" t="s">
        <v>4</v>
      </c>
    </row>
    <row r="3" spans="1:26" ht="15.75" customHeight="1" x14ac:dyDescent="0.2">
      <c r="A3" s="2" t="s">
        <v>5</v>
      </c>
      <c r="B3" s="1">
        <v>6</v>
      </c>
      <c r="C3" s="1">
        <v>26</v>
      </c>
      <c r="D3" s="1">
        <v>56</v>
      </c>
      <c r="E3" s="1">
        <v>117</v>
      </c>
      <c r="F3" s="1">
        <v>150</v>
      </c>
      <c r="G3" s="1">
        <v>180</v>
      </c>
      <c r="H3" s="1">
        <v>218</v>
      </c>
      <c r="I3" s="1">
        <v>258</v>
      </c>
      <c r="J3" s="1">
        <v>323</v>
      </c>
      <c r="K3" s="1">
        <v>352</v>
      </c>
      <c r="L3" s="1">
        <v>398</v>
      </c>
      <c r="M3" s="1">
        <v>436</v>
      </c>
      <c r="N3" s="1">
        <v>470</v>
      </c>
      <c r="O3" s="1">
        <v>518</v>
      </c>
      <c r="P3" s="1">
        <v>588</v>
      </c>
      <c r="Q3" s="1">
        <v>650</v>
      </c>
      <c r="R3" s="1">
        <v>682</v>
      </c>
      <c r="S3" s="1">
        <v>718</v>
      </c>
      <c r="T3" s="1">
        <v>718</v>
      </c>
      <c r="U3" s="1">
        <v>742</v>
      </c>
      <c r="V3" s="2"/>
      <c r="W3" s="2"/>
      <c r="X3" s="2"/>
      <c r="Y3" s="2"/>
      <c r="Z3" s="2"/>
    </row>
    <row r="4" spans="1:26" ht="15.75" customHeight="1" x14ac:dyDescent="0.2">
      <c r="A4" s="2" t="s">
        <v>6</v>
      </c>
      <c r="B4" s="1">
        <v>4</v>
      </c>
      <c r="C4" s="1">
        <v>18</v>
      </c>
      <c r="D4" s="1">
        <v>34</v>
      </c>
      <c r="E4" s="1">
        <v>67</v>
      </c>
      <c r="F4" s="1">
        <v>87</v>
      </c>
      <c r="G4" s="1">
        <v>105</v>
      </c>
      <c r="H4" s="1">
        <v>122</v>
      </c>
      <c r="I4" s="1">
        <v>137</v>
      </c>
      <c r="J4" s="1">
        <v>152</v>
      </c>
      <c r="K4" s="1">
        <v>171</v>
      </c>
      <c r="L4" s="1">
        <v>205</v>
      </c>
      <c r="M4" s="1">
        <v>229</v>
      </c>
      <c r="N4" s="1">
        <v>253</v>
      </c>
      <c r="O4" s="1">
        <v>284</v>
      </c>
      <c r="P4" s="1">
        <v>311</v>
      </c>
      <c r="Q4" s="1">
        <v>329</v>
      </c>
      <c r="R4" s="1">
        <v>340</v>
      </c>
      <c r="S4" s="1">
        <v>341</v>
      </c>
      <c r="T4" s="1">
        <v>341</v>
      </c>
      <c r="U4" s="1">
        <v>341</v>
      </c>
      <c r="V4" s="2"/>
      <c r="W4" s="2"/>
      <c r="X4" s="2"/>
      <c r="Y4" s="2"/>
      <c r="Z4" s="2"/>
    </row>
    <row r="5" spans="1:26" ht="15.75" customHeight="1" x14ac:dyDescent="0.2">
      <c r="A5" s="2" t="s">
        <v>7</v>
      </c>
      <c r="B5" s="3">
        <f t="shared" ref="B5:U5" si="0">B3-B6</f>
        <v>2</v>
      </c>
      <c r="C5" s="3">
        <f t="shared" si="0"/>
        <v>6</v>
      </c>
      <c r="D5" s="3">
        <f t="shared" si="0"/>
        <v>10</v>
      </c>
      <c r="E5" s="3">
        <f t="shared" si="0"/>
        <v>21</v>
      </c>
      <c r="F5" s="3">
        <f t="shared" si="0"/>
        <v>29</v>
      </c>
      <c r="G5" s="3">
        <f t="shared" si="0"/>
        <v>40</v>
      </c>
      <c r="H5" s="3">
        <f t="shared" si="0"/>
        <v>49</v>
      </c>
      <c r="I5" s="3">
        <f t="shared" si="0"/>
        <v>57</v>
      </c>
      <c r="J5" s="3">
        <f t="shared" si="0"/>
        <v>66</v>
      </c>
      <c r="K5" s="3">
        <f t="shared" si="0"/>
        <v>81</v>
      </c>
      <c r="L5" s="3">
        <f t="shared" si="0"/>
        <v>106</v>
      </c>
      <c r="M5" s="3">
        <f t="shared" si="0"/>
        <v>123</v>
      </c>
      <c r="N5" s="3">
        <f t="shared" si="0"/>
        <v>147</v>
      </c>
      <c r="O5" s="3">
        <f t="shared" si="0"/>
        <v>179</v>
      </c>
      <c r="P5" s="3">
        <f t="shared" si="0"/>
        <v>228</v>
      </c>
      <c r="Q5" s="3">
        <f t="shared" si="0"/>
        <v>274</v>
      </c>
      <c r="R5" s="3">
        <f t="shared" si="0"/>
        <v>299</v>
      </c>
      <c r="S5" s="3">
        <f t="shared" si="0"/>
        <v>334</v>
      </c>
      <c r="T5" s="3">
        <f t="shared" si="0"/>
        <v>334</v>
      </c>
      <c r="U5" s="3">
        <f t="shared" si="0"/>
        <v>358</v>
      </c>
      <c r="V5" s="2"/>
      <c r="W5" s="2"/>
      <c r="X5" s="2"/>
      <c r="Y5" s="2"/>
      <c r="Z5" s="2"/>
    </row>
    <row r="6" spans="1:26" ht="15.75" customHeight="1" x14ac:dyDescent="0.2">
      <c r="A6" s="2" t="s">
        <v>8</v>
      </c>
      <c r="B6" s="1">
        <v>4</v>
      </c>
      <c r="C6" s="1">
        <v>20</v>
      </c>
      <c r="D6" s="1">
        <v>46</v>
      </c>
      <c r="E6" s="1">
        <v>96</v>
      </c>
      <c r="F6" s="1">
        <v>121</v>
      </c>
      <c r="G6" s="1">
        <v>140</v>
      </c>
      <c r="H6" s="1">
        <v>169</v>
      </c>
      <c r="I6" s="1">
        <v>201</v>
      </c>
      <c r="J6" s="1">
        <v>257</v>
      </c>
      <c r="K6" s="1">
        <v>271</v>
      </c>
      <c r="L6" s="1">
        <v>292</v>
      </c>
      <c r="M6" s="1">
        <v>313</v>
      </c>
      <c r="N6" s="1">
        <v>323</v>
      </c>
      <c r="O6" s="1">
        <v>339</v>
      </c>
      <c r="P6" s="1">
        <v>360</v>
      </c>
      <c r="Q6" s="1">
        <v>376</v>
      </c>
      <c r="R6" s="1">
        <v>383</v>
      </c>
      <c r="S6" s="1">
        <v>384</v>
      </c>
      <c r="T6" s="1">
        <v>384</v>
      </c>
      <c r="U6" s="1">
        <v>384</v>
      </c>
      <c r="V6" s="2"/>
      <c r="W6" s="2"/>
      <c r="X6" s="2"/>
      <c r="Y6" s="2"/>
      <c r="Z6" s="2"/>
    </row>
    <row r="7" spans="1:26" ht="15.75" customHeight="1" x14ac:dyDescent="0.2">
      <c r="A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4" t="s">
        <v>9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 t="s">
        <v>5</v>
      </c>
      <c r="B9" s="1">
        <f>B3</f>
        <v>6</v>
      </c>
      <c r="C9" s="1">
        <f t="shared" ref="C9:R9" si="1">C3-B3</f>
        <v>20</v>
      </c>
      <c r="D9" s="1">
        <f t="shared" si="1"/>
        <v>30</v>
      </c>
      <c r="E9" s="1">
        <f t="shared" si="1"/>
        <v>61</v>
      </c>
      <c r="F9" s="1">
        <f t="shared" si="1"/>
        <v>33</v>
      </c>
      <c r="G9" s="1">
        <f t="shared" si="1"/>
        <v>30</v>
      </c>
      <c r="H9" s="1">
        <f t="shared" si="1"/>
        <v>38</v>
      </c>
      <c r="I9" s="1">
        <f t="shared" si="1"/>
        <v>40</v>
      </c>
      <c r="J9" s="1">
        <f t="shared" si="1"/>
        <v>65</v>
      </c>
      <c r="K9" s="1">
        <f t="shared" si="1"/>
        <v>29</v>
      </c>
      <c r="L9" s="1">
        <f t="shared" si="1"/>
        <v>46</v>
      </c>
      <c r="M9" s="1">
        <f t="shared" si="1"/>
        <v>38</v>
      </c>
      <c r="N9" s="1">
        <f t="shared" si="1"/>
        <v>34</v>
      </c>
      <c r="O9" s="1">
        <f t="shared" si="1"/>
        <v>48</v>
      </c>
      <c r="P9" s="1">
        <f t="shared" si="1"/>
        <v>70</v>
      </c>
      <c r="Q9" s="1">
        <f t="shared" si="1"/>
        <v>62</v>
      </c>
      <c r="R9" s="1">
        <f t="shared" si="1"/>
        <v>32</v>
      </c>
      <c r="S9" s="1">
        <f>T3-R3</f>
        <v>36</v>
      </c>
      <c r="T9" s="1">
        <f>U3-T3</f>
        <v>24</v>
      </c>
      <c r="U9" s="2"/>
      <c r="V9" s="2"/>
      <c r="W9" s="2"/>
      <c r="X9" s="2"/>
      <c r="Y9" s="2"/>
      <c r="Z9" s="2"/>
    </row>
    <row r="10" spans="1:26" ht="15.75" customHeight="1" x14ac:dyDescent="0.2"/>
    <row r="11" spans="1:26" ht="15.75" customHeight="1" x14ac:dyDescent="0.2">
      <c r="A11" s="2" t="s">
        <v>1</v>
      </c>
      <c r="B11" s="1">
        <v>3</v>
      </c>
      <c r="C11" s="1">
        <v>4</v>
      </c>
      <c r="D11" s="1">
        <v>5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16</v>
      </c>
      <c r="P11" s="1">
        <v>17</v>
      </c>
      <c r="Q11" s="1">
        <v>18</v>
      </c>
      <c r="R11" s="1">
        <v>19</v>
      </c>
      <c r="S11" s="1" t="s">
        <v>20</v>
      </c>
      <c r="T11" s="2" t="s">
        <v>3</v>
      </c>
      <c r="U11" s="2" t="s">
        <v>4</v>
      </c>
      <c r="V11" s="2"/>
      <c r="W11" s="2"/>
      <c r="X11" s="2"/>
      <c r="Y11" s="2"/>
      <c r="Z11" s="2"/>
    </row>
    <row r="12" spans="1:26" ht="15.75" customHeight="1" x14ac:dyDescent="0.2">
      <c r="A12" s="2" t="s">
        <v>10</v>
      </c>
      <c r="B12" s="1">
        <f t="shared" ref="B12:U12" si="2">B9-B16</f>
        <v>2</v>
      </c>
      <c r="C12" s="1">
        <f t="shared" si="2"/>
        <v>6</v>
      </c>
      <c r="D12" s="1">
        <f t="shared" si="2"/>
        <v>14</v>
      </c>
      <c r="E12" s="1">
        <f t="shared" si="2"/>
        <v>28</v>
      </c>
      <c r="F12" s="1">
        <f t="shared" si="2"/>
        <v>13</v>
      </c>
      <c r="G12" s="1">
        <f t="shared" si="2"/>
        <v>12</v>
      </c>
      <c r="H12" s="1">
        <f t="shared" si="2"/>
        <v>21</v>
      </c>
      <c r="I12" s="1">
        <f t="shared" si="2"/>
        <v>25</v>
      </c>
      <c r="J12" s="1">
        <f t="shared" si="2"/>
        <v>50</v>
      </c>
      <c r="K12" s="1">
        <f t="shared" si="2"/>
        <v>10</v>
      </c>
      <c r="L12" s="1">
        <f t="shared" si="2"/>
        <v>12</v>
      </c>
      <c r="M12" s="1">
        <f t="shared" si="2"/>
        <v>14</v>
      </c>
      <c r="N12" s="1">
        <f t="shared" si="2"/>
        <v>10</v>
      </c>
      <c r="O12" s="1">
        <f t="shared" si="2"/>
        <v>17</v>
      </c>
      <c r="P12" s="1">
        <f t="shared" si="2"/>
        <v>43</v>
      </c>
      <c r="Q12" s="1">
        <f t="shared" si="2"/>
        <v>44</v>
      </c>
      <c r="R12" s="1">
        <f t="shared" si="2"/>
        <v>21</v>
      </c>
      <c r="S12" s="1">
        <f t="shared" si="2"/>
        <v>35</v>
      </c>
      <c r="T12" s="1">
        <f t="shared" si="2"/>
        <v>23</v>
      </c>
      <c r="U12" s="1">
        <f t="shared" si="2"/>
        <v>0</v>
      </c>
      <c r="V12" s="2"/>
      <c r="W12" s="2"/>
      <c r="X12" s="2"/>
      <c r="Y12" s="2"/>
      <c r="Z12" s="2"/>
    </row>
    <row r="13" spans="1:26" ht="15.75" customHeight="1" x14ac:dyDescent="0.2">
      <c r="A13" s="2" t="s">
        <v>11</v>
      </c>
      <c r="B13" s="1">
        <f t="shared" ref="B13:M13" si="3">B9-B12-B14</f>
        <v>2</v>
      </c>
      <c r="C13" s="1">
        <f t="shared" si="3"/>
        <v>10</v>
      </c>
      <c r="D13" s="1">
        <f t="shared" si="3"/>
        <v>12</v>
      </c>
      <c r="E13" s="1">
        <f t="shared" si="3"/>
        <v>22</v>
      </c>
      <c r="F13" s="1">
        <f t="shared" si="3"/>
        <v>12</v>
      </c>
      <c r="G13" s="1">
        <f t="shared" si="3"/>
        <v>7</v>
      </c>
      <c r="H13" s="1">
        <f t="shared" si="3"/>
        <v>8</v>
      </c>
      <c r="I13" s="1">
        <f t="shared" si="3"/>
        <v>7</v>
      </c>
      <c r="J13" s="1">
        <f t="shared" si="3"/>
        <v>6</v>
      </c>
      <c r="K13" s="1">
        <f t="shared" si="3"/>
        <v>4</v>
      </c>
      <c r="L13" s="1">
        <f t="shared" si="3"/>
        <v>9</v>
      </c>
      <c r="M13" s="1">
        <f t="shared" si="3"/>
        <v>7</v>
      </c>
      <c r="N13" s="1">
        <f t="shared" ref="N13:U13" si="4">N9-N14</f>
        <v>10</v>
      </c>
      <c r="O13" s="1">
        <f t="shared" si="4"/>
        <v>16</v>
      </c>
      <c r="P13" s="1">
        <f t="shared" si="4"/>
        <v>21</v>
      </c>
      <c r="Q13" s="1">
        <f t="shared" si="4"/>
        <v>16</v>
      </c>
      <c r="R13" s="1">
        <f t="shared" si="4"/>
        <v>7</v>
      </c>
      <c r="S13" s="1">
        <f t="shared" si="4"/>
        <v>1</v>
      </c>
      <c r="T13" s="1">
        <f t="shared" si="4"/>
        <v>1</v>
      </c>
      <c r="U13" s="1">
        <f t="shared" si="4"/>
        <v>0</v>
      </c>
    </row>
    <row r="14" spans="1:26" ht="15.75" customHeight="1" x14ac:dyDescent="0.2">
      <c r="A14" s="2" t="s">
        <v>12</v>
      </c>
      <c r="B14" s="1">
        <f t="shared" ref="B14:U14" si="5">B9-B15</f>
        <v>2</v>
      </c>
      <c r="C14" s="1">
        <f t="shared" si="5"/>
        <v>4</v>
      </c>
      <c r="D14" s="1">
        <f t="shared" si="5"/>
        <v>4</v>
      </c>
      <c r="E14" s="1">
        <f t="shared" si="5"/>
        <v>11</v>
      </c>
      <c r="F14" s="1">
        <f t="shared" si="5"/>
        <v>8</v>
      </c>
      <c r="G14" s="1">
        <f t="shared" si="5"/>
        <v>11</v>
      </c>
      <c r="H14" s="1">
        <f t="shared" si="5"/>
        <v>9</v>
      </c>
      <c r="I14" s="1">
        <f t="shared" si="5"/>
        <v>8</v>
      </c>
      <c r="J14" s="1">
        <f t="shared" si="5"/>
        <v>9</v>
      </c>
      <c r="K14" s="1">
        <f t="shared" si="5"/>
        <v>15</v>
      </c>
      <c r="L14" s="1">
        <f t="shared" si="5"/>
        <v>25</v>
      </c>
      <c r="M14" s="1">
        <f t="shared" si="5"/>
        <v>17</v>
      </c>
      <c r="N14" s="1">
        <f t="shared" si="5"/>
        <v>24</v>
      </c>
      <c r="O14" s="1">
        <f t="shared" si="5"/>
        <v>32</v>
      </c>
      <c r="P14" s="1">
        <f t="shared" si="5"/>
        <v>49</v>
      </c>
      <c r="Q14" s="1">
        <f t="shared" si="5"/>
        <v>46</v>
      </c>
      <c r="R14" s="1">
        <f t="shared" si="5"/>
        <v>25</v>
      </c>
      <c r="S14" s="1">
        <f t="shared" si="5"/>
        <v>35</v>
      </c>
      <c r="T14" s="1">
        <f t="shared" si="5"/>
        <v>23</v>
      </c>
      <c r="U14" s="1">
        <f t="shared" si="5"/>
        <v>0</v>
      </c>
      <c r="V14" s="2"/>
      <c r="W14" s="2"/>
      <c r="X14" s="2"/>
      <c r="Y14" s="2"/>
      <c r="Z14" s="2"/>
    </row>
    <row r="15" spans="1:26" ht="15.75" customHeight="1" x14ac:dyDescent="0.2">
      <c r="A15" s="2" t="s">
        <v>13</v>
      </c>
      <c r="B15" s="1">
        <f>B6</f>
        <v>4</v>
      </c>
      <c r="C15" s="1">
        <f t="shared" ref="C15:S15" si="6">C6-B6</f>
        <v>16</v>
      </c>
      <c r="D15" s="1">
        <f t="shared" si="6"/>
        <v>26</v>
      </c>
      <c r="E15" s="1">
        <f t="shared" si="6"/>
        <v>50</v>
      </c>
      <c r="F15" s="1">
        <f t="shared" si="6"/>
        <v>25</v>
      </c>
      <c r="G15" s="1">
        <f t="shared" si="6"/>
        <v>19</v>
      </c>
      <c r="H15" s="1">
        <f t="shared" si="6"/>
        <v>29</v>
      </c>
      <c r="I15" s="1">
        <f t="shared" si="6"/>
        <v>32</v>
      </c>
      <c r="J15" s="1">
        <f t="shared" si="6"/>
        <v>56</v>
      </c>
      <c r="K15" s="1">
        <f t="shared" si="6"/>
        <v>14</v>
      </c>
      <c r="L15" s="1">
        <f t="shared" si="6"/>
        <v>21</v>
      </c>
      <c r="M15" s="1">
        <f t="shared" si="6"/>
        <v>21</v>
      </c>
      <c r="N15" s="1">
        <f t="shared" si="6"/>
        <v>10</v>
      </c>
      <c r="O15" s="1">
        <f t="shared" si="6"/>
        <v>16</v>
      </c>
      <c r="P15" s="1">
        <f t="shared" si="6"/>
        <v>21</v>
      </c>
      <c r="Q15" s="1">
        <f t="shared" si="6"/>
        <v>16</v>
      </c>
      <c r="R15" s="1">
        <f t="shared" si="6"/>
        <v>7</v>
      </c>
      <c r="S15" s="1">
        <f t="shared" si="6"/>
        <v>1</v>
      </c>
      <c r="T15" s="1">
        <f>T6-R6</f>
        <v>1</v>
      </c>
      <c r="U15" s="1">
        <f>U6-T6</f>
        <v>0</v>
      </c>
      <c r="V15" s="2"/>
      <c r="W15" s="2"/>
      <c r="X15" s="2"/>
      <c r="Y15" s="2"/>
      <c r="Z15" s="2"/>
    </row>
    <row r="16" spans="1:26" ht="15.75" customHeight="1" x14ac:dyDescent="0.2">
      <c r="A16" s="2" t="s">
        <v>14</v>
      </c>
      <c r="B16" s="1">
        <f>B4</f>
        <v>4</v>
      </c>
      <c r="C16" s="1">
        <f t="shared" ref="C16:S16" si="7">C4-B4</f>
        <v>14</v>
      </c>
      <c r="D16" s="1">
        <f t="shared" si="7"/>
        <v>16</v>
      </c>
      <c r="E16" s="1">
        <f t="shared" si="7"/>
        <v>33</v>
      </c>
      <c r="F16" s="1">
        <f t="shared" si="7"/>
        <v>20</v>
      </c>
      <c r="G16" s="1">
        <f t="shared" si="7"/>
        <v>18</v>
      </c>
      <c r="H16" s="1">
        <f t="shared" si="7"/>
        <v>17</v>
      </c>
      <c r="I16" s="1">
        <f t="shared" si="7"/>
        <v>15</v>
      </c>
      <c r="J16" s="1">
        <f t="shared" si="7"/>
        <v>15</v>
      </c>
      <c r="K16" s="1">
        <f t="shared" si="7"/>
        <v>19</v>
      </c>
      <c r="L16" s="1">
        <f t="shared" si="7"/>
        <v>34</v>
      </c>
      <c r="M16" s="1">
        <f t="shared" si="7"/>
        <v>24</v>
      </c>
      <c r="N16" s="1">
        <f t="shared" si="7"/>
        <v>24</v>
      </c>
      <c r="O16" s="1">
        <f t="shared" si="7"/>
        <v>31</v>
      </c>
      <c r="P16" s="1">
        <f t="shared" si="7"/>
        <v>27</v>
      </c>
      <c r="Q16" s="1">
        <f t="shared" si="7"/>
        <v>18</v>
      </c>
      <c r="R16" s="1">
        <f t="shared" si="7"/>
        <v>11</v>
      </c>
      <c r="S16" s="1">
        <f t="shared" si="7"/>
        <v>1</v>
      </c>
      <c r="T16" s="1">
        <f>T4-R4</f>
        <v>1</v>
      </c>
      <c r="U16" s="1">
        <f>U4-T4</f>
        <v>0</v>
      </c>
      <c r="V16" s="2"/>
      <c r="W16" s="2"/>
      <c r="X16" s="2"/>
      <c r="Y16" s="2"/>
      <c r="Z16" s="2"/>
    </row>
    <row r="17" spans="1:26" ht="15.75" customHeight="1" x14ac:dyDescent="0.2"/>
    <row r="18" spans="1:26" ht="15.75" customHeight="1" x14ac:dyDescent="0.2">
      <c r="A18" s="5" t="s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 t="s">
        <v>20</v>
      </c>
      <c r="V19" s="1" t="s">
        <v>3</v>
      </c>
      <c r="W19" s="1" t="s">
        <v>16</v>
      </c>
    </row>
    <row r="20" spans="1:26" ht="15.75" customHeight="1" x14ac:dyDescent="0.2">
      <c r="A20" s="5" t="s">
        <v>5</v>
      </c>
      <c r="B20" s="1">
        <v>4</v>
      </c>
      <c r="C20" s="1">
        <v>84</v>
      </c>
      <c r="D20" s="1">
        <v>200</v>
      </c>
      <c r="E20" s="1">
        <v>433</v>
      </c>
      <c r="F20" s="1">
        <v>678</v>
      </c>
      <c r="G20" s="1">
        <v>1178</v>
      </c>
      <c r="H20" s="1">
        <v>1578</v>
      </c>
      <c r="I20" s="1">
        <v>2066</v>
      </c>
      <c r="J20" s="1">
        <v>2593</v>
      </c>
      <c r="K20" s="1">
        <v>3113</v>
      </c>
      <c r="L20" s="1">
        <v>3764</v>
      </c>
      <c r="M20" s="1">
        <v>4134</v>
      </c>
      <c r="N20" s="1">
        <v>4364</v>
      </c>
      <c r="O20" s="1">
        <v>4806</v>
      </c>
      <c r="P20" s="1">
        <v>5162</v>
      </c>
      <c r="Q20" s="1">
        <v>5425</v>
      </c>
      <c r="R20" s="1">
        <v>5776</v>
      </c>
      <c r="S20" s="1">
        <v>6289</v>
      </c>
      <c r="T20" s="1">
        <v>6389</v>
      </c>
      <c r="U20" s="1">
        <v>6512</v>
      </c>
      <c r="V20" s="1">
        <v>6512</v>
      </c>
      <c r="W20" s="1">
        <v>6592</v>
      </c>
      <c r="X20" s="5"/>
      <c r="Y20" s="5"/>
      <c r="Z20" s="5"/>
    </row>
    <row r="21" spans="1:26" ht="15.75" customHeight="1" x14ac:dyDescent="0.2">
      <c r="A21" s="5" t="s">
        <v>17</v>
      </c>
      <c r="B21" s="1">
        <v>4</v>
      </c>
      <c r="C21" s="1">
        <v>83</v>
      </c>
      <c r="D21" s="1">
        <v>198</v>
      </c>
      <c r="E21" s="1">
        <v>413</v>
      </c>
      <c r="F21" s="1">
        <v>628</v>
      </c>
      <c r="G21" s="1">
        <v>1026</v>
      </c>
      <c r="H21" s="1">
        <v>1349</v>
      </c>
      <c r="I21" s="1">
        <v>1656</v>
      </c>
      <c r="J21" s="1">
        <v>2022</v>
      </c>
      <c r="K21" s="1">
        <v>2236</v>
      </c>
      <c r="L21" s="1">
        <v>2546</v>
      </c>
      <c r="M21" s="1">
        <v>2766</v>
      </c>
      <c r="N21" s="1">
        <v>2903</v>
      </c>
      <c r="O21" s="1">
        <v>3136</v>
      </c>
      <c r="P21" s="1">
        <v>3322</v>
      </c>
      <c r="Q21" s="1">
        <v>3466</v>
      </c>
      <c r="R21" s="1">
        <v>3687</v>
      </c>
      <c r="S21" s="1">
        <v>4004</v>
      </c>
      <c r="T21" s="1">
        <v>4040</v>
      </c>
      <c r="U21" s="1">
        <v>4043</v>
      </c>
      <c r="V21" s="1">
        <v>4043</v>
      </c>
      <c r="W21" s="1">
        <v>4044</v>
      </c>
      <c r="X21" s="5"/>
      <c r="Y21" s="5"/>
      <c r="Z21" s="5"/>
    </row>
    <row r="22" spans="1:26" ht="15.75" customHeight="1" x14ac:dyDescent="0.2">
      <c r="A22" s="5" t="s">
        <v>7</v>
      </c>
      <c r="B22" s="6">
        <f t="shared" ref="B22:W22" si="8">B20-B23</f>
        <v>0</v>
      </c>
      <c r="C22" s="6">
        <f t="shared" si="8"/>
        <v>38</v>
      </c>
      <c r="D22" s="6">
        <f t="shared" si="8"/>
        <v>109</v>
      </c>
      <c r="E22" s="6">
        <f t="shared" si="8"/>
        <v>227</v>
      </c>
      <c r="F22" s="6">
        <f t="shared" si="8"/>
        <v>350</v>
      </c>
      <c r="G22" s="6">
        <f t="shared" si="8"/>
        <v>474</v>
      </c>
      <c r="H22" s="6">
        <f t="shared" si="8"/>
        <v>731</v>
      </c>
      <c r="I22" s="6">
        <f t="shared" si="8"/>
        <v>913</v>
      </c>
      <c r="J22" s="6">
        <f t="shared" si="8"/>
        <v>1099</v>
      </c>
      <c r="K22" s="6">
        <f t="shared" si="8"/>
        <v>1262</v>
      </c>
      <c r="L22" s="6">
        <f t="shared" si="8"/>
        <v>1512</v>
      </c>
      <c r="M22" s="6">
        <f t="shared" si="8"/>
        <v>1671</v>
      </c>
      <c r="N22" s="6">
        <f t="shared" si="8"/>
        <v>1762</v>
      </c>
      <c r="O22" s="6">
        <f t="shared" si="8"/>
        <v>1867</v>
      </c>
      <c r="P22" s="6">
        <f t="shared" si="8"/>
        <v>1997</v>
      </c>
      <c r="Q22" s="6">
        <f t="shared" si="8"/>
        <v>2119</v>
      </c>
      <c r="R22" s="6">
        <f t="shared" si="8"/>
        <v>2248</v>
      </c>
      <c r="S22" s="6">
        <f t="shared" si="8"/>
        <v>2524</v>
      </c>
      <c r="T22" s="6">
        <f t="shared" si="8"/>
        <v>2564</v>
      </c>
      <c r="U22" s="6">
        <f t="shared" si="8"/>
        <v>2685</v>
      </c>
      <c r="V22" s="6">
        <f t="shared" si="8"/>
        <v>2685</v>
      </c>
      <c r="W22" s="6">
        <f t="shared" si="8"/>
        <v>2765</v>
      </c>
      <c r="X22" s="5"/>
      <c r="Y22" s="5"/>
      <c r="Z22" s="5"/>
    </row>
    <row r="23" spans="1:26" ht="15.75" customHeight="1" x14ac:dyDescent="0.2">
      <c r="A23" s="5" t="s">
        <v>18</v>
      </c>
      <c r="B23" s="1">
        <v>4</v>
      </c>
      <c r="C23" s="1">
        <v>46</v>
      </c>
      <c r="D23" s="1">
        <v>91</v>
      </c>
      <c r="E23" s="1">
        <v>206</v>
      </c>
      <c r="F23" s="1">
        <v>328</v>
      </c>
      <c r="G23" s="1">
        <v>704</v>
      </c>
      <c r="H23" s="1">
        <v>847</v>
      </c>
      <c r="I23" s="1">
        <v>1153</v>
      </c>
      <c r="J23" s="1">
        <v>1494</v>
      </c>
      <c r="K23" s="1">
        <v>1851</v>
      </c>
      <c r="L23" s="1">
        <v>2252</v>
      </c>
      <c r="M23" s="1">
        <v>2463</v>
      </c>
      <c r="N23" s="1">
        <v>2602</v>
      </c>
      <c r="O23" s="1">
        <v>2939</v>
      </c>
      <c r="P23" s="1">
        <v>3165</v>
      </c>
      <c r="Q23" s="1">
        <v>3306</v>
      </c>
      <c r="R23" s="1">
        <v>3528</v>
      </c>
      <c r="S23" s="1">
        <v>3765</v>
      </c>
      <c r="T23" s="1">
        <v>3825</v>
      </c>
      <c r="U23" s="1">
        <v>3827</v>
      </c>
      <c r="V23" s="1">
        <v>3827</v>
      </c>
      <c r="W23" s="1">
        <v>3827</v>
      </c>
      <c r="X23" s="5"/>
      <c r="Y23" s="5"/>
      <c r="Z23" s="5"/>
    </row>
    <row r="24" spans="1:26" ht="15.75" customHeight="1" x14ac:dyDescent="0.2"/>
    <row r="25" spans="1:26" ht="15.75" customHeight="1" x14ac:dyDescent="0.2">
      <c r="A25" s="4" t="s">
        <v>9</v>
      </c>
    </row>
    <row r="26" spans="1:26" ht="15.75" customHeight="1" x14ac:dyDescent="0.2">
      <c r="A26" s="2" t="s">
        <v>5</v>
      </c>
      <c r="B26" s="1">
        <f>B20</f>
        <v>4</v>
      </c>
      <c r="C26" s="1">
        <f t="shared" ref="C26:T26" si="9">C20-B20</f>
        <v>80</v>
      </c>
      <c r="D26" s="1">
        <f t="shared" si="9"/>
        <v>116</v>
      </c>
      <c r="E26" s="1">
        <f t="shared" si="9"/>
        <v>233</v>
      </c>
      <c r="F26" s="1">
        <f t="shared" si="9"/>
        <v>245</v>
      </c>
      <c r="G26" s="1">
        <f t="shared" si="9"/>
        <v>500</v>
      </c>
      <c r="H26" s="1">
        <f t="shared" si="9"/>
        <v>400</v>
      </c>
      <c r="I26" s="1">
        <f t="shared" si="9"/>
        <v>488</v>
      </c>
      <c r="J26" s="1">
        <f t="shared" si="9"/>
        <v>527</v>
      </c>
      <c r="K26" s="1">
        <f t="shared" si="9"/>
        <v>520</v>
      </c>
      <c r="L26" s="1">
        <f t="shared" si="9"/>
        <v>651</v>
      </c>
      <c r="M26" s="1">
        <f t="shared" si="9"/>
        <v>370</v>
      </c>
      <c r="N26" s="1">
        <f t="shared" si="9"/>
        <v>230</v>
      </c>
      <c r="O26" s="1">
        <f t="shared" si="9"/>
        <v>442</v>
      </c>
      <c r="P26" s="1">
        <f t="shared" si="9"/>
        <v>356</v>
      </c>
      <c r="Q26" s="1">
        <f t="shared" si="9"/>
        <v>263</v>
      </c>
      <c r="R26" s="1">
        <f t="shared" si="9"/>
        <v>351</v>
      </c>
      <c r="S26" s="1">
        <f t="shared" si="9"/>
        <v>513</v>
      </c>
      <c r="T26" s="1">
        <f t="shared" si="9"/>
        <v>100</v>
      </c>
      <c r="U26" s="1">
        <f>V20-T20</f>
        <v>123</v>
      </c>
      <c r="W26" s="1">
        <f>W20-T20</f>
        <v>203</v>
      </c>
    </row>
    <row r="27" spans="1:26" ht="15.75" customHeight="1" x14ac:dyDescent="0.2"/>
    <row r="28" spans="1:26" ht="15.75" customHeight="1" x14ac:dyDescent="0.2">
      <c r="A28" s="2" t="s">
        <v>1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 t="s">
        <v>20</v>
      </c>
    </row>
    <row r="29" spans="1:26" ht="15.75" customHeight="1" x14ac:dyDescent="0.2">
      <c r="A29" s="2" t="s">
        <v>10</v>
      </c>
      <c r="B29" s="1">
        <f t="shared" ref="B29:U29" si="10">B26-B33</f>
        <v>0</v>
      </c>
      <c r="C29" s="1">
        <f t="shared" si="10"/>
        <v>1</v>
      </c>
      <c r="D29" s="1">
        <f t="shared" si="10"/>
        <v>1</v>
      </c>
      <c r="E29" s="1">
        <f t="shared" si="10"/>
        <v>18</v>
      </c>
      <c r="F29" s="1">
        <f t="shared" si="10"/>
        <v>30</v>
      </c>
      <c r="G29" s="1">
        <f t="shared" si="10"/>
        <v>102</v>
      </c>
      <c r="H29" s="1">
        <f t="shared" si="10"/>
        <v>77</v>
      </c>
      <c r="I29" s="1">
        <f t="shared" si="10"/>
        <v>181</v>
      </c>
      <c r="J29" s="1">
        <f t="shared" si="10"/>
        <v>161</v>
      </c>
      <c r="K29" s="1">
        <f t="shared" si="10"/>
        <v>306</v>
      </c>
      <c r="L29" s="1">
        <f t="shared" si="10"/>
        <v>341</v>
      </c>
      <c r="M29" s="1">
        <f t="shared" si="10"/>
        <v>150</v>
      </c>
      <c r="N29" s="1">
        <f t="shared" si="10"/>
        <v>93</v>
      </c>
      <c r="O29" s="1">
        <f t="shared" si="10"/>
        <v>209</v>
      </c>
      <c r="P29" s="1">
        <f t="shared" si="10"/>
        <v>170</v>
      </c>
      <c r="Q29" s="1">
        <f t="shared" si="10"/>
        <v>119</v>
      </c>
      <c r="R29" s="1">
        <f t="shared" si="10"/>
        <v>130</v>
      </c>
      <c r="S29" s="1">
        <f t="shared" si="10"/>
        <v>196</v>
      </c>
      <c r="T29" s="1">
        <f t="shared" si="10"/>
        <v>64</v>
      </c>
      <c r="U29" s="1">
        <f t="shared" si="10"/>
        <v>120</v>
      </c>
    </row>
    <row r="30" spans="1:26" ht="15.75" customHeight="1" x14ac:dyDescent="0.2">
      <c r="A30" s="2" t="s">
        <v>19</v>
      </c>
      <c r="B30" s="1">
        <f t="shared" ref="B30:O30" si="11">B26-B29-B31</f>
        <v>4</v>
      </c>
      <c r="C30" s="1">
        <f t="shared" si="11"/>
        <v>41</v>
      </c>
      <c r="D30" s="1">
        <f t="shared" si="11"/>
        <v>44</v>
      </c>
      <c r="E30" s="1">
        <f t="shared" si="11"/>
        <v>97</v>
      </c>
      <c r="F30" s="1">
        <f t="shared" si="11"/>
        <v>92</v>
      </c>
      <c r="G30" s="1">
        <f t="shared" si="11"/>
        <v>274</v>
      </c>
      <c r="H30" s="1">
        <f t="shared" si="11"/>
        <v>66</v>
      </c>
      <c r="I30" s="1">
        <f t="shared" si="11"/>
        <v>125</v>
      </c>
      <c r="J30" s="1">
        <f t="shared" si="11"/>
        <v>180</v>
      </c>
      <c r="K30" s="1">
        <f t="shared" si="11"/>
        <v>51</v>
      </c>
      <c r="L30" s="1">
        <f t="shared" si="11"/>
        <v>60</v>
      </c>
      <c r="M30" s="1">
        <f t="shared" si="11"/>
        <v>61</v>
      </c>
      <c r="N30" s="1">
        <f t="shared" si="11"/>
        <v>46</v>
      </c>
      <c r="O30" s="1">
        <f t="shared" si="11"/>
        <v>128</v>
      </c>
      <c r="P30" s="1">
        <f t="shared" ref="P30:U30" si="12">P26-P31</f>
        <v>226</v>
      </c>
      <c r="Q30" s="1">
        <f t="shared" si="12"/>
        <v>141</v>
      </c>
      <c r="R30" s="1">
        <f t="shared" si="12"/>
        <v>222</v>
      </c>
      <c r="S30" s="1">
        <f t="shared" si="12"/>
        <v>237</v>
      </c>
      <c r="T30" s="1">
        <f t="shared" si="12"/>
        <v>60</v>
      </c>
      <c r="U30" s="1">
        <f t="shared" si="12"/>
        <v>2</v>
      </c>
    </row>
    <row r="31" spans="1:26" ht="15.75" customHeight="1" x14ac:dyDescent="0.2">
      <c r="A31" s="2" t="s">
        <v>12</v>
      </c>
      <c r="B31" s="1">
        <f t="shared" ref="B31:U31" si="13">B26-B32</f>
        <v>0</v>
      </c>
      <c r="C31" s="1">
        <f t="shared" si="13"/>
        <v>38</v>
      </c>
      <c r="D31" s="1">
        <f t="shared" si="13"/>
        <v>71</v>
      </c>
      <c r="E31" s="1">
        <f t="shared" si="13"/>
        <v>118</v>
      </c>
      <c r="F31" s="1">
        <f t="shared" si="13"/>
        <v>123</v>
      </c>
      <c r="G31" s="1">
        <f t="shared" si="13"/>
        <v>124</v>
      </c>
      <c r="H31" s="1">
        <f t="shared" si="13"/>
        <v>257</v>
      </c>
      <c r="I31" s="1">
        <f t="shared" si="13"/>
        <v>182</v>
      </c>
      <c r="J31" s="1">
        <f t="shared" si="13"/>
        <v>186</v>
      </c>
      <c r="K31" s="1">
        <f t="shared" si="13"/>
        <v>163</v>
      </c>
      <c r="L31" s="1">
        <f t="shared" si="13"/>
        <v>250</v>
      </c>
      <c r="M31" s="1">
        <f t="shared" si="13"/>
        <v>159</v>
      </c>
      <c r="N31" s="1">
        <f t="shared" si="13"/>
        <v>91</v>
      </c>
      <c r="O31" s="1">
        <f t="shared" si="13"/>
        <v>105</v>
      </c>
      <c r="P31" s="1">
        <f t="shared" si="13"/>
        <v>130</v>
      </c>
      <c r="Q31" s="1">
        <f t="shared" si="13"/>
        <v>122</v>
      </c>
      <c r="R31" s="1">
        <f t="shared" si="13"/>
        <v>129</v>
      </c>
      <c r="S31" s="1">
        <f t="shared" si="13"/>
        <v>276</v>
      </c>
      <c r="T31" s="1">
        <f t="shared" si="13"/>
        <v>40</v>
      </c>
      <c r="U31" s="1">
        <f t="shared" si="13"/>
        <v>121</v>
      </c>
    </row>
    <row r="32" spans="1:26" ht="15.75" customHeight="1" x14ac:dyDescent="0.2">
      <c r="A32" s="2" t="s">
        <v>13</v>
      </c>
      <c r="B32" s="1">
        <f>B23</f>
        <v>4</v>
      </c>
      <c r="C32" s="1">
        <f t="shared" ref="C32:U32" si="14">C23-B23</f>
        <v>42</v>
      </c>
      <c r="D32" s="1">
        <f t="shared" si="14"/>
        <v>45</v>
      </c>
      <c r="E32" s="1">
        <f t="shared" si="14"/>
        <v>115</v>
      </c>
      <c r="F32" s="1">
        <f t="shared" si="14"/>
        <v>122</v>
      </c>
      <c r="G32" s="1">
        <f t="shared" si="14"/>
        <v>376</v>
      </c>
      <c r="H32" s="1">
        <f t="shared" si="14"/>
        <v>143</v>
      </c>
      <c r="I32" s="1">
        <f t="shared" si="14"/>
        <v>306</v>
      </c>
      <c r="J32" s="1">
        <f t="shared" si="14"/>
        <v>341</v>
      </c>
      <c r="K32" s="1">
        <f t="shared" si="14"/>
        <v>357</v>
      </c>
      <c r="L32" s="1">
        <f t="shared" si="14"/>
        <v>401</v>
      </c>
      <c r="M32" s="1">
        <f t="shared" si="14"/>
        <v>211</v>
      </c>
      <c r="N32" s="1">
        <f t="shared" si="14"/>
        <v>139</v>
      </c>
      <c r="O32" s="1">
        <f t="shared" si="14"/>
        <v>337</v>
      </c>
      <c r="P32" s="1">
        <f t="shared" si="14"/>
        <v>226</v>
      </c>
      <c r="Q32" s="1">
        <f t="shared" si="14"/>
        <v>141</v>
      </c>
      <c r="R32" s="1">
        <f t="shared" si="14"/>
        <v>222</v>
      </c>
      <c r="S32" s="1">
        <f t="shared" si="14"/>
        <v>237</v>
      </c>
      <c r="T32" s="1">
        <f t="shared" si="14"/>
        <v>60</v>
      </c>
      <c r="U32" s="1">
        <f t="shared" si="14"/>
        <v>2</v>
      </c>
    </row>
    <row r="33" spans="1:21" ht="15.75" customHeight="1" x14ac:dyDescent="0.2">
      <c r="A33" s="2" t="s">
        <v>14</v>
      </c>
      <c r="B33" s="1">
        <f>B21</f>
        <v>4</v>
      </c>
      <c r="C33" s="1">
        <f t="shared" ref="C33:U33" si="15">C21-B21</f>
        <v>79</v>
      </c>
      <c r="D33" s="1">
        <f t="shared" si="15"/>
        <v>115</v>
      </c>
      <c r="E33" s="1">
        <f t="shared" si="15"/>
        <v>215</v>
      </c>
      <c r="F33" s="1">
        <f t="shared" si="15"/>
        <v>215</v>
      </c>
      <c r="G33" s="1">
        <f t="shared" si="15"/>
        <v>398</v>
      </c>
      <c r="H33" s="1">
        <f t="shared" si="15"/>
        <v>323</v>
      </c>
      <c r="I33" s="1">
        <f t="shared" si="15"/>
        <v>307</v>
      </c>
      <c r="J33" s="1">
        <f t="shared" si="15"/>
        <v>366</v>
      </c>
      <c r="K33" s="1">
        <f t="shared" si="15"/>
        <v>214</v>
      </c>
      <c r="L33" s="1">
        <f t="shared" si="15"/>
        <v>310</v>
      </c>
      <c r="M33" s="1">
        <f t="shared" si="15"/>
        <v>220</v>
      </c>
      <c r="N33" s="1">
        <f t="shared" si="15"/>
        <v>137</v>
      </c>
      <c r="O33" s="1">
        <f t="shared" si="15"/>
        <v>233</v>
      </c>
      <c r="P33" s="1">
        <f t="shared" si="15"/>
        <v>186</v>
      </c>
      <c r="Q33" s="1">
        <f t="shared" si="15"/>
        <v>144</v>
      </c>
      <c r="R33" s="1">
        <f t="shared" si="15"/>
        <v>221</v>
      </c>
      <c r="S33" s="1">
        <f t="shared" si="15"/>
        <v>317</v>
      </c>
      <c r="T33" s="1">
        <f t="shared" si="15"/>
        <v>36</v>
      </c>
      <c r="U33" s="1">
        <f t="shared" si="15"/>
        <v>3</v>
      </c>
    </row>
    <row r="34" spans="1:21" ht="15.75" customHeight="1" x14ac:dyDescent="0.2"/>
    <row r="35" spans="1:21" ht="15.75" customHeight="1" x14ac:dyDescent="0.2"/>
    <row r="36" spans="1:21" ht="15.75" customHeight="1" x14ac:dyDescent="0.2"/>
    <row r="37" spans="1:21" ht="15.75" customHeight="1" x14ac:dyDescent="0.2"/>
    <row r="38" spans="1:21" ht="15.75" customHeight="1" x14ac:dyDescent="0.2"/>
    <row r="39" spans="1:21" ht="15.75" customHeight="1" x14ac:dyDescent="0.2"/>
    <row r="40" spans="1:21" ht="15.75" customHeight="1" x14ac:dyDescent="0.2"/>
    <row r="41" spans="1:21" ht="15.75" customHeight="1" x14ac:dyDescent="0.2"/>
    <row r="42" spans="1:21" ht="15.75" customHeight="1" x14ac:dyDescent="0.2"/>
    <row r="43" spans="1:21" ht="15.75" customHeight="1" x14ac:dyDescent="0.2"/>
    <row r="44" spans="1:21" ht="15.75" customHeight="1" x14ac:dyDescent="0.2"/>
    <row r="45" spans="1:21" ht="15.75" customHeight="1" x14ac:dyDescent="0.2"/>
    <row r="46" spans="1:21" ht="15.75" customHeight="1" x14ac:dyDescent="0.2"/>
    <row r="47" spans="1:21" ht="15.75" customHeight="1" x14ac:dyDescent="0.2"/>
    <row r="48" spans="1:2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00"/>
  <sheetViews>
    <sheetView workbookViewId="0">
      <selection activeCell="S19" sqref="S19"/>
    </sheetView>
  </sheetViews>
  <sheetFormatPr baseColWidth="10" defaultColWidth="11.1640625" defaultRowHeight="15" customHeight="1" x14ac:dyDescent="0.2"/>
  <cols>
    <col min="1" max="1" width="24.5" customWidth="1"/>
    <col min="2" max="16" width="10.5" customWidth="1"/>
    <col min="17" max="17" width="14.1640625" customWidth="1"/>
    <col min="18" max="18" width="15" customWidth="1"/>
    <col min="19" max="19" width="14.1640625" customWidth="1"/>
    <col min="20" max="20" width="12.5" customWidth="1"/>
    <col min="21" max="35" width="10.5" customWidth="1"/>
  </cols>
  <sheetData>
    <row r="1" spans="1:35" ht="15.75" customHeight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5.75" customHeight="1" x14ac:dyDescent="0.2">
      <c r="A2" s="1" t="s">
        <v>1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1">
        <v>10</v>
      </c>
      <c r="J2" s="1">
        <v>11</v>
      </c>
      <c r="K2" s="1">
        <v>12</v>
      </c>
      <c r="L2" s="1">
        <v>13</v>
      </c>
      <c r="M2" s="1">
        <v>14</v>
      </c>
      <c r="N2" s="1">
        <v>15</v>
      </c>
      <c r="O2" s="1">
        <v>16</v>
      </c>
      <c r="P2" s="1">
        <v>17</v>
      </c>
      <c r="Q2" s="1">
        <v>18</v>
      </c>
      <c r="R2" s="1" t="s">
        <v>2</v>
      </c>
      <c r="S2" s="1" t="s">
        <v>21</v>
      </c>
      <c r="T2" s="1" t="s">
        <v>16</v>
      </c>
    </row>
    <row r="3" spans="1:35" ht="15.75" customHeight="1" x14ac:dyDescent="0.2">
      <c r="A3" s="7" t="s">
        <v>5</v>
      </c>
      <c r="B3" s="1">
        <v>6</v>
      </c>
      <c r="C3" s="1">
        <v>26</v>
      </c>
      <c r="D3" s="1">
        <v>56</v>
      </c>
      <c r="E3" s="1">
        <v>118</v>
      </c>
      <c r="F3" s="1">
        <v>151</v>
      </c>
      <c r="G3" s="1">
        <v>181</v>
      </c>
      <c r="H3" s="1">
        <v>219</v>
      </c>
      <c r="I3" s="1">
        <v>259</v>
      </c>
      <c r="J3" s="1">
        <v>324</v>
      </c>
      <c r="K3" s="1">
        <v>353</v>
      </c>
      <c r="L3" s="1">
        <v>399</v>
      </c>
      <c r="M3" s="1">
        <v>437</v>
      </c>
      <c r="N3" s="1">
        <v>471</v>
      </c>
      <c r="O3" s="1">
        <v>519</v>
      </c>
      <c r="P3" s="1">
        <v>589</v>
      </c>
      <c r="Q3" s="1">
        <v>651</v>
      </c>
      <c r="R3" s="1">
        <v>685</v>
      </c>
      <c r="S3" s="1">
        <v>683</v>
      </c>
      <c r="T3" s="1">
        <v>685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5.75" customHeight="1" x14ac:dyDescent="0.2">
      <c r="A4" s="7" t="s">
        <v>6</v>
      </c>
      <c r="B4" s="1">
        <v>4</v>
      </c>
      <c r="C4" s="1">
        <v>18</v>
      </c>
      <c r="D4" s="1">
        <v>34</v>
      </c>
      <c r="E4" s="1">
        <v>67</v>
      </c>
      <c r="F4" s="1">
        <v>87</v>
      </c>
      <c r="G4" s="1">
        <v>105</v>
      </c>
      <c r="H4" s="1">
        <v>122</v>
      </c>
      <c r="I4" s="1">
        <v>137</v>
      </c>
      <c r="J4" s="1">
        <v>152</v>
      </c>
      <c r="K4" s="1">
        <v>171</v>
      </c>
      <c r="L4" s="1">
        <v>205</v>
      </c>
      <c r="M4" s="1">
        <v>229</v>
      </c>
      <c r="N4" s="1">
        <v>253</v>
      </c>
      <c r="O4" s="1">
        <v>285</v>
      </c>
      <c r="P4" s="1">
        <v>312</v>
      </c>
      <c r="Q4" s="1">
        <v>330</v>
      </c>
      <c r="R4" s="1">
        <v>342</v>
      </c>
      <c r="S4" s="1">
        <v>341</v>
      </c>
      <c r="T4" s="1">
        <v>342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5.75" customHeight="1" x14ac:dyDescent="0.2">
      <c r="A5" s="8" t="s">
        <v>7</v>
      </c>
      <c r="B5" s="9">
        <f t="shared" ref="B5:T5" si="0">B3-B6</f>
        <v>2</v>
      </c>
      <c r="C5" s="9">
        <f t="shared" si="0"/>
        <v>6</v>
      </c>
      <c r="D5" s="9">
        <f t="shared" si="0"/>
        <v>10</v>
      </c>
      <c r="E5" s="9">
        <f t="shared" si="0"/>
        <v>21</v>
      </c>
      <c r="F5" s="9">
        <f t="shared" si="0"/>
        <v>29</v>
      </c>
      <c r="G5" s="9">
        <f t="shared" si="0"/>
        <v>40</v>
      </c>
      <c r="H5" s="9">
        <f t="shared" si="0"/>
        <v>49</v>
      </c>
      <c r="I5" s="9">
        <f t="shared" si="0"/>
        <v>57</v>
      </c>
      <c r="J5" s="9">
        <f t="shared" si="0"/>
        <v>66</v>
      </c>
      <c r="K5" s="9">
        <f t="shared" si="0"/>
        <v>81</v>
      </c>
      <c r="L5" s="9">
        <f t="shared" si="0"/>
        <v>106</v>
      </c>
      <c r="M5" s="9">
        <f t="shared" si="0"/>
        <v>123</v>
      </c>
      <c r="N5" s="9">
        <f t="shared" si="0"/>
        <v>147</v>
      </c>
      <c r="O5" s="9">
        <f t="shared" si="0"/>
        <v>177</v>
      </c>
      <c r="P5" s="9">
        <f t="shared" si="0"/>
        <v>226</v>
      </c>
      <c r="Q5" s="9">
        <f t="shared" si="0"/>
        <v>272</v>
      </c>
      <c r="R5" s="9">
        <f t="shared" si="0"/>
        <v>299</v>
      </c>
      <c r="S5" s="9">
        <f t="shared" si="0"/>
        <v>297</v>
      </c>
      <c r="T5" s="9">
        <f t="shared" si="0"/>
        <v>299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5.75" customHeight="1" x14ac:dyDescent="0.2">
      <c r="A6" s="7" t="s">
        <v>8</v>
      </c>
      <c r="B6" s="1">
        <v>4</v>
      </c>
      <c r="C6" s="1">
        <v>20</v>
      </c>
      <c r="D6" s="1">
        <v>46</v>
      </c>
      <c r="E6" s="1">
        <v>97</v>
      </c>
      <c r="F6" s="1">
        <v>122</v>
      </c>
      <c r="G6" s="1">
        <v>141</v>
      </c>
      <c r="H6" s="1">
        <v>170</v>
      </c>
      <c r="I6" s="1">
        <v>202</v>
      </c>
      <c r="J6" s="1">
        <v>258</v>
      </c>
      <c r="K6" s="1">
        <v>272</v>
      </c>
      <c r="L6" s="1">
        <v>293</v>
      </c>
      <c r="M6" s="1">
        <v>314</v>
      </c>
      <c r="N6" s="1">
        <v>324</v>
      </c>
      <c r="O6" s="1">
        <v>342</v>
      </c>
      <c r="P6" s="1">
        <v>363</v>
      </c>
      <c r="Q6" s="1">
        <v>379</v>
      </c>
      <c r="R6" s="1">
        <v>386</v>
      </c>
      <c r="S6" s="1">
        <v>386</v>
      </c>
      <c r="T6" s="1">
        <v>386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 customHeight="1" x14ac:dyDescent="0.2"/>
    <row r="8" spans="1:35" ht="15.75" customHeight="1" x14ac:dyDescent="0.2">
      <c r="A8" s="5" t="s">
        <v>15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ht="15.75" customHeight="1" x14ac:dyDescent="0.2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 t="s">
        <v>2</v>
      </c>
      <c r="U9" s="1" t="s">
        <v>21</v>
      </c>
      <c r="V9" s="1" t="s">
        <v>16</v>
      </c>
    </row>
    <row r="10" spans="1:35" ht="15.75" customHeight="1" x14ac:dyDescent="0.2">
      <c r="A10" s="7" t="s">
        <v>5</v>
      </c>
      <c r="B10" s="1">
        <v>4</v>
      </c>
      <c r="C10" s="1">
        <v>84</v>
      </c>
      <c r="D10" s="1">
        <v>200</v>
      </c>
      <c r="E10" s="1">
        <v>433</v>
      </c>
      <c r="F10" s="1">
        <v>678</v>
      </c>
      <c r="G10" s="1">
        <v>1178</v>
      </c>
      <c r="H10" s="1">
        <v>1578</v>
      </c>
      <c r="I10" s="1">
        <v>2079</v>
      </c>
      <c r="J10" s="1">
        <v>2611</v>
      </c>
      <c r="K10" s="1">
        <v>3160</v>
      </c>
      <c r="L10" s="1">
        <v>3811</v>
      </c>
      <c r="M10" s="1">
        <v>4192</v>
      </c>
      <c r="N10" s="1">
        <v>4423</v>
      </c>
      <c r="O10" s="1">
        <v>4865</v>
      </c>
      <c r="P10" s="1">
        <v>5242</v>
      </c>
      <c r="Q10" s="1">
        <v>5505</v>
      </c>
      <c r="R10" s="1">
        <v>5896</v>
      </c>
      <c r="S10" s="1">
        <v>6409</v>
      </c>
      <c r="T10" s="1">
        <v>6511</v>
      </c>
      <c r="U10" s="1">
        <v>6509</v>
      </c>
      <c r="V10" s="1">
        <v>6511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 ht="15.75" customHeight="1" x14ac:dyDescent="0.2">
      <c r="A11" s="7" t="s">
        <v>17</v>
      </c>
      <c r="B11" s="1">
        <v>4</v>
      </c>
      <c r="C11" s="1">
        <v>83</v>
      </c>
      <c r="D11" s="1">
        <v>198</v>
      </c>
      <c r="E11" s="1">
        <v>413</v>
      </c>
      <c r="F11" s="1">
        <v>628</v>
      </c>
      <c r="G11" s="1">
        <v>1026</v>
      </c>
      <c r="H11" s="1">
        <v>1349</v>
      </c>
      <c r="I11" s="1">
        <v>1669</v>
      </c>
      <c r="J11" s="1">
        <v>2040</v>
      </c>
      <c r="K11" s="1">
        <v>2284</v>
      </c>
      <c r="L11" s="1">
        <v>2594</v>
      </c>
      <c r="M11" s="1">
        <v>2825</v>
      </c>
      <c r="N11" s="1">
        <v>2963</v>
      </c>
      <c r="O11" s="1">
        <v>3196</v>
      </c>
      <c r="P11" s="1">
        <v>3416</v>
      </c>
      <c r="Q11" s="1">
        <v>3560</v>
      </c>
      <c r="R11" s="1">
        <v>3821</v>
      </c>
      <c r="S11" s="1">
        <v>4138</v>
      </c>
      <c r="T11" s="1">
        <v>4174</v>
      </c>
      <c r="U11" s="1">
        <v>4174</v>
      </c>
      <c r="V11" s="1">
        <v>4174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5"/>
    </row>
    <row r="12" spans="1:35" ht="15.75" customHeight="1" x14ac:dyDescent="0.2">
      <c r="A12" s="8" t="s">
        <v>7</v>
      </c>
      <c r="B12" s="6">
        <f t="shared" ref="B12:V12" si="1">B10-B13</f>
        <v>0</v>
      </c>
      <c r="C12" s="6">
        <f t="shared" si="1"/>
        <v>38</v>
      </c>
      <c r="D12" s="6">
        <f t="shared" si="1"/>
        <v>109</v>
      </c>
      <c r="E12" s="6">
        <f t="shared" si="1"/>
        <v>227</v>
      </c>
      <c r="F12" s="6">
        <f t="shared" si="1"/>
        <v>350</v>
      </c>
      <c r="G12" s="6">
        <f t="shared" si="1"/>
        <v>474</v>
      </c>
      <c r="H12" s="6">
        <f t="shared" si="1"/>
        <v>731</v>
      </c>
      <c r="I12" s="6">
        <f t="shared" si="1"/>
        <v>926</v>
      </c>
      <c r="J12" s="6">
        <f t="shared" si="1"/>
        <v>1117</v>
      </c>
      <c r="K12" s="6">
        <f t="shared" si="1"/>
        <v>1309</v>
      </c>
      <c r="L12" s="6">
        <f t="shared" si="1"/>
        <v>1559</v>
      </c>
      <c r="M12" s="6">
        <f t="shared" si="1"/>
        <v>1729</v>
      </c>
      <c r="N12" s="6">
        <f t="shared" si="1"/>
        <v>1821</v>
      </c>
      <c r="O12" s="6">
        <f t="shared" si="1"/>
        <v>1926</v>
      </c>
      <c r="P12" s="6">
        <f t="shared" si="1"/>
        <v>2093</v>
      </c>
      <c r="Q12" s="6">
        <f t="shared" si="1"/>
        <v>2215</v>
      </c>
      <c r="R12" s="6">
        <f t="shared" si="1"/>
        <v>2344</v>
      </c>
      <c r="S12" s="6">
        <f t="shared" si="1"/>
        <v>2620</v>
      </c>
      <c r="T12" s="6">
        <f t="shared" si="1"/>
        <v>2660</v>
      </c>
      <c r="U12" s="6">
        <f t="shared" si="1"/>
        <v>2660</v>
      </c>
      <c r="V12" s="6">
        <f t="shared" si="1"/>
        <v>2660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5"/>
    </row>
    <row r="13" spans="1:35" ht="15.75" customHeight="1" x14ac:dyDescent="0.2">
      <c r="A13" s="7" t="s">
        <v>18</v>
      </c>
      <c r="B13" s="1">
        <v>4</v>
      </c>
      <c r="C13" s="1">
        <v>46</v>
      </c>
      <c r="D13" s="1">
        <v>91</v>
      </c>
      <c r="E13" s="1">
        <v>206</v>
      </c>
      <c r="F13" s="1">
        <v>328</v>
      </c>
      <c r="G13" s="1">
        <v>704</v>
      </c>
      <c r="H13" s="1">
        <v>847</v>
      </c>
      <c r="I13" s="1">
        <v>1153</v>
      </c>
      <c r="J13" s="1">
        <v>1494</v>
      </c>
      <c r="K13" s="1">
        <v>1851</v>
      </c>
      <c r="L13" s="1">
        <v>2252</v>
      </c>
      <c r="M13" s="1">
        <v>2463</v>
      </c>
      <c r="N13" s="1">
        <v>2602</v>
      </c>
      <c r="O13" s="1">
        <v>2939</v>
      </c>
      <c r="P13" s="1">
        <v>3149</v>
      </c>
      <c r="Q13" s="1">
        <v>3290</v>
      </c>
      <c r="R13" s="1">
        <v>3552</v>
      </c>
      <c r="S13" s="1">
        <v>3789</v>
      </c>
      <c r="T13" s="1">
        <v>3851</v>
      </c>
      <c r="U13" s="1">
        <v>3849</v>
      </c>
      <c r="V13" s="1">
        <v>3851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5"/>
    </row>
    <row r="14" spans="1:35" ht="15.75" customHeight="1" x14ac:dyDescent="0.2">
      <c r="A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5"/>
    </row>
    <row r="15" spans="1:35" ht="15.75" customHeight="1" x14ac:dyDescent="0.2">
      <c r="A15" s="5" t="s">
        <v>22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.75" customHeight="1" x14ac:dyDescent="0.2">
      <c r="A16" s="7" t="s">
        <v>23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 t="s">
        <v>2</v>
      </c>
      <c r="U16" s="1" t="s">
        <v>21</v>
      </c>
      <c r="V16" s="1" t="s">
        <v>16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1" t="s">
        <v>5</v>
      </c>
      <c r="B17" s="1">
        <v>4</v>
      </c>
      <c r="C17" s="1">
        <v>84</v>
      </c>
      <c r="D17" s="1">
        <v>206</v>
      </c>
      <c r="E17" s="1">
        <v>459</v>
      </c>
      <c r="F17" s="1">
        <v>734</v>
      </c>
      <c r="G17" s="1">
        <v>1296</v>
      </c>
      <c r="H17" s="1">
        <v>1729</v>
      </c>
      <c r="I17" s="1">
        <v>2260</v>
      </c>
      <c r="J17" s="1">
        <v>2830</v>
      </c>
      <c r="K17" s="1">
        <v>3419</v>
      </c>
      <c r="L17" s="1">
        <v>4135</v>
      </c>
      <c r="M17" s="1">
        <v>4545</v>
      </c>
      <c r="N17" s="1">
        <v>4822</v>
      </c>
      <c r="O17" s="1">
        <v>5302</v>
      </c>
      <c r="P17" s="1">
        <v>5713</v>
      </c>
      <c r="Q17" s="1">
        <v>6024</v>
      </c>
      <c r="R17" s="1">
        <v>6485</v>
      </c>
      <c r="S17" s="1">
        <v>7060</v>
      </c>
      <c r="T17" s="1">
        <v>7196</v>
      </c>
      <c r="U17" s="1">
        <v>7192</v>
      </c>
      <c r="V17" s="1">
        <v>7196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1" t="s">
        <v>14</v>
      </c>
      <c r="B18" s="1">
        <v>4</v>
      </c>
      <c r="C18" s="1">
        <v>83</v>
      </c>
      <c r="D18" s="1">
        <v>202</v>
      </c>
      <c r="E18" s="1">
        <v>431</v>
      </c>
      <c r="F18" s="1">
        <v>662</v>
      </c>
      <c r="G18" s="1">
        <v>1093</v>
      </c>
      <c r="H18" s="1">
        <v>1436</v>
      </c>
      <c r="I18" s="1">
        <v>1774</v>
      </c>
      <c r="J18" s="1">
        <v>2162</v>
      </c>
      <c r="K18" s="1">
        <v>2421</v>
      </c>
      <c r="L18" s="1">
        <v>2746</v>
      </c>
      <c r="M18" s="1">
        <v>2996</v>
      </c>
      <c r="N18" s="1">
        <v>3168</v>
      </c>
      <c r="O18" s="1">
        <v>3425</v>
      </c>
      <c r="P18" s="1">
        <v>3669</v>
      </c>
      <c r="Q18" s="1">
        <v>3845</v>
      </c>
      <c r="R18" s="1">
        <v>4133</v>
      </c>
      <c r="S18" s="1">
        <v>4468</v>
      </c>
      <c r="T18" s="1">
        <v>4516</v>
      </c>
      <c r="U18" s="1">
        <v>4515</v>
      </c>
      <c r="V18" s="1">
        <v>4516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8" t="s">
        <v>12</v>
      </c>
      <c r="B19" s="1">
        <f t="shared" ref="B19:V19" si="2">B17-B20</f>
        <v>0</v>
      </c>
      <c r="C19" s="1">
        <f t="shared" si="2"/>
        <v>38</v>
      </c>
      <c r="D19" s="1">
        <f t="shared" si="2"/>
        <v>111</v>
      </c>
      <c r="E19" s="1">
        <f t="shared" si="2"/>
        <v>233</v>
      </c>
      <c r="F19" s="1">
        <f t="shared" si="2"/>
        <v>360</v>
      </c>
      <c r="G19" s="1">
        <f t="shared" si="2"/>
        <v>495</v>
      </c>
      <c r="H19" s="1">
        <f t="shared" si="2"/>
        <v>760</v>
      </c>
      <c r="I19" s="1">
        <f t="shared" si="2"/>
        <v>966</v>
      </c>
      <c r="J19" s="1">
        <f t="shared" si="2"/>
        <v>1166</v>
      </c>
      <c r="K19" s="1">
        <f t="shared" si="2"/>
        <v>1366</v>
      </c>
      <c r="L19" s="1">
        <f t="shared" si="2"/>
        <v>1625</v>
      </c>
      <c r="M19" s="1">
        <f t="shared" si="2"/>
        <v>1810</v>
      </c>
      <c r="N19" s="1">
        <f t="shared" si="2"/>
        <v>1927</v>
      </c>
      <c r="O19" s="1">
        <f t="shared" si="2"/>
        <v>2049</v>
      </c>
      <c r="P19" s="1">
        <f t="shared" si="2"/>
        <v>2240</v>
      </c>
      <c r="Q19" s="1">
        <f t="shared" si="2"/>
        <v>2392</v>
      </c>
      <c r="R19" s="1">
        <f t="shared" si="2"/>
        <v>2570</v>
      </c>
      <c r="S19" s="1">
        <f t="shared" si="2"/>
        <v>2892</v>
      </c>
      <c r="T19" s="1">
        <f t="shared" si="2"/>
        <v>2959</v>
      </c>
      <c r="U19" s="1">
        <f t="shared" si="2"/>
        <v>2957</v>
      </c>
      <c r="V19" s="1">
        <f t="shared" si="2"/>
        <v>2959</v>
      </c>
    </row>
    <row r="20" spans="1:34" ht="15.75" customHeight="1" x14ac:dyDescent="0.2">
      <c r="A20" s="1" t="s">
        <v>13</v>
      </c>
      <c r="B20" s="1">
        <v>4</v>
      </c>
      <c r="C20" s="1">
        <v>46</v>
      </c>
      <c r="D20" s="1">
        <v>95</v>
      </c>
      <c r="E20" s="1">
        <v>226</v>
      </c>
      <c r="F20" s="1">
        <v>374</v>
      </c>
      <c r="G20" s="1">
        <v>801</v>
      </c>
      <c r="H20" s="1">
        <v>969</v>
      </c>
      <c r="I20" s="1">
        <v>1294</v>
      </c>
      <c r="J20" s="1">
        <v>1664</v>
      </c>
      <c r="K20" s="1">
        <v>2053</v>
      </c>
      <c r="L20" s="1">
        <v>2510</v>
      </c>
      <c r="M20" s="1">
        <v>2735</v>
      </c>
      <c r="N20" s="1">
        <v>2895</v>
      </c>
      <c r="O20" s="1">
        <v>3253</v>
      </c>
      <c r="P20" s="1">
        <v>3473</v>
      </c>
      <c r="Q20" s="1">
        <v>3632</v>
      </c>
      <c r="R20" s="1">
        <v>3915</v>
      </c>
      <c r="S20" s="1">
        <v>4168</v>
      </c>
      <c r="T20" s="1">
        <v>4237</v>
      </c>
      <c r="U20" s="1">
        <v>4235</v>
      </c>
      <c r="V20" s="1">
        <v>4237</v>
      </c>
    </row>
    <row r="21" spans="1:34" ht="15.75" customHeight="1" x14ac:dyDescent="0.2"/>
    <row r="22" spans="1:34" ht="15.75" customHeight="1" x14ac:dyDescent="0.2"/>
    <row r="23" spans="1:34" ht="15.75" customHeight="1" x14ac:dyDescent="0.2"/>
    <row r="24" spans="1:34" ht="15.75" customHeight="1" x14ac:dyDescent="0.2"/>
    <row r="25" spans="1:34" ht="15.75" customHeight="1" x14ac:dyDescent="0.2"/>
    <row r="26" spans="1:34" ht="15.75" customHeight="1" x14ac:dyDescent="0.2"/>
    <row r="27" spans="1:34" ht="15.75" customHeight="1" x14ac:dyDescent="0.2"/>
    <row r="28" spans="1:34" ht="15.75" customHeight="1" x14ac:dyDescent="0.2"/>
    <row r="29" spans="1:34" ht="15.75" customHeight="1" x14ac:dyDescent="0.2"/>
    <row r="30" spans="1:34" ht="15.75" customHeight="1" x14ac:dyDescent="0.2"/>
    <row r="31" spans="1:34" ht="15.75" customHeight="1" x14ac:dyDescent="0.2"/>
    <row r="32" spans="1:3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1003"/>
  <sheetViews>
    <sheetView workbookViewId="0">
      <selection activeCell="E9" sqref="E9"/>
    </sheetView>
  </sheetViews>
  <sheetFormatPr baseColWidth="10" defaultColWidth="11.1640625" defaultRowHeight="15" customHeight="1" x14ac:dyDescent="0.2"/>
  <cols>
    <col min="1" max="1" width="16.83203125" customWidth="1"/>
    <col min="2" max="2" width="24.5" customWidth="1"/>
    <col min="3" max="3" width="31.1640625" customWidth="1"/>
    <col min="4" max="4" width="24.5" customWidth="1"/>
    <col min="5" max="21" width="10.33203125" customWidth="1"/>
    <col min="22" max="22" width="14.1640625" customWidth="1"/>
    <col min="23" max="23" width="12.5" customWidth="1"/>
    <col min="24" max="39" width="10.5" customWidth="1"/>
  </cols>
  <sheetData>
    <row r="1" spans="1:39" ht="15.75" customHeight="1" x14ac:dyDescent="0.2">
      <c r="A1" s="10" t="s">
        <v>72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15.75" customHeight="1" x14ac:dyDescent="0.2">
      <c r="B2" s="1" t="s">
        <v>1</v>
      </c>
      <c r="C2" s="1"/>
      <c r="D2" s="1"/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 t="s">
        <v>20</v>
      </c>
      <c r="W2" s="1" t="s">
        <v>21</v>
      </c>
      <c r="X2" s="1" t="s">
        <v>16</v>
      </c>
    </row>
    <row r="3" spans="1:39" ht="15.75" customHeight="1" x14ac:dyDescent="0.2">
      <c r="A3" s="10" t="s">
        <v>5</v>
      </c>
      <c r="B3" s="7" t="s">
        <v>5</v>
      </c>
      <c r="C3" s="7"/>
      <c r="D3" s="1" t="s">
        <v>5</v>
      </c>
      <c r="E3" s="1">
        <v>6</v>
      </c>
      <c r="F3" s="1">
        <v>26</v>
      </c>
      <c r="G3" s="1">
        <v>56</v>
      </c>
      <c r="H3" s="1">
        <v>117</v>
      </c>
      <c r="I3" s="1">
        <v>150</v>
      </c>
      <c r="J3" s="1">
        <v>180</v>
      </c>
      <c r="K3" s="1">
        <v>218</v>
      </c>
      <c r="L3" s="1">
        <v>258</v>
      </c>
      <c r="M3" s="1">
        <v>323</v>
      </c>
      <c r="N3" s="1">
        <v>352</v>
      </c>
      <c r="O3" s="1">
        <v>398</v>
      </c>
      <c r="P3" s="1">
        <v>436</v>
      </c>
      <c r="Q3" s="1">
        <v>470</v>
      </c>
      <c r="R3" s="1">
        <v>518</v>
      </c>
      <c r="S3" s="1">
        <v>588</v>
      </c>
      <c r="T3" s="1">
        <v>650</v>
      </c>
      <c r="U3" s="1">
        <v>682</v>
      </c>
      <c r="V3" s="1">
        <v>718</v>
      </c>
      <c r="W3" s="1">
        <v>718</v>
      </c>
      <c r="X3" s="1">
        <v>742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ht="15.75" customHeight="1" x14ac:dyDescent="0.2">
      <c r="A4" s="10" t="s">
        <v>40</v>
      </c>
      <c r="B4" s="7" t="s">
        <v>6</v>
      </c>
      <c r="C4" s="7"/>
      <c r="D4" s="7"/>
      <c r="E4" s="1">
        <v>4</v>
      </c>
      <c r="F4" s="1">
        <v>18</v>
      </c>
      <c r="G4" s="1">
        <v>34</v>
      </c>
      <c r="H4" s="1">
        <v>67</v>
      </c>
      <c r="I4" s="1">
        <v>87</v>
      </c>
      <c r="J4" s="1">
        <v>105</v>
      </c>
      <c r="K4" s="1">
        <v>122</v>
      </c>
      <c r="L4" s="1">
        <v>137</v>
      </c>
      <c r="M4" s="1">
        <v>152</v>
      </c>
      <c r="N4" s="1">
        <v>171</v>
      </c>
      <c r="O4" s="1">
        <v>205</v>
      </c>
      <c r="P4" s="1">
        <v>229</v>
      </c>
      <c r="Q4" s="1">
        <v>253</v>
      </c>
      <c r="R4" s="1">
        <v>284</v>
      </c>
      <c r="S4" s="1">
        <v>311</v>
      </c>
      <c r="T4" s="1">
        <v>329</v>
      </c>
      <c r="U4" s="1">
        <v>340</v>
      </c>
      <c r="V4" s="1">
        <v>341</v>
      </c>
      <c r="W4" s="1">
        <v>341</v>
      </c>
      <c r="X4" s="1">
        <v>341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ht="15.75" customHeight="1" x14ac:dyDescent="0.2">
      <c r="B5" s="8" t="s">
        <v>7</v>
      </c>
      <c r="C5" s="11" t="s">
        <v>73</v>
      </c>
      <c r="D5" s="11" t="s">
        <v>74</v>
      </c>
      <c r="E5" s="9">
        <f t="shared" ref="E5:X5" si="0">E3-E6</f>
        <v>2</v>
      </c>
      <c r="F5" s="9">
        <f t="shared" si="0"/>
        <v>6</v>
      </c>
      <c r="G5" s="9">
        <f t="shared" si="0"/>
        <v>10</v>
      </c>
      <c r="H5" s="9">
        <f t="shared" si="0"/>
        <v>21</v>
      </c>
      <c r="I5" s="9">
        <f t="shared" si="0"/>
        <v>29</v>
      </c>
      <c r="J5" s="9">
        <f t="shared" si="0"/>
        <v>40</v>
      </c>
      <c r="K5" s="9">
        <f t="shared" si="0"/>
        <v>49</v>
      </c>
      <c r="L5" s="9">
        <f t="shared" si="0"/>
        <v>57</v>
      </c>
      <c r="M5" s="9">
        <f t="shared" si="0"/>
        <v>66</v>
      </c>
      <c r="N5" s="9">
        <f t="shared" si="0"/>
        <v>81</v>
      </c>
      <c r="O5" s="9">
        <f t="shared" si="0"/>
        <v>106</v>
      </c>
      <c r="P5" s="9">
        <f t="shared" si="0"/>
        <v>123</v>
      </c>
      <c r="Q5" s="9">
        <f t="shared" si="0"/>
        <v>147</v>
      </c>
      <c r="R5" s="9">
        <f t="shared" si="0"/>
        <v>179</v>
      </c>
      <c r="S5" s="9">
        <f t="shared" si="0"/>
        <v>228</v>
      </c>
      <c r="T5" s="9">
        <f t="shared" si="0"/>
        <v>274</v>
      </c>
      <c r="U5" s="9">
        <f t="shared" si="0"/>
        <v>299</v>
      </c>
      <c r="V5" s="9">
        <f t="shared" si="0"/>
        <v>334</v>
      </c>
      <c r="W5" s="9">
        <f t="shared" si="0"/>
        <v>334</v>
      </c>
      <c r="X5" s="9">
        <f t="shared" si="0"/>
        <v>358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ht="15.75" customHeight="1" x14ac:dyDescent="0.2">
      <c r="A6" s="10" t="s">
        <v>41</v>
      </c>
      <c r="B6" s="7" t="s">
        <v>8</v>
      </c>
      <c r="C6" s="7"/>
      <c r="D6" s="1" t="s">
        <v>77</v>
      </c>
      <c r="E6" s="1">
        <v>4</v>
      </c>
      <c r="F6" s="1">
        <v>20</v>
      </c>
      <c r="G6" s="1">
        <v>46</v>
      </c>
      <c r="H6" s="1">
        <v>96</v>
      </c>
      <c r="I6" s="1">
        <v>121</v>
      </c>
      <c r="J6" s="1">
        <v>140</v>
      </c>
      <c r="K6" s="1">
        <v>169</v>
      </c>
      <c r="L6" s="1">
        <v>201</v>
      </c>
      <c r="M6" s="1">
        <v>257</v>
      </c>
      <c r="N6" s="1">
        <v>271</v>
      </c>
      <c r="O6" s="1">
        <v>292</v>
      </c>
      <c r="P6" s="1">
        <v>313</v>
      </c>
      <c r="Q6" s="1">
        <v>323</v>
      </c>
      <c r="R6" s="1">
        <v>339</v>
      </c>
      <c r="S6" s="1">
        <v>360</v>
      </c>
      <c r="T6" s="1">
        <v>376</v>
      </c>
      <c r="U6" s="1">
        <v>383</v>
      </c>
      <c r="V6" s="1">
        <v>384</v>
      </c>
      <c r="W6" s="1">
        <v>384</v>
      </c>
      <c r="X6" s="1">
        <v>384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ht="15.75" customHeight="1" x14ac:dyDescent="0.2">
      <c r="A7" s="10"/>
      <c r="B7" s="7"/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ht="15.75" customHeight="1" x14ac:dyDescent="0.2">
      <c r="A8" s="10"/>
      <c r="B8" s="7"/>
      <c r="C8" s="1" t="s">
        <v>78</v>
      </c>
      <c r="D8" s="1" t="s">
        <v>11</v>
      </c>
      <c r="E8" s="1">
        <f>E6-E5</f>
        <v>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ht="15.75" customHeight="1" x14ac:dyDescent="0.2">
      <c r="A9" s="10"/>
      <c r="B9" s="7"/>
      <c r="C9" s="1" t="s">
        <v>76</v>
      </c>
      <c r="D9" s="1" t="s">
        <v>75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.75" customHeight="1" x14ac:dyDescent="0.2"/>
    <row r="11" spans="1:39" ht="15.75" customHeight="1" x14ac:dyDescent="0.2">
      <c r="B11" s="5" t="s">
        <v>15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ht="15.75" customHeight="1" x14ac:dyDescent="0.2">
      <c r="E12" s="1">
        <v>1</v>
      </c>
      <c r="F12" s="1">
        <v>2</v>
      </c>
      <c r="G12" s="1">
        <v>3</v>
      </c>
      <c r="H12" s="1">
        <v>4</v>
      </c>
      <c r="I12" s="1">
        <v>5</v>
      </c>
      <c r="J12" s="1">
        <v>6</v>
      </c>
      <c r="K12" s="1">
        <v>7</v>
      </c>
      <c r="L12" s="1">
        <v>8</v>
      </c>
      <c r="M12" s="1">
        <v>9</v>
      </c>
      <c r="N12" s="1">
        <v>10</v>
      </c>
      <c r="O12" s="1">
        <v>11</v>
      </c>
      <c r="P12" s="1">
        <v>12</v>
      </c>
      <c r="Q12" s="1">
        <v>13</v>
      </c>
      <c r="R12" s="1">
        <v>14</v>
      </c>
      <c r="S12" s="1">
        <v>15</v>
      </c>
      <c r="T12" s="1">
        <v>16</v>
      </c>
      <c r="U12" s="1">
        <v>17</v>
      </c>
      <c r="V12" s="1">
        <v>18</v>
      </c>
      <c r="W12" s="1">
        <v>19</v>
      </c>
      <c r="X12" s="1" t="s">
        <v>20</v>
      </c>
      <c r="Y12" s="1" t="s">
        <v>21</v>
      </c>
      <c r="Z12" s="1" t="s">
        <v>16</v>
      </c>
    </row>
    <row r="13" spans="1:39" ht="15.75" customHeight="1" x14ac:dyDescent="0.2">
      <c r="A13" s="10" t="s">
        <v>5</v>
      </c>
      <c r="B13" s="7" t="s">
        <v>5</v>
      </c>
      <c r="C13" s="7"/>
      <c r="D13" s="7"/>
      <c r="E13" s="1">
        <v>4</v>
      </c>
      <c r="F13" s="1">
        <v>84</v>
      </c>
      <c r="G13" s="1">
        <v>200</v>
      </c>
      <c r="H13" s="1">
        <v>433</v>
      </c>
      <c r="I13" s="1">
        <v>678</v>
      </c>
      <c r="J13" s="1">
        <v>1178</v>
      </c>
      <c r="K13" s="1">
        <v>1578</v>
      </c>
      <c r="L13" s="1">
        <v>2066</v>
      </c>
      <c r="M13" s="1">
        <v>2593</v>
      </c>
      <c r="N13" s="1">
        <v>3113</v>
      </c>
      <c r="O13" s="1">
        <v>3764</v>
      </c>
      <c r="P13" s="1">
        <v>4134</v>
      </c>
      <c r="Q13" s="1">
        <v>4364</v>
      </c>
      <c r="R13" s="1">
        <v>4806</v>
      </c>
      <c r="S13" s="1">
        <v>5162</v>
      </c>
      <c r="T13" s="1">
        <v>5425</v>
      </c>
      <c r="U13" s="1">
        <v>5776</v>
      </c>
      <c r="V13" s="1">
        <v>6289</v>
      </c>
      <c r="W13" s="1">
        <v>6389</v>
      </c>
      <c r="X13" s="1">
        <v>6512</v>
      </c>
      <c r="Y13" s="1">
        <v>6512</v>
      </c>
      <c r="Z13" s="1">
        <v>6592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5"/>
    </row>
    <row r="14" spans="1:39" ht="15.75" customHeight="1" x14ac:dyDescent="0.2">
      <c r="A14" s="10" t="s">
        <v>40</v>
      </c>
      <c r="B14" s="7" t="s">
        <v>17</v>
      </c>
      <c r="C14" s="7"/>
      <c r="D14" s="7"/>
      <c r="E14" s="1">
        <v>4</v>
      </c>
      <c r="F14" s="1">
        <v>83</v>
      </c>
      <c r="G14" s="1">
        <v>198</v>
      </c>
      <c r="H14" s="1">
        <v>413</v>
      </c>
      <c r="I14" s="1">
        <v>628</v>
      </c>
      <c r="J14" s="1">
        <v>1026</v>
      </c>
      <c r="K14" s="1">
        <v>1349</v>
      </c>
      <c r="L14" s="1">
        <v>1656</v>
      </c>
      <c r="M14" s="1">
        <v>2022</v>
      </c>
      <c r="N14" s="1">
        <v>2236</v>
      </c>
      <c r="O14" s="1">
        <v>2546</v>
      </c>
      <c r="P14" s="1">
        <v>2766</v>
      </c>
      <c r="Q14" s="1">
        <v>2903</v>
      </c>
      <c r="R14" s="1">
        <v>3136</v>
      </c>
      <c r="S14" s="1">
        <v>3322</v>
      </c>
      <c r="T14" s="1">
        <v>3466</v>
      </c>
      <c r="U14" s="1">
        <v>3687</v>
      </c>
      <c r="V14" s="1">
        <v>4004</v>
      </c>
      <c r="W14" s="1">
        <v>4040</v>
      </c>
      <c r="X14" s="1">
        <v>4043</v>
      </c>
      <c r="Y14" s="1">
        <v>4043</v>
      </c>
      <c r="Z14" s="1">
        <v>4044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5"/>
    </row>
    <row r="15" spans="1:39" ht="15.75" customHeight="1" x14ac:dyDescent="0.2">
      <c r="B15" s="8" t="s">
        <v>7</v>
      </c>
      <c r="C15" s="8"/>
      <c r="D15" s="8"/>
      <c r="E15" s="6">
        <f t="shared" ref="E15:Z15" si="1">E13-E16</f>
        <v>0</v>
      </c>
      <c r="F15" s="6">
        <f t="shared" si="1"/>
        <v>38</v>
      </c>
      <c r="G15" s="6">
        <f t="shared" si="1"/>
        <v>109</v>
      </c>
      <c r="H15" s="6">
        <f t="shared" si="1"/>
        <v>227</v>
      </c>
      <c r="I15" s="6">
        <f t="shared" si="1"/>
        <v>350</v>
      </c>
      <c r="J15" s="6">
        <f t="shared" si="1"/>
        <v>474</v>
      </c>
      <c r="K15" s="6">
        <f t="shared" si="1"/>
        <v>731</v>
      </c>
      <c r="L15" s="6">
        <f t="shared" si="1"/>
        <v>913</v>
      </c>
      <c r="M15" s="6">
        <f t="shared" si="1"/>
        <v>1099</v>
      </c>
      <c r="N15" s="6">
        <f t="shared" si="1"/>
        <v>1262</v>
      </c>
      <c r="O15" s="6">
        <f t="shared" si="1"/>
        <v>1512</v>
      </c>
      <c r="P15" s="6">
        <f t="shared" si="1"/>
        <v>1671</v>
      </c>
      <c r="Q15" s="6">
        <f t="shared" si="1"/>
        <v>1762</v>
      </c>
      <c r="R15" s="6">
        <f t="shared" si="1"/>
        <v>1867</v>
      </c>
      <c r="S15" s="6">
        <f t="shared" si="1"/>
        <v>1997</v>
      </c>
      <c r="T15" s="6">
        <f t="shared" si="1"/>
        <v>2119</v>
      </c>
      <c r="U15" s="6">
        <f t="shared" si="1"/>
        <v>2248</v>
      </c>
      <c r="V15" s="6">
        <f t="shared" si="1"/>
        <v>2524</v>
      </c>
      <c r="W15" s="6">
        <f t="shared" si="1"/>
        <v>2564</v>
      </c>
      <c r="X15" s="6">
        <f t="shared" si="1"/>
        <v>2685</v>
      </c>
      <c r="Y15" s="6">
        <f t="shared" si="1"/>
        <v>2685</v>
      </c>
      <c r="Z15" s="6">
        <f t="shared" si="1"/>
        <v>2765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5"/>
    </row>
    <row r="16" spans="1:39" ht="15.75" customHeight="1" x14ac:dyDescent="0.2">
      <c r="A16" s="10" t="s">
        <v>41</v>
      </c>
      <c r="B16" s="7" t="s">
        <v>18</v>
      </c>
      <c r="C16" s="7"/>
      <c r="D16" s="7"/>
      <c r="E16" s="1">
        <v>4</v>
      </c>
      <c r="F16" s="1">
        <v>46</v>
      </c>
      <c r="G16" s="1">
        <v>91</v>
      </c>
      <c r="H16" s="1">
        <v>206</v>
      </c>
      <c r="I16" s="1">
        <v>328</v>
      </c>
      <c r="J16" s="1">
        <v>704</v>
      </c>
      <c r="K16" s="1">
        <v>847</v>
      </c>
      <c r="L16" s="1">
        <v>1153</v>
      </c>
      <c r="M16" s="1">
        <v>1494</v>
      </c>
      <c r="N16" s="1">
        <v>1851</v>
      </c>
      <c r="O16" s="1">
        <v>2252</v>
      </c>
      <c r="P16" s="1">
        <v>2463</v>
      </c>
      <c r="Q16" s="1">
        <v>2602</v>
      </c>
      <c r="R16" s="1">
        <v>2939</v>
      </c>
      <c r="S16" s="1">
        <v>3165</v>
      </c>
      <c r="T16" s="1">
        <v>3306</v>
      </c>
      <c r="U16" s="1">
        <v>3528</v>
      </c>
      <c r="V16" s="1">
        <v>3765</v>
      </c>
      <c r="W16" s="1">
        <v>3825</v>
      </c>
      <c r="X16" s="1">
        <v>3827</v>
      </c>
      <c r="Y16" s="1">
        <v>3827</v>
      </c>
      <c r="Z16" s="1">
        <v>3827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5"/>
    </row>
    <row r="17" spans="1:39" ht="15.75" customHeight="1" x14ac:dyDescent="0.2">
      <c r="B17" s="7"/>
      <c r="C17" s="7"/>
      <c r="D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5"/>
    </row>
    <row r="18" spans="1:39" ht="15.75" customHeight="1" x14ac:dyDescent="0.2">
      <c r="B18" s="5" t="s">
        <v>22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9" ht="15.75" customHeight="1" x14ac:dyDescent="0.2">
      <c r="B19" s="7" t="s">
        <v>23</v>
      </c>
      <c r="C19" s="7"/>
      <c r="D19" s="7"/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  <c r="O19" s="1">
        <v>11</v>
      </c>
      <c r="P19" s="1">
        <v>12</v>
      </c>
      <c r="Q19" s="1">
        <v>13</v>
      </c>
      <c r="R19" s="1">
        <v>14</v>
      </c>
      <c r="S19" s="1">
        <v>15</v>
      </c>
      <c r="T19" s="1">
        <v>16</v>
      </c>
      <c r="U19" s="1">
        <v>17</v>
      </c>
      <c r="V19" s="1">
        <v>18</v>
      </c>
      <c r="W19" s="1">
        <v>19</v>
      </c>
      <c r="X19" s="1" t="s">
        <v>20</v>
      </c>
      <c r="Y19" s="1" t="s">
        <v>21</v>
      </c>
      <c r="Z19" s="1" t="s">
        <v>16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9" ht="15.75" customHeight="1" x14ac:dyDescent="0.2">
      <c r="A20" s="10" t="s">
        <v>5</v>
      </c>
      <c r="B20" s="1" t="s">
        <v>5</v>
      </c>
      <c r="C20" s="1"/>
      <c r="D20" s="1"/>
      <c r="E20" s="1">
        <v>4</v>
      </c>
      <c r="F20" s="1">
        <v>84</v>
      </c>
      <c r="G20" s="1">
        <v>206</v>
      </c>
      <c r="H20" s="1">
        <v>459</v>
      </c>
      <c r="I20" s="1">
        <v>734</v>
      </c>
      <c r="J20" s="1">
        <v>1295</v>
      </c>
      <c r="K20" s="1">
        <v>1728</v>
      </c>
      <c r="L20" s="1">
        <v>2246</v>
      </c>
      <c r="M20" s="1">
        <v>2811</v>
      </c>
      <c r="N20" s="1">
        <v>3371</v>
      </c>
      <c r="O20" s="1">
        <v>4087</v>
      </c>
      <c r="P20" s="1">
        <v>4486</v>
      </c>
      <c r="Q20" s="1">
        <v>4762</v>
      </c>
      <c r="R20" s="1">
        <v>5242</v>
      </c>
      <c r="S20" s="1">
        <v>5632</v>
      </c>
      <c r="T20" s="1">
        <v>5943</v>
      </c>
      <c r="U20" s="1">
        <v>6364</v>
      </c>
      <c r="V20" s="1">
        <v>6939</v>
      </c>
      <c r="W20" s="1">
        <v>7071</v>
      </c>
      <c r="X20" s="1">
        <v>7230</v>
      </c>
      <c r="Y20" s="1">
        <v>7230</v>
      </c>
      <c r="Z20" s="1">
        <v>7334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9" ht="15.75" customHeight="1" x14ac:dyDescent="0.2">
      <c r="A21" s="10" t="s">
        <v>40</v>
      </c>
      <c r="B21" s="1" t="s">
        <v>14</v>
      </c>
      <c r="C21" s="1"/>
      <c r="D21" s="1"/>
      <c r="E21" s="1">
        <v>4</v>
      </c>
      <c r="F21" s="1">
        <v>83</v>
      </c>
      <c r="G21" s="1">
        <v>202</v>
      </c>
      <c r="H21" s="1">
        <v>431</v>
      </c>
      <c r="I21" s="1">
        <v>662</v>
      </c>
      <c r="J21" s="1">
        <v>1093</v>
      </c>
      <c r="K21" s="1">
        <v>1436</v>
      </c>
      <c r="L21" s="1">
        <v>1761</v>
      </c>
      <c r="M21" s="1">
        <v>2144</v>
      </c>
      <c r="N21" s="1">
        <v>2373</v>
      </c>
      <c r="O21" s="1">
        <v>2698</v>
      </c>
      <c r="P21" s="1">
        <v>2937</v>
      </c>
      <c r="Q21" s="1">
        <v>3108</v>
      </c>
      <c r="R21" s="1">
        <v>3365</v>
      </c>
      <c r="S21" s="1">
        <v>3575</v>
      </c>
      <c r="T21" s="1">
        <v>3750</v>
      </c>
      <c r="U21" s="1">
        <v>3998</v>
      </c>
      <c r="V21" s="1">
        <v>4333</v>
      </c>
      <c r="W21" s="1">
        <v>4380</v>
      </c>
      <c r="X21" s="1">
        <v>4384</v>
      </c>
      <c r="Y21" s="1">
        <v>4384</v>
      </c>
      <c r="Z21" s="1">
        <v>4385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9" ht="15.75" customHeight="1" x14ac:dyDescent="0.2">
      <c r="B22" s="8" t="s">
        <v>12</v>
      </c>
      <c r="C22" s="8"/>
      <c r="D22" s="8"/>
      <c r="E22" s="1">
        <f t="shared" ref="E22:Z22" si="2">E20-E23</f>
        <v>0</v>
      </c>
      <c r="F22" s="1">
        <f t="shared" si="2"/>
        <v>38</v>
      </c>
      <c r="G22" s="1">
        <f t="shared" si="2"/>
        <v>111</v>
      </c>
      <c r="H22" s="1">
        <f t="shared" si="2"/>
        <v>233</v>
      </c>
      <c r="I22" s="1">
        <f t="shared" si="2"/>
        <v>360</v>
      </c>
      <c r="J22" s="1">
        <f t="shared" si="2"/>
        <v>495</v>
      </c>
      <c r="K22" s="1">
        <f t="shared" si="2"/>
        <v>760</v>
      </c>
      <c r="L22" s="1">
        <f t="shared" si="2"/>
        <v>953</v>
      </c>
      <c r="M22" s="1">
        <f t="shared" si="2"/>
        <v>1148</v>
      </c>
      <c r="N22" s="1">
        <f t="shared" si="2"/>
        <v>1319</v>
      </c>
      <c r="O22" s="1">
        <f t="shared" si="2"/>
        <v>1578</v>
      </c>
      <c r="P22" s="1">
        <f t="shared" si="2"/>
        <v>1752</v>
      </c>
      <c r="Q22" s="1">
        <f t="shared" si="2"/>
        <v>1868</v>
      </c>
      <c r="R22" s="1">
        <f t="shared" si="2"/>
        <v>1990</v>
      </c>
      <c r="S22" s="1">
        <f t="shared" si="2"/>
        <v>2144</v>
      </c>
      <c r="T22" s="1">
        <f t="shared" si="2"/>
        <v>2298</v>
      </c>
      <c r="U22" s="1">
        <f t="shared" si="2"/>
        <v>2476</v>
      </c>
      <c r="V22" s="1">
        <f t="shared" si="2"/>
        <v>2798</v>
      </c>
      <c r="W22" s="1">
        <f t="shared" si="2"/>
        <v>2863</v>
      </c>
      <c r="X22" s="1">
        <f t="shared" si="2"/>
        <v>3019</v>
      </c>
      <c r="Y22" s="1">
        <f t="shared" si="2"/>
        <v>3019</v>
      </c>
      <c r="Z22" s="1">
        <f t="shared" si="2"/>
        <v>3123</v>
      </c>
    </row>
    <row r="23" spans="1:39" ht="15.75" customHeight="1" x14ac:dyDescent="0.2">
      <c r="A23" s="10" t="s">
        <v>41</v>
      </c>
      <c r="B23" s="1" t="s">
        <v>13</v>
      </c>
      <c r="C23" s="1"/>
      <c r="D23" s="1"/>
      <c r="E23" s="1">
        <v>4</v>
      </c>
      <c r="F23" s="1">
        <v>46</v>
      </c>
      <c r="G23" s="1">
        <v>95</v>
      </c>
      <c r="H23" s="1">
        <v>226</v>
      </c>
      <c r="I23" s="1">
        <v>374</v>
      </c>
      <c r="J23" s="1">
        <v>800</v>
      </c>
      <c r="K23" s="1">
        <v>968</v>
      </c>
      <c r="L23" s="1">
        <v>1293</v>
      </c>
      <c r="M23" s="1">
        <v>1663</v>
      </c>
      <c r="N23" s="1">
        <v>2052</v>
      </c>
      <c r="O23" s="1">
        <v>2509</v>
      </c>
      <c r="P23" s="1">
        <v>2734</v>
      </c>
      <c r="Q23" s="1">
        <v>2894</v>
      </c>
      <c r="R23" s="1">
        <v>3252</v>
      </c>
      <c r="S23" s="1">
        <v>3488</v>
      </c>
      <c r="T23" s="1">
        <v>3645</v>
      </c>
      <c r="U23" s="1">
        <v>3888</v>
      </c>
      <c r="V23" s="1">
        <v>4141</v>
      </c>
      <c r="W23" s="1">
        <v>4208</v>
      </c>
      <c r="X23" s="1">
        <v>4211</v>
      </c>
      <c r="Y23" s="1">
        <v>4211</v>
      </c>
      <c r="Z23" s="1">
        <v>4211</v>
      </c>
    </row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12</vt:i4>
      </vt:variant>
    </vt:vector>
  </HeadingPairs>
  <TitlesOfParts>
    <vt:vector size="23" baseType="lpstr">
      <vt:lpstr>Cumulative GK_Collab_nonzero</vt:lpstr>
      <vt:lpstr>Cumulative_GK_collabzero</vt:lpstr>
      <vt:lpstr>PlotsNew_collabzero</vt:lpstr>
      <vt:lpstr>Cumulative Plotting Data_GK</vt:lpstr>
      <vt:lpstr>Plots_safe</vt:lpstr>
      <vt:lpstr>Year to Year Plotting Data </vt:lpstr>
      <vt:lpstr>Year to Year Plotting Data 2022</vt:lpstr>
      <vt:lpstr>Cumulative Plotting Data</vt:lpstr>
      <vt:lpstr>Cumulative Plotting Data 2022</vt:lpstr>
      <vt:lpstr>Raw</vt:lpstr>
      <vt:lpstr>Raw 2022</vt:lpstr>
      <vt:lpstr>And More Content by Year</vt:lpstr>
      <vt:lpstr>And More Content by Year 2022</vt:lpstr>
      <vt:lpstr>ToolsbyYear</vt:lpstr>
      <vt:lpstr>ToolsbyYear 2022</vt:lpstr>
      <vt:lpstr>Total Content Cumulative</vt:lpstr>
      <vt:lpstr>Total Content Cumulative 2022</vt:lpstr>
      <vt:lpstr>Tools</vt:lpstr>
      <vt:lpstr>Tools 2022</vt:lpstr>
      <vt:lpstr>And More</vt:lpstr>
      <vt:lpstr>And More 2022</vt:lpstr>
      <vt:lpstr>Total Growth</vt:lpstr>
      <vt:lpstr>Total Growth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Zentner</dc:creator>
  <cp:lastModifiedBy>Klimeck, Gerhard</cp:lastModifiedBy>
  <dcterms:created xsi:type="dcterms:W3CDTF">2017-02-06T17:49:13Z</dcterms:created>
  <dcterms:modified xsi:type="dcterms:W3CDTF">2022-02-26T17:22:14Z</dcterms:modified>
</cp:coreProperties>
</file>