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ab15f44e2a6e09df/UC Notes/CourseWork/Spring 2020/Simulation Modelling/Assignment 2/Final/"/>
    </mc:Choice>
  </mc:AlternateContent>
  <xr:revisionPtr revIDLastSave="32740" documentId="11_1F17AD7130E1E2E5F960A92965300F71EEBDEABB" xr6:coauthVersionLast="45" xr6:coauthVersionMax="45" xr10:uidLastSave="{D2C22242-E0B4-4066-9954-6690CC2802FE}"/>
  <bookViews>
    <workbookView xWindow="-108" yWindow="-108" windowWidth="23256" windowHeight="12576" xr2:uid="{00000000-000D-0000-FFFF-FFFF00000000}"/>
  </bookViews>
  <sheets>
    <sheet name="Part2" sheetId="19" r:id="rId1"/>
    <sheet name="ro_HiddenInfo" sheetId="17" state="hidden" r:id="rId2"/>
    <sheet name="senseInfo" sheetId="11" state="hidden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8</definedName>
    <definedName name="_AtRisk_SimSetting_MultipleCPUManualCount" hidden="1">8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ReportOptionCustomItemsCount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20</definedName>
    <definedName name="_AtRisk_SimSetting_ReportOptionReportsFileType" hidden="1">1</definedName>
    <definedName name="_AtRisk_SimSetting_ReportOptionReportStyle" hidden="1">1</definedName>
    <definedName name="_AtRisk_SimSetting_ReportOptionSelectiveQR" hidden="1">FALSE</definedName>
    <definedName name="_AtRisk_SimSetting_ReportsList" hidden="1">20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OptimizationAdjustableCellAddresses" hidden="1">ro_HiddenInfo!$H$16</definedName>
    <definedName name="Pal_Workbook_GUID" hidden="1">"5I1E5UWMBH457EVN85Q3UPNX"</definedName>
    <definedName name="RiskAfterRecalcMacro" hidden="1">""</definedName>
    <definedName name="RiskAfterSimMacro" hidden="1">""</definedName>
    <definedName name="riskATSSboxGraph" hidden="1">FALSE</definedName>
    <definedName name="riskATSSincludeSimtables" hidden="1">TRUE</definedName>
    <definedName name="riskATSSinputsGraphs" hidden="1">FALSE</definedName>
    <definedName name="riskATSSoutputStatistic" hidden="1">3</definedName>
    <definedName name="riskATSSpercentChangeGraph" hidden="1">TRUE</definedName>
    <definedName name="riskATSSpercentileGraph" hidden="1">TRUE</definedName>
    <definedName name="riskATSSpercentileValue" hidden="1">0.5</definedName>
    <definedName name="riskATSSprintReport" hidden="1">FALSE</definedName>
    <definedName name="riskATSSreportsInActiveBook" hidden="1">FALSE</definedName>
    <definedName name="riskATSSreportsSelected" hidden="1">TRUE</definedName>
    <definedName name="riskATSSsummaryReport" hidden="1">TRUE</definedName>
    <definedName name="riskATSStornadoGraph" hidden="1">TRUE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1000</definedName>
    <definedName name="RiskNumSimulations" hidden="1">1</definedName>
    <definedName name="RiskPauseOnError" hidden="1">FALSE</definedName>
    <definedName name="RiskRealTimeResults">FALSE</definedName>
    <definedName name="RiskResultsUpdateFreq">100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electedCell" hidden="1">"$B$37"</definedName>
    <definedName name="RiskSelectedNameCell1" hidden="1">"$A$6"</definedName>
    <definedName name="RiskStandardRecalc" hidden="1">2</definedName>
    <definedName name="RiskStatFunctionsUpdateFreq">1</definedName>
    <definedName name="RiskUpdateDisplay" hidden="1">FALSE</definedName>
    <definedName name="RiskUpdateStatFunctions">TRUE</definedName>
    <definedName name="RiskUseDifferentSeedForEachSim" hidden="1">FALSE</definedName>
    <definedName name="RiskUseFixedSeed" hidden="1">FALSE</definedName>
    <definedName name="RiskUseMultipleCPUs" hidden="1">FALSE</definedName>
    <definedName name="solver_adj" localSheetId="0" hidden="1">Part2!$B$19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Part2!$B$19</definedName>
    <definedName name="solver_lhs2" localSheetId="0" hidden="1">Part2!$B$19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Part2!$B$37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4</definedName>
    <definedName name="solver_rhs1" localSheetId="0" hidden="1">20</definedName>
    <definedName name="solver_rhs2" localSheetId="0" hidden="1">integer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  <definedName name="XLSIMPARAM" hidden="1">{"Param","Uncertainty!$B$26","NPV","1,000","1","3","1","level","Uncertainty!$E$12:$H$12","Uncertainty!$B$12"}</definedName>
    <definedName name="XLSIMSIM" hidden="1">{"Sim",1,"Output 1","'Uncertainty'!$B$26","1","3","1,000","0"}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9" i="19" l="1"/>
  <c r="C39" i="19"/>
  <c r="B39" i="19"/>
  <c r="D39" i="19"/>
  <c r="E39" i="19"/>
  <c r="F39" i="19"/>
  <c r="G39" i="19"/>
  <c r="H39" i="19"/>
  <c r="I39" i="19"/>
  <c r="J39" i="19"/>
  <c r="K39" i="19"/>
  <c r="C40" i="19"/>
  <c r="D40" i="19"/>
  <c r="E40" i="19"/>
  <c r="F40" i="19"/>
  <c r="G40" i="19"/>
  <c r="H40" i="19"/>
  <c r="I40" i="19"/>
  <c r="J40" i="19"/>
  <c r="K40" i="19"/>
  <c r="B40" i="19"/>
  <c r="B44" i="19"/>
  <c r="B43" i="19"/>
  <c r="B28" i="19"/>
  <c r="B29" i="19"/>
  <c r="B30" i="19"/>
  <c r="B31" i="19"/>
  <c r="C27" i="19"/>
  <c r="E6" i="19"/>
  <c r="E7" i="19"/>
  <c r="C26" i="19"/>
  <c r="C28" i="19"/>
  <c r="C29" i="19"/>
  <c r="C30" i="19"/>
  <c r="C31" i="19"/>
  <c r="D27" i="19"/>
  <c r="D26" i="19"/>
  <c r="D28" i="19"/>
  <c r="D29" i="19"/>
  <c r="D30" i="19"/>
  <c r="D31" i="19"/>
  <c r="E27" i="19"/>
  <c r="E26" i="19"/>
  <c r="E28" i="19"/>
  <c r="E29" i="19"/>
  <c r="E30" i="19"/>
  <c r="E31" i="19"/>
  <c r="F27" i="19"/>
  <c r="F26" i="19"/>
  <c r="F28" i="19"/>
  <c r="F29" i="19"/>
  <c r="F30" i="19"/>
  <c r="F31" i="19"/>
  <c r="G27" i="19"/>
  <c r="G26" i="19"/>
  <c r="G28" i="19"/>
  <c r="G29" i="19"/>
  <c r="G30" i="19"/>
  <c r="G31" i="19"/>
  <c r="H27" i="19"/>
  <c r="H26" i="19"/>
  <c r="H28" i="19"/>
  <c r="H29" i="19"/>
  <c r="H30" i="19"/>
  <c r="H31" i="19"/>
  <c r="I27" i="19"/>
  <c r="I26" i="19"/>
  <c r="I28" i="19"/>
  <c r="I29" i="19"/>
  <c r="I30" i="19"/>
  <c r="I31" i="19"/>
  <c r="J27" i="19"/>
  <c r="J26" i="19"/>
  <c r="J28" i="19"/>
  <c r="J29" i="19"/>
  <c r="J30" i="19"/>
  <c r="J31" i="19"/>
  <c r="K27" i="19"/>
  <c r="K26" i="19"/>
  <c r="K28" i="19"/>
  <c r="K29" i="19"/>
  <c r="K30" i="19"/>
  <c r="K31" i="19"/>
  <c r="L27" i="19"/>
  <c r="L26" i="19"/>
  <c r="L28" i="19"/>
  <c r="L29" i="19"/>
  <c r="L30" i="19"/>
  <c r="L31" i="19"/>
  <c r="M27" i="19"/>
  <c r="M26" i="19"/>
  <c r="M28" i="19"/>
  <c r="M29" i="19"/>
  <c r="M30" i="19"/>
  <c r="M31" i="19"/>
  <c r="N27" i="19"/>
  <c r="N26" i="19"/>
  <c r="N28" i="19"/>
  <c r="N29" i="19"/>
  <c r="N30" i="19"/>
  <c r="N31" i="19"/>
  <c r="O27" i="19"/>
  <c r="O26" i="19"/>
  <c r="O28" i="19"/>
  <c r="O29" i="19"/>
  <c r="O30" i="19"/>
  <c r="O31" i="19"/>
  <c r="P27" i="19"/>
  <c r="P26" i="19"/>
  <c r="P28" i="19"/>
  <c r="P29" i="19"/>
  <c r="P30" i="19"/>
  <c r="P31" i="19"/>
  <c r="Q27" i="19"/>
  <c r="Q26" i="19"/>
  <c r="Q28" i="19"/>
  <c r="Q29" i="19"/>
  <c r="Q30" i="19"/>
  <c r="Q31" i="19"/>
  <c r="B32" i="19"/>
  <c r="C34" i="19"/>
  <c r="C35" i="19"/>
  <c r="B37" i="19"/>
  <c r="A61" i="19"/>
  <c r="B1" i="17"/>
  <c r="H16" i="17"/>
  <c r="E5" i="11"/>
  <c r="E6" i="11"/>
  <c r="E2" i="11"/>
</calcChain>
</file>

<file path=xl/sharedStrings.xml><?xml version="1.0" encoding="utf-8"?>
<sst xmlns="http://schemas.openxmlformats.org/spreadsheetml/2006/main" count="277" uniqueCount="210">
  <si>
    <t>spaces</t>
  </si>
  <si>
    <t>Average annual revenue</t>
  </si>
  <si>
    <t>per space used</t>
  </si>
  <si>
    <t>Average operating costs</t>
  </si>
  <si>
    <t>per space available</t>
  </si>
  <si>
    <t>per space</t>
  </si>
  <si>
    <t>Capacity limit</t>
  </si>
  <si>
    <t>cars per level</t>
  </si>
  <si>
    <t>Year</t>
  </si>
  <si>
    <t>Demand</t>
  </si>
  <si>
    <t>Revenue</t>
  </si>
  <si>
    <t>Capacity</t>
  </si>
  <si>
    <t>levels</t>
  </si>
  <si>
    <t>Operating costs</t>
  </si>
  <si>
    <t>Capacity cost for up to two levels</t>
  </si>
  <si>
    <t>Capacity costs for levels above 2</t>
  </si>
  <si>
    <t>Discount rate</t>
  </si>
  <si>
    <t xml:space="preserve">Demand in year 1 </t>
  </si>
  <si>
    <t>alpha</t>
  </si>
  <si>
    <t>beta</t>
  </si>
  <si>
    <t>Additional demand after year 10</t>
  </si>
  <si>
    <t>Additional demand by year 10</t>
  </si>
  <si>
    <t>p.a.</t>
  </si>
  <si>
    <t>Land lease and other fixed costs</t>
  </si>
  <si>
    <t>Land leasing and fixed costs</t>
  </si>
  <si>
    <t xml:space="preserve"> </t>
  </si>
  <si>
    <t xml:space="preserve">senseTotal: </t>
  </si>
  <si>
    <t>.</t>
  </si>
  <si>
    <t>selectionIndex</t>
  </si>
  <si>
    <t>formulaIndex</t>
  </si>
  <si>
    <t>cellAddress</t>
  </si>
  <si>
    <t>rangeAddress</t>
  </si>
  <si>
    <t>bookName</t>
  </si>
  <si>
    <t>sheetName</t>
  </si>
  <si>
    <t>ioIndex</t>
  </si>
  <si>
    <t>checkSelected</t>
  </si>
  <si>
    <t>baseValue</t>
  </si>
  <si>
    <t>useCellBase</t>
  </si>
  <si>
    <t>minPercent</t>
  </si>
  <si>
    <t>maxPercent</t>
  </si>
  <si>
    <t>minValue</t>
  </si>
  <si>
    <t>maxValue</t>
  </si>
  <si>
    <t>numIntervals</t>
  </si>
  <si>
    <t>intIndex</t>
  </si>
  <si>
    <t>varyWhenStepping</t>
  </si>
  <si>
    <t>intervalMode</t>
  </si>
  <si>
    <t>tableRange</t>
  </si>
  <si>
    <t>analysisString</t>
  </si>
  <si>
    <t>isInput</t>
  </si>
  <si>
    <t>groupIndex</t>
  </si>
  <si>
    <t>groupCount</t>
  </si>
  <si>
    <t/>
  </si>
  <si>
    <t>D17</t>
  </si>
  <si>
    <t>6</t>
  </si>
  <si>
    <t>5</t>
  </si>
  <si>
    <t>7</t>
  </si>
  <si>
    <t>Range:5.00</t>
  </si>
  <si>
    <t>Range:6.00</t>
  </si>
  <si>
    <t>Range:7.00</t>
  </si>
  <si>
    <t xml:space="preserve">higher for floors above 2 </t>
  </si>
  <si>
    <t>4</t>
  </si>
  <si>
    <t>8</t>
  </si>
  <si>
    <t>Range:4.00</t>
  </si>
  <si>
    <t>Range:8.00</t>
  </si>
  <si>
    <t>MC_Expansion</t>
  </si>
  <si>
    <t>'[ParkingGarageSolution3.xlsx]MC_Expansion'!$G$42:$G$46</t>
  </si>
  <si>
    <t>Range: $G$42:$G$46</t>
  </si>
  <si>
    <t>MC_Uniform</t>
  </si>
  <si>
    <t>'[ParkingGarageSolution3.xlsx]MC_Uniform'!$I$43:$I$47</t>
  </si>
  <si>
    <t>Range: $I$43:$I$47</t>
  </si>
  <si>
    <t>Construction cost</t>
  </si>
  <si>
    <t>Higher floor additional construction cost</t>
  </si>
  <si>
    <t>NPV</t>
  </si>
  <si>
    <t>UNUSED</t>
  </si>
  <si>
    <t>Method + #Operators(Legacy)</t>
  </si>
  <si>
    <t>Mutation Rate (Legacy)</t>
  </si>
  <si>
    <t>Crossover Rate (Legacy)</t>
  </si>
  <si>
    <t>Description</t>
  </si>
  <si>
    <t># Time Blocks/All Groups Must Be Present</t>
  </si>
  <si>
    <t>Constraint Range</t>
  </si>
  <si>
    <t>#Ranges</t>
  </si>
  <si>
    <t>Adj. Range</t>
  </si>
  <si>
    <t>Min Val or Range</t>
  </si>
  <si>
    <t>Max Val Or Range</t>
  </si>
  <si>
    <t>Flags</t>
  </si>
  <si>
    <t>HARD CONSTRAINT DEV</t>
  </si>
  <si>
    <t>CONSTRAINT SOLVER</t>
  </si>
  <si>
    <t>ROFUNC</t>
  </si>
  <si>
    <t>RISKOPT</t>
  </si>
  <si>
    <t>SOFT CONSTRAINT DEV</t>
  </si>
  <si>
    <t>EVAL (True/False or penalty)</t>
  </si>
  <si>
    <t>Type (Hard/Soft)</t>
  </si>
  <si>
    <t>Entry Mode</t>
  </si>
  <si>
    <t>Formula</t>
  </si>
  <si>
    <t>Left Val Or Range</t>
  </si>
  <si>
    <t>Left Operator</t>
  </si>
  <si>
    <t>Constrained Cells</t>
  </si>
  <si>
    <t>Right Operator</t>
  </si>
  <si>
    <t>Right Val Or Range</t>
  </si>
  <si>
    <t>Penalty Function</t>
  </si>
  <si>
    <t>RO Eval Time (Iter/Sim)</t>
  </si>
  <si>
    <t>RO Statistic to Constrain</t>
  </si>
  <si>
    <t>RO Statistic Parameter</t>
  </si>
  <si>
    <t>Precision (added 6.0)</t>
  </si>
  <si>
    <t>RO Auto Eval Time (added 6.0)</t>
  </si>
  <si>
    <t>Formula Conversion Cell (not used in v5)</t>
  </si>
  <si>
    <t>Number Formatting Cell (introduced in v5)</t>
  </si>
  <si>
    <t>Out Stats</t>
  </si>
  <si>
    <t>Mean</t>
  </si>
  <si>
    <t>Std. Dev.</t>
  </si>
  <si>
    <t>Min</t>
  </si>
  <si>
    <t>Max</t>
  </si>
  <si>
    <t>RISKOpt Tag</t>
  </si>
  <si>
    <t># Chromosomes</t>
  </si>
  <si>
    <t># Constraints</t>
  </si>
  <si>
    <t>Compatibility with Old Versions (4 trips pre-v5 versions)</t>
  </si>
  <si>
    <t>Creation Version</t>
  </si>
  <si>
    <t>Required Version</t>
  </si>
  <si>
    <t>Recommended Version</t>
  </si>
  <si>
    <t>Last Modified by Version</t>
  </si>
  <si>
    <t>Genetic Algorithm - Discrete Variable Warning Shown</t>
  </si>
  <si>
    <t>ColorOptimizationCells Called</t>
  </si>
  <si>
    <t>Constraint Solver, number of Latin Hypercube stratifications, for reproducing results with Actual Convergence</t>
  </si>
  <si>
    <t>Constraint Solver, total of adjustable cell values, to only pass number of stratifications if model hasn't changed</t>
  </si>
  <si>
    <t>Goal (Cell, Statistic, Parameter), E1: RO Formula to Optimize</t>
  </si>
  <si>
    <t>Goal (Type, Target Value)</t>
  </si>
  <si>
    <t>VERSION 6.0 SETTINGS</t>
  </si>
  <si>
    <t>Optimization Engine</t>
  </si>
  <si>
    <t>Mutation Rate (becoming a single settings for all adjustable cell groups)</t>
  </si>
  <si>
    <t>Crossover Rate (becoming a single settings for all adjustable cell groups)</t>
  </si>
  <si>
    <t>Genetic Operators (becoming a single settings for all adjustable cell groups)</t>
  </si>
  <si>
    <t>Stopping on Projected Convergence (added in version 6; other simulation runtime settings got moved to @RISK)</t>
  </si>
  <si>
    <t>Population Size</t>
  </si>
  <si>
    <t>Seed (Is Auto, Value)</t>
  </si>
  <si>
    <t>Same Seed Each Simulation (this was used in RISKOptimizer version 5 and earlier)</t>
  </si>
  <si>
    <t>Sampling Type (this was used in RISKOptimizer version 5 and earlier)</t>
  </si>
  <si>
    <t>Stop on Errors (before v5: Pause on Errors)</t>
  </si>
  <si>
    <t>Trial Count Stopping (enabled, trial count)</t>
  </si>
  <si>
    <t>Formula Stopping (enabled, formula)</t>
  </si>
  <si>
    <t>Timespan Stopping (enabled, trial count)</t>
  </si>
  <si>
    <t>Progress Stopping (enabled, trial count, max % change, change is percent)</t>
  </si>
  <si>
    <t>Sim. Stopping Mode, Tolerance (legacy settings used in v5 and earlier)</t>
  </si>
  <si>
    <t>#Iterations - Sim Stopping (legacy setting used in v5 and earlier))</t>
  </si>
  <si>
    <t>Keep Trial-by-Trial Log (if cell has anything other than False consider True, since Evolver 4 didn't have this setting); this setting no longer used staring with version 6</t>
  </si>
  <si>
    <t>Minimize Excel on Startup</t>
  </si>
  <si>
    <t>Show Excel Recalcs (replaces "Update Display" used before v5)</t>
  </si>
  <si>
    <t>Ev4/RO1: Graph Progress</t>
  </si>
  <si>
    <t>Ev4/RO1: Update Display (replaced by Show Excel Recalcs in v5)</t>
  </si>
  <si>
    <t>MACROS</t>
  </si>
  <si>
    <t>Start (enabled, macro)</t>
  </si>
  <si>
    <t>Before Recalc (enabled, macro), starting with v6 RISKOptimizer uses corresponding @RISK macro</t>
  </si>
  <si>
    <t>After Recalc (enabled, macro), starting with v6 RISKOptimizer uses corresponding @RISK macro</t>
  </si>
  <si>
    <t>After Storage (enabled, macro)</t>
  </si>
  <si>
    <t>Finish (enabled, macro)</t>
  </si>
  <si>
    <t>Macro Before Simulation (enabled, macro), starting with v6, this is legacy setting</t>
  </si>
  <si>
    <t>Macro After Simulation (enabled, macro), starting with v6, this is legacy setting</t>
  </si>
  <si>
    <t>1,1,1,1,1,1,1,1,1,1,1</t>
  </si>
  <si>
    <t>6.3.0</t>
  </si>
  <si>
    <t>1.0.0</t>
  </si>
  <si>
    <t>DEFAULT PARENT SELECTION</t>
  </si>
  <si>
    <t>DEFAULT MUTATION</t>
  </si>
  <si>
    <t>DEFAULT CROSSOVER</t>
  </si>
  <si>
    <t>DEFAULT BACKTRACK</t>
  </si>
  <si>
    <t>ARITHMETIC CROSSOVER</t>
  </si>
  <si>
    <t>HEURISTIC CROSSOVER</t>
  </si>
  <si>
    <t>CAUCHY MUTATION</t>
  </si>
  <si>
    <t>BOUNDARY MUTATION</t>
  </si>
  <si>
    <t>NON-UNIFORM MUTATION</t>
  </si>
  <si>
    <t>LINEAR</t>
  </si>
  <si>
    <t>LOCAL SEARCH</t>
  </si>
  <si>
    <t>RECIPE_x0001_11</t>
  </si>
  <si>
    <t>True,False,False</t>
  </si>
  <si>
    <t>Base Model with Cerntain Demand</t>
  </si>
  <si>
    <t>NPV (excluding construction cost)</t>
  </si>
  <si>
    <t>Is Disabled</t>
  </si>
  <si>
    <t>Use for EF</t>
  </si>
  <si>
    <t>EF Settings Have Been Defined</t>
  </si>
  <si>
    <t>EF Location of Constraining Values</t>
  </si>
  <si>
    <t>EF Min Constraining Value</t>
  </si>
  <si>
    <t>EF Max Constraining Value</t>
  </si>
  <si>
    <t>EF # of Constraining Values Between Min and Max</t>
  </si>
  <si>
    <t>EF Range with Constraining Values</t>
  </si>
  <si>
    <t>EF # of Constraining Values Listed</t>
  </si>
  <si>
    <t>EF Stopping Conditions</t>
  </si>
  <si>
    <t>EF Stop on Trials</t>
  </si>
  <si>
    <t>EF Trial Count</t>
  </si>
  <si>
    <t>EF Stop on Time</t>
  </si>
  <si>
    <t>EF Time Duration</t>
  </si>
  <si>
    <t>EF Time Unit</t>
  </si>
  <si>
    <t>EF Stop on Progress</t>
  </si>
  <si>
    <t>EF Trials (Progress)</t>
  </si>
  <si>
    <t>EF Max. Change (Progress)</t>
  </si>
  <si>
    <t>EF Max. Change is Percent (Progress)</t>
  </si>
  <si>
    <t>EFFICIENT FRONTIER</t>
  </si>
  <si>
    <t>Analysis Type (Standard vs. Efficient Frontier)</t>
  </si>
  <si>
    <t>EF Item to Constrain</t>
  </si>
  <si>
    <t>EF Constraint Minimum</t>
  </si>
  <si>
    <t>EF Constraint Maximum</t>
  </si>
  <si>
    <t>EF Formula for Dtools</t>
  </si>
  <si>
    <t>7.5.0</t>
  </si>
  <si>
    <t>Cash flow (excluding construction cost)</t>
  </si>
  <si>
    <t>Demand factor</t>
  </si>
  <si>
    <t>Demand Factor</t>
  </si>
  <si>
    <t>Number of Levels</t>
  </si>
  <si>
    <t>demand(t) = final demand - alpha * exp(-beta * (t-1))</t>
  </si>
  <si>
    <t>Find alpha, beta so that demand (0), demand(10) are as projected</t>
  </si>
  <si>
    <t>Average NPV Per Level</t>
  </si>
  <si>
    <t>Rank using Avg. NPV for each level</t>
  </si>
  <si>
    <t>Max. Avg. NPV is obtained with number of Levels : 6</t>
  </si>
  <si>
    <t>Optimum Number of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</si>
</sst>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£&quot;#,##0;[Red]\-&quot;£&quot;#,##0"/>
    <numFmt numFmtId="165" formatCode="_([$$-409]* #,##0_);_([$$-409]* \(#,##0\);_([$$-409]* &quot;-&quot;_);_(@_)"/>
    <numFmt numFmtId="166" formatCode="_([$$-409]* #,##0.00_);_([$$-409]* \(#,##0.00\);_([$$-409]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</borders>
  <cellStyleXfs count="1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2" fillId="8" borderId="0" applyNumberFormat="0" applyBorder="0" applyAlignment="0" applyProtection="0"/>
    <xf numFmtId="0" fontId="7" fillId="9" borderId="0" applyNumberFormat="0" applyBorder="0" applyAlignment="0" applyProtection="0"/>
    <xf numFmtId="44" fontId="8" fillId="0" borderId="0" applyFont="0" applyFill="0" applyBorder="0" applyAlignment="0" applyProtection="0"/>
    <xf numFmtId="0" fontId="1" fillId="10" borderId="0" applyNumberFormat="0" applyBorder="0" applyAlignment="0" applyProtection="0"/>
    <xf numFmtId="9" fontId="9" fillId="0" borderId="0" applyFont="0" applyFill="0" applyBorder="0" applyAlignment="0" applyProtection="0"/>
    <xf numFmtId="0" fontId="10" fillId="11" borderId="11" applyNumberFormat="0" applyAlignment="0" applyProtection="0"/>
  </cellStyleXfs>
  <cellXfs count="71">
    <xf numFmtId="0" fontId="0" fillId="0" borderId="0" xfId="0"/>
    <xf numFmtId="164" fontId="0" fillId="0" borderId="0" xfId="0" applyNumberFormat="1"/>
    <xf numFmtId="9" fontId="0" fillId="0" borderId="0" xfId="0" applyNumberFormat="1"/>
    <xf numFmtId="0" fontId="0" fillId="0" borderId="0" xfId="0" applyFill="1"/>
    <xf numFmtId="0" fontId="4" fillId="0" borderId="0" xfId="0" applyFont="1"/>
    <xf numFmtId="0" fontId="0" fillId="0" borderId="1" xfId="0" applyBorder="1"/>
    <xf numFmtId="0" fontId="0" fillId="0" borderId="3" xfId="0" applyBorder="1"/>
    <xf numFmtId="0" fontId="0" fillId="0" borderId="0" xfId="0" quotePrefix="1"/>
    <xf numFmtId="0" fontId="3" fillId="2" borderId="0" xfId="1"/>
    <xf numFmtId="9" fontId="3" fillId="2" borderId="0" xfId="1" applyNumberFormat="1"/>
    <xf numFmtId="0" fontId="3" fillId="3" borderId="0" xfId="2"/>
    <xf numFmtId="9" fontId="3" fillId="2" borderId="0" xfId="1" applyNumberFormat="1" applyBorder="1"/>
    <xf numFmtId="0" fontId="0" fillId="0" borderId="0" xfId="0" applyAlignment="1">
      <alignment horizontal="right"/>
    </xf>
    <xf numFmtId="0" fontId="5" fillId="0" borderId="0" xfId="0" applyFont="1" applyAlignment="1">
      <alignment horizontal="right"/>
    </xf>
    <xf numFmtId="0" fontId="0" fillId="0" borderId="2" xfId="0" applyBorder="1" applyAlignment="1">
      <alignment horizontal="right"/>
    </xf>
    <xf numFmtId="0" fontId="5" fillId="0" borderId="2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9" xfId="0" applyBorder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5" borderId="0" xfId="0" quotePrefix="1" applyFill="1" applyAlignment="1">
      <alignment horizontal="left"/>
    </xf>
    <xf numFmtId="0" fontId="0" fillId="0" borderId="0" xfId="0" quotePrefix="1" applyAlignment="1">
      <alignment horizontal="left"/>
    </xf>
    <xf numFmtId="165" fontId="0" fillId="5" borderId="0" xfId="0" applyNumberFormat="1" applyFill="1" applyAlignment="1">
      <alignment horizontal="left"/>
    </xf>
    <xf numFmtId="0" fontId="3" fillId="2" borderId="4" xfId="1" applyBorder="1"/>
    <xf numFmtId="0" fontId="3" fillId="2" borderId="5" xfId="1" applyBorder="1"/>
    <xf numFmtId="0" fontId="6" fillId="0" borderId="0" xfId="0" applyFont="1"/>
    <xf numFmtId="165" fontId="2" fillId="8" borderId="6" xfId="4" applyNumberFormat="1" applyBorder="1"/>
    <xf numFmtId="165" fontId="3" fillId="4" borderId="7" xfId="3" applyNumberFormat="1" applyBorder="1"/>
    <xf numFmtId="165" fontId="3" fillId="4" borderId="8" xfId="3" applyNumberFormat="1" applyBorder="1"/>
    <xf numFmtId="165" fontId="3" fillId="4" borderId="4" xfId="3" applyNumberFormat="1" applyBorder="1"/>
    <xf numFmtId="0" fontId="3" fillId="4" borderId="2" xfId="3" applyBorder="1"/>
    <xf numFmtId="0" fontId="3" fillId="4" borderId="3" xfId="3" applyBorder="1"/>
    <xf numFmtId="165" fontId="3" fillId="4" borderId="2" xfId="3" applyNumberFormat="1" applyBorder="1"/>
    <xf numFmtId="165" fontId="3" fillId="4" borderId="3" xfId="3" applyNumberFormat="1" applyBorder="1"/>
    <xf numFmtId="0" fontId="5" fillId="0" borderId="5" xfId="0" applyFont="1" applyBorder="1" applyAlignment="1">
      <alignment horizontal="right"/>
    </xf>
    <xf numFmtId="166" fontId="3" fillId="2" borderId="0" xfId="1" applyNumberFormat="1"/>
    <xf numFmtId="9" fontId="7" fillId="9" borderId="0" xfId="5" applyNumberFormat="1"/>
    <xf numFmtId="0" fontId="3" fillId="4" borderId="1" xfId="3" applyBorder="1"/>
    <xf numFmtId="165" fontId="0" fillId="0" borderId="0" xfId="0" applyNumberFormat="1"/>
    <xf numFmtId="165" fontId="1" fillId="10" borderId="0" xfId="7" applyNumberFormat="1" applyAlignment="1">
      <alignment horizontal="center"/>
    </xf>
    <xf numFmtId="10" fontId="1" fillId="10" borderId="0" xfId="7" applyNumberFormat="1" applyAlignment="1">
      <alignment horizontal="center"/>
    </xf>
    <xf numFmtId="0" fontId="3" fillId="4" borderId="10" xfId="3" applyBorder="1"/>
    <xf numFmtId="44" fontId="2" fillId="8" borderId="0" xfId="4" applyNumberFormat="1" applyAlignment="1">
      <alignment horizontal="center"/>
    </xf>
    <xf numFmtId="9" fontId="0" fillId="0" borderId="0" xfId="8" applyFont="1"/>
    <xf numFmtId="0" fontId="10" fillId="11" borderId="11" xfId="9"/>
    <xf numFmtId="0" fontId="5" fillId="0" borderId="0" xfId="0" applyFont="1"/>
    <xf numFmtId="44" fontId="0" fillId="0" borderId="0" xfId="6" applyNumberFormat="1" applyFont="1"/>
    <xf numFmtId="44" fontId="11" fillId="0" borderId="0" xfId="6" applyNumberFormat="1" applyFont="1"/>
    <xf numFmtId="0" fontId="11" fillId="0" borderId="0" xfId="0" applyFont="1"/>
    <xf numFmtId="44" fontId="10" fillId="11" borderId="11" xfId="6" applyFont="1" applyFill="1" applyBorder="1"/>
    <xf numFmtId="44" fontId="12" fillId="8" borderId="0" xfId="4" applyNumberFormat="1" applyFont="1" applyAlignment="1">
      <alignment horizontal="center"/>
    </xf>
    <xf numFmtId="0" fontId="12" fillId="10" borderId="0" xfId="7" applyFont="1" applyAlignment="1">
      <alignment horizontal="center"/>
    </xf>
    <xf numFmtId="0" fontId="12" fillId="10" borderId="0" xfId="7" applyFont="1" applyAlignment="1">
      <alignment horizontal="center" vertical="center"/>
    </xf>
    <xf numFmtId="0" fontId="12" fillId="10" borderId="0" xfId="7" applyNumberFormat="1" applyFont="1" applyAlignment="1">
      <alignment horizontal="center" vertical="center"/>
    </xf>
    <xf numFmtId="44" fontId="0" fillId="0" borderId="0" xfId="0" applyNumberFormat="1"/>
    <xf numFmtId="44" fontId="11" fillId="0" borderId="0" xfId="0" applyNumberFormat="1" applyFont="1"/>
    <xf numFmtId="0" fontId="5" fillId="0" borderId="0" xfId="0" applyFont="1" applyBorder="1" applyAlignment="1">
      <alignment horizontal="right"/>
    </xf>
    <xf numFmtId="44" fontId="3" fillId="4" borderId="0" xfId="3" applyNumberFormat="1"/>
    <xf numFmtId="0" fontId="3" fillId="4" borderId="0" xfId="3"/>
    <xf numFmtId="44" fontId="12" fillId="4" borderId="0" xfId="3" applyNumberFormat="1" applyFont="1"/>
    <xf numFmtId="0" fontId="12" fillId="4" borderId="0" xfId="3" applyFont="1"/>
    <xf numFmtId="0" fontId="5" fillId="0" borderId="1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5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2" fillId="10" borderId="0" xfId="7" applyFont="1" applyAlignment="1">
      <alignment horizontal="center"/>
    </xf>
    <xf numFmtId="0" fontId="5" fillId="0" borderId="12" xfId="0" applyFont="1" applyBorder="1" applyAlignment="1">
      <alignment horizontal="left"/>
    </xf>
  </cellXfs>
  <cellStyles count="10">
    <cellStyle name="40% - Accent1" xfId="1" builtinId="31"/>
    <cellStyle name="40% - Accent2" xfId="2" builtinId="35"/>
    <cellStyle name="40% - Accent3" xfId="3" builtinId="39"/>
    <cellStyle name="40% - Accent4" xfId="4" builtinId="43"/>
    <cellStyle name="40% - Accent6" xfId="7" builtinId="51"/>
    <cellStyle name="Accent1" xfId="5" builtinId="29"/>
    <cellStyle name="Currency" xfId="6" builtinId="4"/>
    <cellStyle name="Normal" xfId="0" builtinId="0"/>
    <cellStyle name="Output" xfId="9" builtinId="21"/>
    <cellStyle name="Percent" xfId="8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Demand Projection</a:t>
            </a:r>
          </a:p>
        </c:rich>
      </c:tx>
      <c:layout>
        <c:manualLayout>
          <c:xMode val="edge"/>
          <c:yMode val="edge"/>
          <c:x val="0.38494714631259302"/>
          <c:y val="3.533568904593639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268849270936899"/>
          <c:y val="0.20141377507621899"/>
          <c:w val="0.80000168011105499"/>
          <c:h val="0.57597272521795695"/>
        </c:manualLayout>
      </c:layout>
      <c:scatterChart>
        <c:scatterStyle val="lineMarker"/>
        <c:varyColors val="0"/>
        <c:ser>
          <c:idx val="0"/>
          <c:order val="0"/>
          <c:tx>
            <c:v>Demand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Part2!$C$25:$Q$25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Part2!$C$26:$Q$26</c:f>
              <c:numCache>
                <c:formatCode>General</c:formatCode>
                <c:ptCount val="15"/>
                <c:pt idx="0">
                  <c:v>750</c:v>
                </c:pt>
                <c:pt idx="1">
                  <c:v>893</c:v>
                </c:pt>
                <c:pt idx="2">
                  <c:v>1015</c:v>
                </c:pt>
                <c:pt idx="3">
                  <c:v>1120</c:v>
                </c:pt>
                <c:pt idx="4">
                  <c:v>1210</c:v>
                </c:pt>
                <c:pt idx="5">
                  <c:v>1287</c:v>
                </c:pt>
                <c:pt idx="6">
                  <c:v>1353</c:v>
                </c:pt>
                <c:pt idx="7">
                  <c:v>1410</c:v>
                </c:pt>
                <c:pt idx="8">
                  <c:v>1458</c:v>
                </c:pt>
                <c:pt idx="9">
                  <c:v>1500</c:v>
                </c:pt>
                <c:pt idx="10">
                  <c:v>1536</c:v>
                </c:pt>
                <c:pt idx="11">
                  <c:v>1566</c:v>
                </c:pt>
                <c:pt idx="12">
                  <c:v>1593</c:v>
                </c:pt>
                <c:pt idx="13">
                  <c:v>1615</c:v>
                </c:pt>
                <c:pt idx="14">
                  <c:v>1634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D3-46E8-85D0-2FFFA1D837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043776"/>
        <c:axId val="32045696"/>
      </c:scatterChart>
      <c:valAx>
        <c:axId val="32043776"/>
        <c:scaling>
          <c:orientation val="minMax"/>
          <c:max val="20"/>
          <c:min val="1"/>
        </c:scaling>
        <c:delete val="0"/>
        <c:axPos val="b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Time (years)</a:t>
                </a:r>
              </a:p>
            </c:rich>
          </c:tx>
          <c:layout>
            <c:manualLayout>
              <c:xMode val="edge"/>
              <c:yMode val="edge"/>
              <c:x val="0.47311924244763498"/>
              <c:y val="0.8727930033480829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045696"/>
        <c:crosses val="autoZero"/>
        <c:crossBetween val="midCat"/>
        <c:majorUnit val="2"/>
        <c:minorUnit val="1"/>
      </c:valAx>
      <c:valAx>
        <c:axId val="320456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Demand (spaces)</a:t>
                </a:r>
              </a:p>
            </c:rich>
          </c:tx>
          <c:layout>
            <c:manualLayout>
              <c:xMode val="edge"/>
              <c:yMode val="edge"/>
              <c:x val="3.4408522464103801E-2"/>
              <c:y val="0.3109544345826040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043776"/>
        <c:crosses val="autoZero"/>
        <c:crossBetween val="midCat"/>
        <c:majorUnit val="20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Sensitivity</a:t>
            </a:r>
            <a:r>
              <a:rPr lang="en-US" baseline="0"/>
              <a:t> Analysis For Different Levels: NPV vs Demand Factor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 # Level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Part2!$A$62:$A$162</c:f>
              <c:numCache>
                <c:formatCode>0.00%</c:formatCode>
                <c:ptCount val="101"/>
                <c:pt idx="0">
                  <c:v>0.5</c:v>
                </c:pt>
                <c:pt idx="1">
                  <c:v>0.51</c:v>
                </c:pt>
                <c:pt idx="2">
                  <c:v>0.52</c:v>
                </c:pt>
                <c:pt idx="3">
                  <c:v>0.53</c:v>
                </c:pt>
                <c:pt idx="4">
                  <c:v>0.54</c:v>
                </c:pt>
                <c:pt idx="5">
                  <c:v>0.55000000000000004</c:v>
                </c:pt>
                <c:pt idx="6">
                  <c:v>0.56000000000000005</c:v>
                </c:pt>
                <c:pt idx="7">
                  <c:v>0.56999999999999995</c:v>
                </c:pt>
                <c:pt idx="8">
                  <c:v>0.57999999999999996</c:v>
                </c:pt>
                <c:pt idx="9">
                  <c:v>0.59</c:v>
                </c:pt>
                <c:pt idx="10">
                  <c:v>0.6</c:v>
                </c:pt>
                <c:pt idx="11">
                  <c:v>0.61</c:v>
                </c:pt>
                <c:pt idx="12">
                  <c:v>0.62</c:v>
                </c:pt>
                <c:pt idx="13">
                  <c:v>0.63</c:v>
                </c:pt>
                <c:pt idx="14">
                  <c:v>0.64</c:v>
                </c:pt>
                <c:pt idx="15">
                  <c:v>0.65</c:v>
                </c:pt>
                <c:pt idx="16">
                  <c:v>0.66</c:v>
                </c:pt>
                <c:pt idx="17">
                  <c:v>0.67</c:v>
                </c:pt>
                <c:pt idx="18">
                  <c:v>0.68</c:v>
                </c:pt>
                <c:pt idx="19">
                  <c:v>0.69</c:v>
                </c:pt>
                <c:pt idx="20">
                  <c:v>0.7</c:v>
                </c:pt>
                <c:pt idx="21">
                  <c:v>0.71</c:v>
                </c:pt>
                <c:pt idx="22">
                  <c:v>0.72</c:v>
                </c:pt>
                <c:pt idx="23">
                  <c:v>0.73</c:v>
                </c:pt>
                <c:pt idx="24">
                  <c:v>0.74</c:v>
                </c:pt>
                <c:pt idx="25">
                  <c:v>0.75</c:v>
                </c:pt>
                <c:pt idx="26">
                  <c:v>0.76</c:v>
                </c:pt>
                <c:pt idx="27">
                  <c:v>0.77</c:v>
                </c:pt>
                <c:pt idx="28">
                  <c:v>0.78</c:v>
                </c:pt>
                <c:pt idx="29">
                  <c:v>0.79</c:v>
                </c:pt>
                <c:pt idx="30">
                  <c:v>0.8</c:v>
                </c:pt>
                <c:pt idx="31">
                  <c:v>0.81</c:v>
                </c:pt>
                <c:pt idx="32">
                  <c:v>0.82</c:v>
                </c:pt>
                <c:pt idx="33">
                  <c:v>0.83</c:v>
                </c:pt>
                <c:pt idx="34">
                  <c:v>0.84</c:v>
                </c:pt>
                <c:pt idx="35">
                  <c:v>0.85</c:v>
                </c:pt>
                <c:pt idx="36">
                  <c:v>0.86</c:v>
                </c:pt>
                <c:pt idx="37">
                  <c:v>0.87</c:v>
                </c:pt>
                <c:pt idx="38">
                  <c:v>0.88</c:v>
                </c:pt>
                <c:pt idx="39">
                  <c:v>0.89</c:v>
                </c:pt>
                <c:pt idx="40">
                  <c:v>0.9</c:v>
                </c:pt>
                <c:pt idx="41">
                  <c:v>0.91</c:v>
                </c:pt>
                <c:pt idx="42">
                  <c:v>0.92</c:v>
                </c:pt>
                <c:pt idx="43">
                  <c:v>0.93</c:v>
                </c:pt>
                <c:pt idx="44">
                  <c:v>0.94</c:v>
                </c:pt>
                <c:pt idx="45">
                  <c:v>0.95</c:v>
                </c:pt>
                <c:pt idx="46">
                  <c:v>0.96</c:v>
                </c:pt>
                <c:pt idx="47">
                  <c:v>0.97</c:v>
                </c:pt>
                <c:pt idx="48">
                  <c:v>0.98</c:v>
                </c:pt>
                <c:pt idx="49">
                  <c:v>0.99</c:v>
                </c:pt>
                <c:pt idx="50">
                  <c:v>1</c:v>
                </c:pt>
                <c:pt idx="51">
                  <c:v>1.01</c:v>
                </c:pt>
                <c:pt idx="52">
                  <c:v>1.02</c:v>
                </c:pt>
                <c:pt idx="53">
                  <c:v>1.03</c:v>
                </c:pt>
                <c:pt idx="54">
                  <c:v>1.04</c:v>
                </c:pt>
                <c:pt idx="55">
                  <c:v>1.05</c:v>
                </c:pt>
                <c:pt idx="56">
                  <c:v>1.06</c:v>
                </c:pt>
                <c:pt idx="57">
                  <c:v>1.07</c:v>
                </c:pt>
                <c:pt idx="58">
                  <c:v>1.08</c:v>
                </c:pt>
                <c:pt idx="59">
                  <c:v>1.0900000000000001</c:v>
                </c:pt>
                <c:pt idx="60">
                  <c:v>1.1000000000000001</c:v>
                </c:pt>
                <c:pt idx="61">
                  <c:v>1.1100000000000001</c:v>
                </c:pt>
                <c:pt idx="62">
                  <c:v>1.1200000000000001</c:v>
                </c:pt>
                <c:pt idx="63">
                  <c:v>1.1299999999999999</c:v>
                </c:pt>
                <c:pt idx="64">
                  <c:v>1.1399999999999999</c:v>
                </c:pt>
                <c:pt idx="65">
                  <c:v>1.1499999999999999</c:v>
                </c:pt>
                <c:pt idx="66">
                  <c:v>1.1599999999999999</c:v>
                </c:pt>
                <c:pt idx="67">
                  <c:v>1.17</c:v>
                </c:pt>
                <c:pt idx="68">
                  <c:v>1.18</c:v>
                </c:pt>
                <c:pt idx="69">
                  <c:v>1.19</c:v>
                </c:pt>
                <c:pt idx="70">
                  <c:v>1.2</c:v>
                </c:pt>
                <c:pt idx="71">
                  <c:v>1.21</c:v>
                </c:pt>
                <c:pt idx="72">
                  <c:v>1.22</c:v>
                </c:pt>
                <c:pt idx="73">
                  <c:v>1.23</c:v>
                </c:pt>
                <c:pt idx="74">
                  <c:v>1.24</c:v>
                </c:pt>
                <c:pt idx="75">
                  <c:v>1.25</c:v>
                </c:pt>
                <c:pt idx="76">
                  <c:v>1.26</c:v>
                </c:pt>
                <c:pt idx="77">
                  <c:v>1.27</c:v>
                </c:pt>
                <c:pt idx="78">
                  <c:v>1.28</c:v>
                </c:pt>
                <c:pt idx="79">
                  <c:v>1.29</c:v>
                </c:pt>
                <c:pt idx="80">
                  <c:v>1.3</c:v>
                </c:pt>
                <c:pt idx="81">
                  <c:v>1.31</c:v>
                </c:pt>
                <c:pt idx="82">
                  <c:v>1.32</c:v>
                </c:pt>
                <c:pt idx="83">
                  <c:v>1.33</c:v>
                </c:pt>
                <c:pt idx="84">
                  <c:v>1.34</c:v>
                </c:pt>
                <c:pt idx="85">
                  <c:v>1.35</c:v>
                </c:pt>
                <c:pt idx="86">
                  <c:v>1.36</c:v>
                </c:pt>
                <c:pt idx="87">
                  <c:v>1.37</c:v>
                </c:pt>
                <c:pt idx="88">
                  <c:v>1.38</c:v>
                </c:pt>
                <c:pt idx="89">
                  <c:v>1.39</c:v>
                </c:pt>
                <c:pt idx="90">
                  <c:v>1.4</c:v>
                </c:pt>
                <c:pt idx="91">
                  <c:v>1.41</c:v>
                </c:pt>
                <c:pt idx="92">
                  <c:v>1.42</c:v>
                </c:pt>
                <c:pt idx="93">
                  <c:v>1.43</c:v>
                </c:pt>
                <c:pt idx="94">
                  <c:v>1.44</c:v>
                </c:pt>
                <c:pt idx="95">
                  <c:v>1.45</c:v>
                </c:pt>
                <c:pt idx="96">
                  <c:v>1.46</c:v>
                </c:pt>
                <c:pt idx="97">
                  <c:v>1.47</c:v>
                </c:pt>
                <c:pt idx="98">
                  <c:v>1.48</c:v>
                </c:pt>
                <c:pt idx="99">
                  <c:v>1.49</c:v>
                </c:pt>
                <c:pt idx="100">
                  <c:v>1.5</c:v>
                </c:pt>
              </c:numCache>
            </c:numRef>
          </c:cat>
          <c:val>
            <c:numRef>
              <c:f>Part2!$B$62:$B$162</c:f>
              <c:numCache>
                <c:formatCode>_("$"* #,##0.00_);_("$"* \(#,##0.00\);_("$"* "-"??_);_(@_)</c:formatCode>
                <c:ptCount val="101"/>
                <c:pt idx="0">
                  <c:v>-8130864.489465002</c:v>
                </c:pt>
                <c:pt idx="1">
                  <c:v>-8130864.489465002</c:v>
                </c:pt>
                <c:pt idx="2">
                  <c:v>-8130864.489465002</c:v>
                </c:pt>
                <c:pt idx="3">
                  <c:v>-8130864.489465002</c:v>
                </c:pt>
                <c:pt idx="4">
                  <c:v>-8130864.489465002</c:v>
                </c:pt>
                <c:pt idx="5">
                  <c:v>-8130864.489465002</c:v>
                </c:pt>
                <c:pt idx="6">
                  <c:v>-8130864.489465002</c:v>
                </c:pt>
                <c:pt idx="7">
                  <c:v>-8130864.489465002</c:v>
                </c:pt>
                <c:pt idx="8">
                  <c:v>-8130864.489465002</c:v>
                </c:pt>
                <c:pt idx="9">
                  <c:v>-8130864.489465002</c:v>
                </c:pt>
                <c:pt idx="10">
                  <c:v>-8130864.489465002</c:v>
                </c:pt>
                <c:pt idx="11">
                  <c:v>-8130864.489465002</c:v>
                </c:pt>
                <c:pt idx="12">
                  <c:v>-8130864.489465002</c:v>
                </c:pt>
                <c:pt idx="13">
                  <c:v>-8130864.489465002</c:v>
                </c:pt>
                <c:pt idx="14">
                  <c:v>-8130864.489465002</c:v>
                </c:pt>
                <c:pt idx="15">
                  <c:v>-8130864.489465002</c:v>
                </c:pt>
                <c:pt idx="16">
                  <c:v>-8130864.489465002</c:v>
                </c:pt>
                <c:pt idx="17">
                  <c:v>-8130864.489465002</c:v>
                </c:pt>
                <c:pt idx="18">
                  <c:v>-8130864.489465002</c:v>
                </c:pt>
                <c:pt idx="19">
                  <c:v>-8130864.489465002</c:v>
                </c:pt>
                <c:pt idx="20">
                  <c:v>-8130864.489465002</c:v>
                </c:pt>
                <c:pt idx="21">
                  <c:v>-8130864.489465002</c:v>
                </c:pt>
                <c:pt idx="22">
                  <c:v>-8130864.489465002</c:v>
                </c:pt>
                <c:pt idx="23">
                  <c:v>-8130864.489465002</c:v>
                </c:pt>
                <c:pt idx="24">
                  <c:v>-8130864.489465002</c:v>
                </c:pt>
                <c:pt idx="25">
                  <c:v>-8130864.489465002</c:v>
                </c:pt>
                <c:pt idx="26">
                  <c:v>-8130864.489465002</c:v>
                </c:pt>
                <c:pt idx="27">
                  <c:v>-8130864.489465002</c:v>
                </c:pt>
                <c:pt idx="28">
                  <c:v>-8130864.489465002</c:v>
                </c:pt>
                <c:pt idx="29">
                  <c:v>-8130864.489465002</c:v>
                </c:pt>
                <c:pt idx="30">
                  <c:v>-8130864.489465002</c:v>
                </c:pt>
                <c:pt idx="31">
                  <c:v>-8130864.489465002</c:v>
                </c:pt>
                <c:pt idx="32">
                  <c:v>-8130864.489465002</c:v>
                </c:pt>
                <c:pt idx="33">
                  <c:v>-8130864.489465002</c:v>
                </c:pt>
                <c:pt idx="34">
                  <c:v>-8130864.489465002</c:v>
                </c:pt>
                <c:pt idx="35">
                  <c:v>-8130864.489465002</c:v>
                </c:pt>
                <c:pt idx="36">
                  <c:v>-8130864.489465002</c:v>
                </c:pt>
                <c:pt idx="37">
                  <c:v>-8130864.489465002</c:v>
                </c:pt>
                <c:pt idx="38">
                  <c:v>-8130864.489465002</c:v>
                </c:pt>
                <c:pt idx="39">
                  <c:v>-8130864.489465002</c:v>
                </c:pt>
                <c:pt idx="40">
                  <c:v>-8130864.489465002</c:v>
                </c:pt>
                <c:pt idx="41">
                  <c:v>-8130864.489465002</c:v>
                </c:pt>
                <c:pt idx="42">
                  <c:v>-8130864.489465002</c:v>
                </c:pt>
                <c:pt idx="43">
                  <c:v>-8130864.489465002</c:v>
                </c:pt>
                <c:pt idx="44">
                  <c:v>-8130864.489465002</c:v>
                </c:pt>
                <c:pt idx="45">
                  <c:v>-8130864.489465002</c:v>
                </c:pt>
                <c:pt idx="46">
                  <c:v>-8130864.489465002</c:v>
                </c:pt>
                <c:pt idx="47">
                  <c:v>-8130864.489465002</c:v>
                </c:pt>
                <c:pt idx="48">
                  <c:v>-8130864.489465002</c:v>
                </c:pt>
                <c:pt idx="49">
                  <c:v>-8130864.489465002</c:v>
                </c:pt>
                <c:pt idx="50">
                  <c:v>-8130864.489465002</c:v>
                </c:pt>
                <c:pt idx="51">
                  <c:v>-8130864.489465002</c:v>
                </c:pt>
                <c:pt idx="52">
                  <c:v>-8130864.489465002</c:v>
                </c:pt>
                <c:pt idx="53">
                  <c:v>-8130864.489465002</c:v>
                </c:pt>
                <c:pt idx="54">
                  <c:v>-8130864.489465002</c:v>
                </c:pt>
                <c:pt idx="55">
                  <c:v>-8130864.489465002</c:v>
                </c:pt>
                <c:pt idx="56">
                  <c:v>-8130864.489465002</c:v>
                </c:pt>
                <c:pt idx="57">
                  <c:v>-8130864.489465002</c:v>
                </c:pt>
                <c:pt idx="58">
                  <c:v>-8130864.489465002</c:v>
                </c:pt>
                <c:pt idx="59">
                  <c:v>-8130864.489465002</c:v>
                </c:pt>
                <c:pt idx="60">
                  <c:v>-8130864.489465002</c:v>
                </c:pt>
                <c:pt idx="61">
                  <c:v>-8130864.489465002</c:v>
                </c:pt>
                <c:pt idx="62">
                  <c:v>-8130864.489465002</c:v>
                </c:pt>
                <c:pt idx="63">
                  <c:v>-8130864.489465002</c:v>
                </c:pt>
                <c:pt idx="64">
                  <c:v>-8130864.489465002</c:v>
                </c:pt>
                <c:pt idx="65">
                  <c:v>-8130864.489465002</c:v>
                </c:pt>
                <c:pt idx="66">
                  <c:v>-8130864.489465002</c:v>
                </c:pt>
                <c:pt idx="67">
                  <c:v>-8130864.489465002</c:v>
                </c:pt>
                <c:pt idx="68">
                  <c:v>-8130864.489465002</c:v>
                </c:pt>
                <c:pt idx="69">
                  <c:v>-8130864.489465002</c:v>
                </c:pt>
                <c:pt idx="70">
                  <c:v>-8130864.489465002</c:v>
                </c:pt>
                <c:pt idx="71">
                  <c:v>-8130864.489465002</c:v>
                </c:pt>
                <c:pt idx="72">
                  <c:v>-8130864.489465002</c:v>
                </c:pt>
                <c:pt idx="73">
                  <c:v>-8130864.489465002</c:v>
                </c:pt>
                <c:pt idx="74">
                  <c:v>-8130864.489465002</c:v>
                </c:pt>
                <c:pt idx="75">
                  <c:v>-8130864.489465002</c:v>
                </c:pt>
                <c:pt idx="76">
                  <c:v>-8130864.489465002</c:v>
                </c:pt>
                <c:pt idx="77">
                  <c:v>-8130864.489465002</c:v>
                </c:pt>
                <c:pt idx="78">
                  <c:v>-8130864.489465002</c:v>
                </c:pt>
                <c:pt idx="79">
                  <c:v>-8130864.489465002</c:v>
                </c:pt>
                <c:pt idx="80">
                  <c:v>-8130864.489465002</c:v>
                </c:pt>
                <c:pt idx="81">
                  <c:v>-8130864.489465002</c:v>
                </c:pt>
                <c:pt idx="82">
                  <c:v>-8130864.489465002</c:v>
                </c:pt>
                <c:pt idx="83">
                  <c:v>-8130864.489465002</c:v>
                </c:pt>
                <c:pt idx="84">
                  <c:v>-8130864.489465002</c:v>
                </c:pt>
                <c:pt idx="85">
                  <c:v>-8130864.489465002</c:v>
                </c:pt>
                <c:pt idx="86">
                  <c:v>-8130864.489465002</c:v>
                </c:pt>
                <c:pt idx="87">
                  <c:v>-8130864.489465002</c:v>
                </c:pt>
                <c:pt idx="88">
                  <c:v>-8130864.489465002</c:v>
                </c:pt>
                <c:pt idx="89">
                  <c:v>-8130864.489465002</c:v>
                </c:pt>
                <c:pt idx="90">
                  <c:v>-8130864.489465002</c:v>
                </c:pt>
                <c:pt idx="91">
                  <c:v>-8130864.489465002</c:v>
                </c:pt>
                <c:pt idx="92">
                  <c:v>-8130864.489465002</c:v>
                </c:pt>
                <c:pt idx="93">
                  <c:v>-8130864.489465002</c:v>
                </c:pt>
                <c:pt idx="94">
                  <c:v>-8130864.489465002</c:v>
                </c:pt>
                <c:pt idx="95">
                  <c:v>-8130864.489465002</c:v>
                </c:pt>
                <c:pt idx="96">
                  <c:v>-8130864.489465002</c:v>
                </c:pt>
                <c:pt idx="97">
                  <c:v>-8130864.489465002</c:v>
                </c:pt>
                <c:pt idx="98">
                  <c:v>-8130864.489465002</c:v>
                </c:pt>
                <c:pt idx="99">
                  <c:v>-8130864.489465002</c:v>
                </c:pt>
                <c:pt idx="100">
                  <c:v>-8130864.489465002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07-4FD2-8905-532824BC5D07}"/>
            </c:ext>
          </c:extLst>
        </c:ser>
        <c:ser>
          <c:idx val="1"/>
          <c:order val="1"/>
          <c:tx>
            <c:v> # Level 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Part2!$A$62:$A$162</c:f>
              <c:numCache>
                <c:formatCode>0.00%</c:formatCode>
                <c:ptCount val="101"/>
                <c:pt idx="0">
                  <c:v>0.5</c:v>
                </c:pt>
                <c:pt idx="1">
                  <c:v>0.51</c:v>
                </c:pt>
                <c:pt idx="2">
                  <c:v>0.52</c:v>
                </c:pt>
                <c:pt idx="3">
                  <c:v>0.53</c:v>
                </c:pt>
                <c:pt idx="4">
                  <c:v>0.54</c:v>
                </c:pt>
                <c:pt idx="5">
                  <c:v>0.55000000000000004</c:v>
                </c:pt>
                <c:pt idx="6">
                  <c:v>0.56000000000000005</c:v>
                </c:pt>
                <c:pt idx="7">
                  <c:v>0.56999999999999995</c:v>
                </c:pt>
                <c:pt idx="8">
                  <c:v>0.57999999999999996</c:v>
                </c:pt>
                <c:pt idx="9">
                  <c:v>0.59</c:v>
                </c:pt>
                <c:pt idx="10">
                  <c:v>0.6</c:v>
                </c:pt>
                <c:pt idx="11">
                  <c:v>0.61</c:v>
                </c:pt>
                <c:pt idx="12">
                  <c:v>0.62</c:v>
                </c:pt>
                <c:pt idx="13">
                  <c:v>0.63</c:v>
                </c:pt>
                <c:pt idx="14">
                  <c:v>0.64</c:v>
                </c:pt>
                <c:pt idx="15">
                  <c:v>0.65</c:v>
                </c:pt>
                <c:pt idx="16">
                  <c:v>0.66</c:v>
                </c:pt>
                <c:pt idx="17">
                  <c:v>0.67</c:v>
                </c:pt>
                <c:pt idx="18">
                  <c:v>0.68</c:v>
                </c:pt>
                <c:pt idx="19">
                  <c:v>0.69</c:v>
                </c:pt>
                <c:pt idx="20">
                  <c:v>0.7</c:v>
                </c:pt>
                <c:pt idx="21">
                  <c:v>0.71</c:v>
                </c:pt>
                <c:pt idx="22">
                  <c:v>0.72</c:v>
                </c:pt>
                <c:pt idx="23">
                  <c:v>0.73</c:v>
                </c:pt>
                <c:pt idx="24">
                  <c:v>0.74</c:v>
                </c:pt>
                <c:pt idx="25">
                  <c:v>0.75</c:v>
                </c:pt>
                <c:pt idx="26">
                  <c:v>0.76</c:v>
                </c:pt>
                <c:pt idx="27">
                  <c:v>0.77</c:v>
                </c:pt>
                <c:pt idx="28">
                  <c:v>0.78</c:v>
                </c:pt>
                <c:pt idx="29">
                  <c:v>0.79</c:v>
                </c:pt>
                <c:pt idx="30">
                  <c:v>0.8</c:v>
                </c:pt>
                <c:pt idx="31">
                  <c:v>0.81</c:v>
                </c:pt>
                <c:pt idx="32">
                  <c:v>0.82</c:v>
                </c:pt>
                <c:pt idx="33">
                  <c:v>0.83</c:v>
                </c:pt>
                <c:pt idx="34">
                  <c:v>0.84</c:v>
                </c:pt>
                <c:pt idx="35">
                  <c:v>0.85</c:v>
                </c:pt>
                <c:pt idx="36">
                  <c:v>0.86</c:v>
                </c:pt>
                <c:pt idx="37">
                  <c:v>0.87</c:v>
                </c:pt>
                <c:pt idx="38">
                  <c:v>0.88</c:v>
                </c:pt>
                <c:pt idx="39">
                  <c:v>0.89</c:v>
                </c:pt>
                <c:pt idx="40">
                  <c:v>0.9</c:v>
                </c:pt>
                <c:pt idx="41">
                  <c:v>0.91</c:v>
                </c:pt>
                <c:pt idx="42">
                  <c:v>0.92</c:v>
                </c:pt>
                <c:pt idx="43">
                  <c:v>0.93</c:v>
                </c:pt>
                <c:pt idx="44">
                  <c:v>0.94</c:v>
                </c:pt>
                <c:pt idx="45">
                  <c:v>0.95</c:v>
                </c:pt>
                <c:pt idx="46">
                  <c:v>0.96</c:v>
                </c:pt>
                <c:pt idx="47">
                  <c:v>0.97</c:v>
                </c:pt>
                <c:pt idx="48">
                  <c:v>0.98</c:v>
                </c:pt>
                <c:pt idx="49">
                  <c:v>0.99</c:v>
                </c:pt>
                <c:pt idx="50">
                  <c:v>1</c:v>
                </c:pt>
                <c:pt idx="51">
                  <c:v>1.01</c:v>
                </c:pt>
                <c:pt idx="52">
                  <c:v>1.02</c:v>
                </c:pt>
                <c:pt idx="53">
                  <c:v>1.03</c:v>
                </c:pt>
                <c:pt idx="54">
                  <c:v>1.04</c:v>
                </c:pt>
                <c:pt idx="55">
                  <c:v>1.05</c:v>
                </c:pt>
                <c:pt idx="56">
                  <c:v>1.06</c:v>
                </c:pt>
                <c:pt idx="57">
                  <c:v>1.07</c:v>
                </c:pt>
                <c:pt idx="58">
                  <c:v>1.08</c:v>
                </c:pt>
                <c:pt idx="59">
                  <c:v>1.0900000000000001</c:v>
                </c:pt>
                <c:pt idx="60">
                  <c:v>1.1000000000000001</c:v>
                </c:pt>
                <c:pt idx="61">
                  <c:v>1.1100000000000001</c:v>
                </c:pt>
                <c:pt idx="62">
                  <c:v>1.1200000000000001</c:v>
                </c:pt>
                <c:pt idx="63">
                  <c:v>1.1299999999999999</c:v>
                </c:pt>
                <c:pt idx="64">
                  <c:v>1.1399999999999999</c:v>
                </c:pt>
                <c:pt idx="65">
                  <c:v>1.1499999999999999</c:v>
                </c:pt>
                <c:pt idx="66">
                  <c:v>1.1599999999999999</c:v>
                </c:pt>
                <c:pt idx="67">
                  <c:v>1.17</c:v>
                </c:pt>
                <c:pt idx="68">
                  <c:v>1.18</c:v>
                </c:pt>
                <c:pt idx="69">
                  <c:v>1.19</c:v>
                </c:pt>
                <c:pt idx="70">
                  <c:v>1.2</c:v>
                </c:pt>
                <c:pt idx="71">
                  <c:v>1.21</c:v>
                </c:pt>
                <c:pt idx="72">
                  <c:v>1.22</c:v>
                </c:pt>
                <c:pt idx="73">
                  <c:v>1.23</c:v>
                </c:pt>
                <c:pt idx="74">
                  <c:v>1.24</c:v>
                </c:pt>
                <c:pt idx="75">
                  <c:v>1.25</c:v>
                </c:pt>
                <c:pt idx="76">
                  <c:v>1.26</c:v>
                </c:pt>
                <c:pt idx="77">
                  <c:v>1.27</c:v>
                </c:pt>
                <c:pt idx="78">
                  <c:v>1.28</c:v>
                </c:pt>
                <c:pt idx="79">
                  <c:v>1.29</c:v>
                </c:pt>
                <c:pt idx="80">
                  <c:v>1.3</c:v>
                </c:pt>
                <c:pt idx="81">
                  <c:v>1.31</c:v>
                </c:pt>
                <c:pt idx="82">
                  <c:v>1.32</c:v>
                </c:pt>
                <c:pt idx="83">
                  <c:v>1.33</c:v>
                </c:pt>
                <c:pt idx="84">
                  <c:v>1.34</c:v>
                </c:pt>
                <c:pt idx="85">
                  <c:v>1.35</c:v>
                </c:pt>
                <c:pt idx="86">
                  <c:v>1.36</c:v>
                </c:pt>
                <c:pt idx="87">
                  <c:v>1.37</c:v>
                </c:pt>
                <c:pt idx="88">
                  <c:v>1.38</c:v>
                </c:pt>
                <c:pt idx="89">
                  <c:v>1.39</c:v>
                </c:pt>
                <c:pt idx="90">
                  <c:v>1.4</c:v>
                </c:pt>
                <c:pt idx="91">
                  <c:v>1.41</c:v>
                </c:pt>
                <c:pt idx="92">
                  <c:v>1.42</c:v>
                </c:pt>
                <c:pt idx="93">
                  <c:v>1.43</c:v>
                </c:pt>
                <c:pt idx="94">
                  <c:v>1.44</c:v>
                </c:pt>
                <c:pt idx="95">
                  <c:v>1.45</c:v>
                </c:pt>
                <c:pt idx="96">
                  <c:v>1.46</c:v>
                </c:pt>
                <c:pt idx="97">
                  <c:v>1.47</c:v>
                </c:pt>
                <c:pt idx="98">
                  <c:v>1.48</c:v>
                </c:pt>
                <c:pt idx="99">
                  <c:v>1.49</c:v>
                </c:pt>
                <c:pt idx="100">
                  <c:v>1.5</c:v>
                </c:pt>
              </c:numCache>
            </c:numRef>
          </c:cat>
          <c:val>
            <c:numRef>
              <c:f>Part2!$C$62:$C$162</c:f>
              <c:numCache>
                <c:formatCode>_("$"* #,##0.00_);_("$"* \(#,##0.00\);_("$"* "-"??_);_(@_)</c:formatCode>
                <c:ptCount val="101"/>
                <c:pt idx="0">
                  <c:v>-6473780.0407501422</c:v>
                </c:pt>
                <c:pt idx="1">
                  <c:v>-6438065.7550358567</c:v>
                </c:pt>
                <c:pt idx="2">
                  <c:v>-6406815.7550358567</c:v>
                </c:pt>
                <c:pt idx="3">
                  <c:v>-6371101.4693215713</c:v>
                </c:pt>
                <c:pt idx="4">
                  <c:v>-6362172.8978930004</c:v>
                </c:pt>
                <c:pt idx="5">
                  <c:v>-6362172.8978930004</c:v>
                </c:pt>
                <c:pt idx="6">
                  <c:v>-6362172.8978930004</c:v>
                </c:pt>
                <c:pt idx="7">
                  <c:v>-6362172.8978930004</c:v>
                </c:pt>
                <c:pt idx="8">
                  <c:v>-6362172.8978930004</c:v>
                </c:pt>
                <c:pt idx="9">
                  <c:v>-6362172.8978930004</c:v>
                </c:pt>
                <c:pt idx="10">
                  <c:v>-6362172.8978930004</c:v>
                </c:pt>
                <c:pt idx="11">
                  <c:v>-6362172.8978930004</c:v>
                </c:pt>
                <c:pt idx="12">
                  <c:v>-6362172.8978930004</c:v>
                </c:pt>
                <c:pt idx="13">
                  <c:v>-6362172.8978930004</c:v>
                </c:pt>
                <c:pt idx="14">
                  <c:v>-6362172.8978930004</c:v>
                </c:pt>
                <c:pt idx="15">
                  <c:v>-6362172.8978930004</c:v>
                </c:pt>
                <c:pt idx="16">
                  <c:v>-6362172.8978930004</c:v>
                </c:pt>
                <c:pt idx="17">
                  <c:v>-6362172.8978930004</c:v>
                </c:pt>
                <c:pt idx="18">
                  <c:v>-6362172.8978930004</c:v>
                </c:pt>
                <c:pt idx="19">
                  <c:v>-6362172.8978930004</c:v>
                </c:pt>
                <c:pt idx="20">
                  <c:v>-6362172.8978930004</c:v>
                </c:pt>
                <c:pt idx="21">
                  <c:v>-6362172.8978930004</c:v>
                </c:pt>
                <c:pt idx="22">
                  <c:v>-6362172.8978930004</c:v>
                </c:pt>
                <c:pt idx="23">
                  <c:v>-6362172.8978930004</c:v>
                </c:pt>
                <c:pt idx="24">
                  <c:v>-6362172.8978930004</c:v>
                </c:pt>
                <c:pt idx="25">
                  <c:v>-6362172.8978930004</c:v>
                </c:pt>
                <c:pt idx="26">
                  <c:v>-6362172.8978930004</c:v>
                </c:pt>
                <c:pt idx="27">
                  <c:v>-6362172.8978930004</c:v>
                </c:pt>
                <c:pt idx="28">
                  <c:v>-6362172.8978930004</c:v>
                </c:pt>
                <c:pt idx="29">
                  <c:v>-6362172.8978930004</c:v>
                </c:pt>
                <c:pt idx="30">
                  <c:v>-6362172.8978930004</c:v>
                </c:pt>
                <c:pt idx="31">
                  <c:v>-6362172.8978930004</c:v>
                </c:pt>
                <c:pt idx="32">
                  <c:v>-6362172.8978930004</c:v>
                </c:pt>
                <c:pt idx="33">
                  <c:v>-6362172.8978930004</c:v>
                </c:pt>
                <c:pt idx="34">
                  <c:v>-6362172.8978930004</c:v>
                </c:pt>
                <c:pt idx="35">
                  <c:v>-6362172.8978930004</c:v>
                </c:pt>
                <c:pt idx="36">
                  <c:v>-6362172.8978930004</c:v>
                </c:pt>
                <c:pt idx="37">
                  <c:v>-6362172.8978930004</c:v>
                </c:pt>
                <c:pt idx="38">
                  <c:v>-6362172.8978930004</c:v>
                </c:pt>
                <c:pt idx="39">
                  <c:v>-6362172.8978930004</c:v>
                </c:pt>
                <c:pt idx="40">
                  <c:v>-6362172.8978930004</c:v>
                </c:pt>
                <c:pt idx="41">
                  <c:v>-6362172.8978930004</c:v>
                </c:pt>
                <c:pt idx="42">
                  <c:v>-6362172.8978930004</c:v>
                </c:pt>
                <c:pt idx="43">
                  <c:v>-6362172.8978930004</c:v>
                </c:pt>
                <c:pt idx="44">
                  <c:v>-6362172.8978930004</c:v>
                </c:pt>
                <c:pt idx="45">
                  <c:v>-6362172.8978930004</c:v>
                </c:pt>
                <c:pt idx="46">
                  <c:v>-6362172.8978930004</c:v>
                </c:pt>
                <c:pt idx="47">
                  <c:v>-6362172.8978930004</c:v>
                </c:pt>
                <c:pt idx="48">
                  <c:v>-6362172.8978930004</c:v>
                </c:pt>
                <c:pt idx="49">
                  <c:v>-6362172.8978930004</c:v>
                </c:pt>
                <c:pt idx="50">
                  <c:v>-6362172.8978930004</c:v>
                </c:pt>
                <c:pt idx="51">
                  <c:v>-6362172.8978930004</c:v>
                </c:pt>
                <c:pt idx="52">
                  <c:v>-6362172.8978930004</c:v>
                </c:pt>
                <c:pt idx="53">
                  <c:v>-6362172.8978930004</c:v>
                </c:pt>
                <c:pt idx="54">
                  <c:v>-6362172.8978930004</c:v>
                </c:pt>
                <c:pt idx="55">
                  <c:v>-6362172.8978930004</c:v>
                </c:pt>
                <c:pt idx="56">
                  <c:v>-6362172.8978930004</c:v>
                </c:pt>
                <c:pt idx="57">
                  <c:v>-6362172.8978930004</c:v>
                </c:pt>
                <c:pt idx="58">
                  <c:v>-6362172.8978930004</c:v>
                </c:pt>
                <c:pt idx="59">
                  <c:v>-6362172.8978930004</c:v>
                </c:pt>
                <c:pt idx="60">
                  <c:v>-6362172.8978930004</c:v>
                </c:pt>
                <c:pt idx="61">
                  <c:v>-6362172.8978930004</c:v>
                </c:pt>
                <c:pt idx="62">
                  <c:v>-6362172.8978930004</c:v>
                </c:pt>
                <c:pt idx="63">
                  <c:v>-6362172.8978930004</c:v>
                </c:pt>
                <c:pt idx="64">
                  <c:v>-6362172.8978930004</c:v>
                </c:pt>
                <c:pt idx="65">
                  <c:v>-6362172.8978930004</c:v>
                </c:pt>
                <c:pt idx="66">
                  <c:v>-6362172.8978930004</c:v>
                </c:pt>
                <c:pt idx="67">
                  <c:v>-6362172.8978930004</c:v>
                </c:pt>
                <c:pt idx="68">
                  <c:v>-6362172.8978930004</c:v>
                </c:pt>
                <c:pt idx="69">
                  <c:v>-6362172.8978930004</c:v>
                </c:pt>
                <c:pt idx="70">
                  <c:v>-6362172.8978930004</c:v>
                </c:pt>
                <c:pt idx="71">
                  <c:v>-6362172.8978930004</c:v>
                </c:pt>
                <c:pt idx="72">
                  <c:v>-6362172.8978930004</c:v>
                </c:pt>
                <c:pt idx="73">
                  <c:v>-6362172.8978930004</c:v>
                </c:pt>
                <c:pt idx="74">
                  <c:v>-6362172.8978930004</c:v>
                </c:pt>
                <c:pt idx="75">
                  <c:v>-6362172.8978930004</c:v>
                </c:pt>
                <c:pt idx="76">
                  <c:v>-6362172.8978930004</c:v>
                </c:pt>
                <c:pt idx="77">
                  <c:v>-6362172.8978930004</c:v>
                </c:pt>
                <c:pt idx="78">
                  <c:v>-6362172.8978930004</c:v>
                </c:pt>
                <c:pt idx="79">
                  <c:v>-6362172.8978930004</c:v>
                </c:pt>
                <c:pt idx="80">
                  <c:v>-6362172.8978930004</c:v>
                </c:pt>
                <c:pt idx="81">
                  <c:v>-6362172.8978930004</c:v>
                </c:pt>
                <c:pt idx="82">
                  <c:v>-6362172.8978930004</c:v>
                </c:pt>
                <c:pt idx="83">
                  <c:v>-6362172.8978930004</c:v>
                </c:pt>
                <c:pt idx="84">
                  <c:v>-6362172.8978930004</c:v>
                </c:pt>
                <c:pt idx="85">
                  <c:v>-6362172.8978930004</c:v>
                </c:pt>
                <c:pt idx="86">
                  <c:v>-6362172.8978930004</c:v>
                </c:pt>
                <c:pt idx="87">
                  <c:v>-6362172.8978930004</c:v>
                </c:pt>
                <c:pt idx="88">
                  <c:v>-6362172.8978930004</c:v>
                </c:pt>
                <c:pt idx="89">
                  <c:v>-6362172.8978930004</c:v>
                </c:pt>
                <c:pt idx="90">
                  <c:v>-6362172.8978930004</c:v>
                </c:pt>
                <c:pt idx="91">
                  <c:v>-6362172.8978930004</c:v>
                </c:pt>
                <c:pt idx="92">
                  <c:v>-6362172.8978930004</c:v>
                </c:pt>
                <c:pt idx="93">
                  <c:v>-6362172.8978930004</c:v>
                </c:pt>
                <c:pt idx="94">
                  <c:v>-6362172.8978930004</c:v>
                </c:pt>
                <c:pt idx="95">
                  <c:v>-6362172.8978930004</c:v>
                </c:pt>
                <c:pt idx="96">
                  <c:v>-6362172.8978930004</c:v>
                </c:pt>
                <c:pt idx="97">
                  <c:v>-6362172.8978930004</c:v>
                </c:pt>
                <c:pt idx="98">
                  <c:v>-6362172.8978930004</c:v>
                </c:pt>
                <c:pt idx="99">
                  <c:v>-6362172.8978930004</c:v>
                </c:pt>
                <c:pt idx="100">
                  <c:v>-6362172.8978930004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07-4FD2-8905-532824BC5D07}"/>
            </c:ext>
          </c:extLst>
        </c:ser>
        <c:ser>
          <c:idx val="2"/>
          <c:order val="2"/>
          <c:tx>
            <c:v> # Level 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Part2!$A$62:$A$162</c:f>
              <c:numCache>
                <c:formatCode>0.00%</c:formatCode>
                <c:ptCount val="101"/>
                <c:pt idx="0">
                  <c:v>0.5</c:v>
                </c:pt>
                <c:pt idx="1">
                  <c:v>0.51</c:v>
                </c:pt>
                <c:pt idx="2">
                  <c:v>0.52</c:v>
                </c:pt>
                <c:pt idx="3">
                  <c:v>0.53</c:v>
                </c:pt>
                <c:pt idx="4">
                  <c:v>0.54</c:v>
                </c:pt>
                <c:pt idx="5">
                  <c:v>0.55000000000000004</c:v>
                </c:pt>
                <c:pt idx="6">
                  <c:v>0.56000000000000005</c:v>
                </c:pt>
                <c:pt idx="7">
                  <c:v>0.56999999999999995</c:v>
                </c:pt>
                <c:pt idx="8">
                  <c:v>0.57999999999999996</c:v>
                </c:pt>
                <c:pt idx="9">
                  <c:v>0.59</c:v>
                </c:pt>
                <c:pt idx="10">
                  <c:v>0.6</c:v>
                </c:pt>
                <c:pt idx="11">
                  <c:v>0.61</c:v>
                </c:pt>
                <c:pt idx="12">
                  <c:v>0.62</c:v>
                </c:pt>
                <c:pt idx="13">
                  <c:v>0.63</c:v>
                </c:pt>
                <c:pt idx="14">
                  <c:v>0.64</c:v>
                </c:pt>
                <c:pt idx="15">
                  <c:v>0.65</c:v>
                </c:pt>
                <c:pt idx="16">
                  <c:v>0.66</c:v>
                </c:pt>
                <c:pt idx="17">
                  <c:v>0.67</c:v>
                </c:pt>
                <c:pt idx="18">
                  <c:v>0.68</c:v>
                </c:pt>
                <c:pt idx="19">
                  <c:v>0.69</c:v>
                </c:pt>
                <c:pt idx="20">
                  <c:v>0.7</c:v>
                </c:pt>
                <c:pt idx="21">
                  <c:v>0.71</c:v>
                </c:pt>
                <c:pt idx="22">
                  <c:v>0.72</c:v>
                </c:pt>
                <c:pt idx="23">
                  <c:v>0.73</c:v>
                </c:pt>
                <c:pt idx="24">
                  <c:v>0.74</c:v>
                </c:pt>
                <c:pt idx="25">
                  <c:v>0.75</c:v>
                </c:pt>
                <c:pt idx="26">
                  <c:v>0.76</c:v>
                </c:pt>
                <c:pt idx="27">
                  <c:v>0.77</c:v>
                </c:pt>
                <c:pt idx="28">
                  <c:v>0.78</c:v>
                </c:pt>
                <c:pt idx="29">
                  <c:v>0.79</c:v>
                </c:pt>
                <c:pt idx="30">
                  <c:v>0.8</c:v>
                </c:pt>
                <c:pt idx="31">
                  <c:v>0.81</c:v>
                </c:pt>
                <c:pt idx="32">
                  <c:v>0.82</c:v>
                </c:pt>
                <c:pt idx="33">
                  <c:v>0.83</c:v>
                </c:pt>
                <c:pt idx="34">
                  <c:v>0.84</c:v>
                </c:pt>
                <c:pt idx="35">
                  <c:v>0.85</c:v>
                </c:pt>
                <c:pt idx="36">
                  <c:v>0.86</c:v>
                </c:pt>
                <c:pt idx="37">
                  <c:v>0.87</c:v>
                </c:pt>
                <c:pt idx="38">
                  <c:v>0.88</c:v>
                </c:pt>
                <c:pt idx="39">
                  <c:v>0.89</c:v>
                </c:pt>
                <c:pt idx="40">
                  <c:v>0.9</c:v>
                </c:pt>
                <c:pt idx="41">
                  <c:v>0.91</c:v>
                </c:pt>
                <c:pt idx="42">
                  <c:v>0.92</c:v>
                </c:pt>
                <c:pt idx="43">
                  <c:v>0.93</c:v>
                </c:pt>
                <c:pt idx="44">
                  <c:v>0.94</c:v>
                </c:pt>
                <c:pt idx="45">
                  <c:v>0.95</c:v>
                </c:pt>
                <c:pt idx="46">
                  <c:v>0.96</c:v>
                </c:pt>
                <c:pt idx="47">
                  <c:v>0.97</c:v>
                </c:pt>
                <c:pt idx="48">
                  <c:v>0.98</c:v>
                </c:pt>
                <c:pt idx="49">
                  <c:v>0.99</c:v>
                </c:pt>
                <c:pt idx="50">
                  <c:v>1</c:v>
                </c:pt>
                <c:pt idx="51">
                  <c:v>1.01</c:v>
                </c:pt>
                <c:pt idx="52">
                  <c:v>1.02</c:v>
                </c:pt>
                <c:pt idx="53">
                  <c:v>1.03</c:v>
                </c:pt>
                <c:pt idx="54">
                  <c:v>1.04</c:v>
                </c:pt>
                <c:pt idx="55">
                  <c:v>1.05</c:v>
                </c:pt>
                <c:pt idx="56">
                  <c:v>1.06</c:v>
                </c:pt>
                <c:pt idx="57">
                  <c:v>1.07</c:v>
                </c:pt>
                <c:pt idx="58">
                  <c:v>1.08</c:v>
                </c:pt>
                <c:pt idx="59">
                  <c:v>1.0900000000000001</c:v>
                </c:pt>
                <c:pt idx="60">
                  <c:v>1.1000000000000001</c:v>
                </c:pt>
                <c:pt idx="61">
                  <c:v>1.1100000000000001</c:v>
                </c:pt>
                <c:pt idx="62">
                  <c:v>1.1200000000000001</c:v>
                </c:pt>
                <c:pt idx="63">
                  <c:v>1.1299999999999999</c:v>
                </c:pt>
                <c:pt idx="64">
                  <c:v>1.1399999999999999</c:v>
                </c:pt>
                <c:pt idx="65">
                  <c:v>1.1499999999999999</c:v>
                </c:pt>
                <c:pt idx="66">
                  <c:v>1.1599999999999999</c:v>
                </c:pt>
                <c:pt idx="67">
                  <c:v>1.17</c:v>
                </c:pt>
                <c:pt idx="68">
                  <c:v>1.18</c:v>
                </c:pt>
                <c:pt idx="69">
                  <c:v>1.19</c:v>
                </c:pt>
                <c:pt idx="70">
                  <c:v>1.2</c:v>
                </c:pt>
                <c:pt idx="71">
                  <c:v>1.21</c:v>
                </c:pt>
                <c:pt idx="72">
                  <c:v>1.22</c:v>
                </c:pt>
                <c:pt idx="73">
                  <c:v>1.23</c:v>
                </c:pt>
                <c:pt idx="74">
                  <c:v>1.24</c:v>
                </c:pt>
                <c:pt idx="75">
                  <c:v>1.25</c:v>
                </c:pt>
                <c:pt idx="76">
                  <c:v>1.26</c:v>
                </c:pt>
                <c:pt idx="77">
                  <c:v>1.27</c:v>
                </c:pt>
                <c:pt idx="78">
                  <c:v>1.28</c:v>
                </c:pt>
                <c:pt idx="79">
                  <c:v>1.29</c:v>
                </c:pt>
                <c:pt idx="80">
                  <c:v>1.3</c:v>
                </c:pt>
                <c:pt idx="81">
                  <c:v>1.31</c:v>
                </c:pt>
                <c:pt idx="82">
                  <c:v>1.32</c:v>
                </c:pt>
                <c:pt idx="83">
                  <c:v>1.33</c:v>
                </c:pt>
                <c:pt idx="84">
                  <c:v>1.34</c:v>
                </c:pt>
                <c:pt idx="85">
                  <c:v>1.35</c:v>
                </c:pt>
                <c:pt idx="86">
                  <c:v>1.36</c:v>
                </c:pt>
                <c:pt idx="87">
                  <c:v>1.37</c:v>
                </c:pt>
                <c:pt idx="88">
                  <c:v>1.38</c:v>
                </c:pt>
                <c:pt idx="89">
                  <c:v>1.39</c:v>
                </c:pt>
                <c:pt idx="90">
                  <c:v>1.4</c:v>
                </c:pt>
                <c:pt idx="91">
                  <c:v>1.41</c:v>
                </c:pt>
                <c:pt idx="92">
                  <c:v>1.42</c:v>
                </c:pt>
                <c:pt idx="93">
                  <c:v>1.43</c:v>
                </c:pt>
                <c:pt idx="94">
                  <c:v>1.44</c:v>
                </c:pt>
                <c:pt idx="95">
                  <c:v>1.45</c:v>
                </c:pt>
                <c:pt idx="96">
                  <c:v>1.46</c:v>
                </c:pt>
                <c:pt idx="97">
                  <c:v>1.47</c:v>
                </c:pt>
                <c:pt idx="98">
                  <c:v>1.48</c:v>
                </c:pt>
                <c:pt idx="99">
                  <c:v>1.49</c:v>
                </c:pt>
                <c:pt idx="100">
                  <c:v>1.5</c:v>
                </c:pt>
              </c:numCache>
            </c:numRef>
          </c:cat>
          <c:val>
            <c:numRef>
              <c:f>Part2!$D$62:$D$162</c:f>
              <c:numCache>
                <c:formatCode>_("$"* #,##0.00_);_("$"* \(#,##0.00\);_("$"* "-"??_);_(@_)</c:formatCode>
                <c:ptCount val="101"/>
                <c:pt idx="0">
                  <c:v>-5066307.407424706</c:v>
                </c:pt>
                <c:pt idx="1">
                  <c:v>-4924176.8905176874</c:v>
                </c:pt>
                <c:pt idx="2">
                  <c:v>-4786510.6593249552</c:v>
                </c:pt>
                <c:pt idx="3">
                  <c:v>-4641202.5520259142</c:v>
                </c:pt>
                <c:pt idx="4">
                  <c:v>-4519424.2727933023</c:v>
                </c:pt>
                <c:pt idx="5">
                  <c:v>-4412247.2501985505</c:v>
                </c:pt>
                <c:pt idx="6">
                  <c:v>-4309534.5133180832</c:v>
                </c:pt>
                <c:pt idx="7">
                  <c:v>-4198798.5894842641</c:v>
                </c:pt>
                <c:pt idx="8">
                  <c:v>-4096085.8526037973</c:v>
                </c:pt>
                <c:pt idx="9">
                  <c:v>-3988908.8300090455</c:v>
                </c:pt>
                <c:pt idx="10">
                  <c:v>-3918226.2042801827</c:v>
                </c:pt>
                <c:pt idx="11">
                  <c:v>-3846638.1940761008</c:v>
                </c:pt>
                <c:pt idx="12">
                  <c:v>-3779514.4695863053</c:v>
                </c:pt>
                <c:pt idx="13">
                  <c:v>-3711912.4287699782</c:v>
                </c:pt>
                <c:pt idx="14">
                  <c:v>-3644788.7042801827</c:v>
                </c:pt>
                <c:pt idx="15">
                  <c:v>-3573200.6940761008</c:v>
                </c:pt>
                <c:pt idx="16">
                  <c:v>-3506076.9695863053</c:v>
                </c:pt>
                <c:pt idx="17">
                  <c:v>-3434488.9593822234</c:v>
                </c:pt>
                <c:pt idx="18">
                  <c:v>-3395267.0206067129</c:v>
                </c:pt>
                <c:pt idx="19">
                  <c:v>-3359552.734892427</c:v>
                </c:pt>
                <c:pt idx="20">
                  <c:v>-3328302.7348924275</c:v>
                </c:pt>
                <c:pt idx="21">
                  <c:v>-3292588.4491781415</c:v>
                </c:pt>
                <c:pt idx="22">
                  <c:v>-3261338.4491781415</c:v>
                </c:pt>
                <c:pt idx="23">
                  <c:v>-3225624.1634638561</c:v>
                </c:pt>
                <c:pt idx="24">
                  <c:v>-3194374.1634638561</c:v>
                </c:pt>
                <c:pt idx="25">
                  <c:v>-3158659.8777495702</c:v>
                </c:pt>
                <c:pt idx="26">
                  <c:v>-3127409.8777495702</c:v>
                </c:pt>
                <c:pt idx="27">
                  <c:v>-3091695.5920352847</c:v>
                </c:pt>
                <c:pt idx="28">
                  <c:v>-3060445.5920352847</c:v>
                </c:pt>
                <c:pt idx="29">
                  <c:v>-3024731.3063209988</c:v>
                </c:pt>
                <c:pt idx="30">
                  <c:v>-2993481.3063209988</c:v>
                </c:pt>
                <c:pt idx="31">
                  <c:v>-2993481.3063209988</c:v>
                </c:pt>
                <c:pt idx="32">
                  <c:v>-2993481.3063209988</c:v>
                </c:pt>
                <c:pt idx="33">
                  <c:v>-2993481.3063209988</c:v>
                </c:pt>
                <c:pt idx="34">
                  <c:v>-2993481.3063209988</c:v>
                </c:pt>
                <c:pt idx="35">
                  <c:v>-2993481.3063209988</c:v>
                </c:pt>
                <c:pt idx="36">
                  <c:v>-2993481.3063209988</c:v>
                </c:pt>
                <c:pt idx="37">
                  <c:v>-2993481.3063209988</c:v>
                </c:pt>
                <c:pt idx="38">
                  <c:v>-2993481.3063209988</c:v>
                </c:pt>
                <c:pt idx="39">
                  <c:v>-2993481.3063209988</c:v>
                </c:pt>
                <c:pt idx="40">
                  <c:v>-2993481.3063209988</c:v>
                </c:pt>
                <c:pt idx="41">
                  <c:v>-2993481.3063209988</c:v>
                </c:pt>
                <c:pt idx="42">
                  <c:v>-2993481.3063209988</c:v>
                </c:pt>
                <c:pt idx="43">
                  <c:v>-2993481.3063209988</c:v>
                </c:pt>
                <c:pt idx="44">
                  <c:v>-2993481.3063209988</c:v>
                </c:pt>
                <c:pt idx="45">
                  <c:v>-2993481.3063209988</c:v>
                </c:pt>
                <c:pt idx="46">
                  <c:v>-2993481.3063209988</c:v>
                </c:pt>
                <c:pt idx="47">
                  <c:v>-2993481.3063209988</c:v>
                </c:pt>
                <c:pt idx="48">
                  <c:v>-2993481.3063209988</c:v>
                </c:pt>
                <c:pt idx="49">
                  <c:v>-2993481.3063209988</c:v>
                </c:pt>
                <c:pt idx="50">
                  <c:v>-2993481.3063209988</c:v>
                </c:pt>
                <c:pt idx="51">
                  <c:v>-2993481.3063209988</c:v>
                </c:pt>
                <c:pt idx="52">
                  <c:v>-2993481.3063209988</c:v>
                </c:pt>
                <c:pt idx="53">
                  <c:v>-2993481.3063209988</c:v>
                </c:pt>
                <c:pt idx="54">
                  <c:v>-2993481.3063209988</c:v>
                </c:pt>
                <c:pt idx="55">
                  <c:v>-2993481.3063209988</c:v>
                </c:pt>
                <c:pt idx="56">
                  <c:v>-2993481.3063209988</c:v>
                </c:pt>
                <c:pt idx="57">
                  <c:v>-2993481.3063209988</c:v>
                </c:pt>
                <c:pt idx="58">
                  <c:v>-2993481.3063209988</c:v>
                </c:pt>
                <c:pt idx="59">
                  <c:v>-2993481.3063209988</c:v>
                </c:pt>
                <c:pt idx="60">
                  <c:v>-2993481.3063209988</c:v>
                </c:pt>
                <c:pt idx="61">
                  <c:v>-2993481.3063209988</c:v>
                </c:pt>
                <c:pt idx="62">
                  <c:v>-2993481.3063209988</c:v>
                </c:pt>
                <c:pt idx="63">
                  <c:v>-2993481.3063209988</c:v>
                </c:pt>
                <c:pt idx="64">
                  <c:v>-2993481.3063209988</c:v>
                </c:pt>
                <c:pt idx="65">
                  <c:v>-2993481.3063209988</c:v>
                </c:pt>
                <c:pt idx="66">
                  <c:v>-2993481.3063209988</c:v>
                </c:pt>
                <c:pt idx="67">
                  <c:v>-2993481.3063209988</c:v>
                </c:pt>
                <c:pt idx="68">
                  <c:v>-2993481.3063209988</c:v>
                </c:pt>
                <c:pt idx="69">
                  <c:v>-2993481.3063209988</c:v>
                </c:pt>
                <c:pt idx="70">
                  <c:v>-2993481.3063209988</c:v>
                </c:pt>
                <c:pt idx="71">
                  <c:v>-2993481.3063209988</c:v>
                </c:pt>
                <c:pt idx="72">
                  <c:v>-2993481.3063209988</c:v>
                </c:pt>
                <c:pt idx="73">
                  <c:v>-2993481.3063209988</c:v>
                </c:pt>
                <c:pt idx="74">
                  <c:v>-2993481.3063209988</c:v>
                </c:pt>
                <c:pt idx="75">
                  <c:v>-2993481.3063209988</c:v>
                </c:pt>
                <c:pt idx="76">
                  <c:v>-2993481.3063209988</c:v>
                </c:pt>
                <c:pt idx="77">
                  <c:v>-2993481.3063209988</c:v>
                </c:pt>
                <c:pt idx="78">
                  <c:v>-2993481.3063209988</c:v>
                </c:pt>
                <c:pt idx="79">
                  <c:v>-2993481.3063209988</c:v>
                </c:pt>
                <c:pt idx="80">
                  <c:v>-2993481.3063209988</c:v>
                </c:pt>
                <c:pt idx="81">
                  <c:v>-2993481.3063209988</c:v>
                </c:pt>
                <c:pt idx="82">
                  <c:v>-2993481.3063209988</c:v>
                </c:pt>
                <c:pt idx="83">
                  <c:v>-2993481.3063209988</c:v>
                </c:pt>
                <c:pt idx="84">
                  <c:v>-2993481.3063209988</c:v>
                </c:pt>
                <c:pt idx="85">
                  <c:v>-2993481.3063209988</c:v>
                </c:pt>
                <c:pt idx="86">
                  <c:v>-2993481.3063209988</c:v>
                </c:pt>
                <c:pt idx="87">
                  <c:v>-2993481.3063209988</c:v>
                </c:pt>
                <c:pt idx="88">
                  <c:v>-2993481.3063209988</c:v>
                </c:pt>
                <c:pt idx="89">
                  <c:v>-2993481.3063209988</c:v>
                </c:pt>
                <c:pt idx="90">
                  <c:v>-2993481.3063209988</c:v>
                </c:pt>
                <c:pt idx="91">
                  <c:v>-2993481.3063209988</c:v>
                </c:pt>
                <c:pt idx="92">
                  <c:v>-2993481.3063209988</c:v>
                </c:pt>
                <c:pt idx="93">
                  <c:v>-2993481.3063209988</c:v>
                </c:pt>
                <c:pt idx="94">
                  <c:v>-2993481.3063209988</c:v>
                </c:pt>
                <c:pt idx="95">
                  <c:v>-2993481.3063209988</c:v>
                </c:pt>
                <c:pt idx="96">
                  <c:v>-2993481.3063209988</c:v>
                </c:pt>
                <c:pt idx="97">
                  <c:v>-2993481.3063209988</c:v>
                </c:pt>
                <c:pt idx="98">
                  <c:v>-2993481.3063209988</c:v>
                </c:pt>
                <c:pt idx="99">
                  <c:v>-2993481.3063209988</c:v>
                </c:pt>
                <c:pt idx="100">
                  <c:v>-2993481.3063209988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07-4FD2-8905-532824BC5D07}"/>
            </c:ext>
          </c:extLst>
        </c:ser>
        <c:ser>
          <c:idx val="3"/>
          <c:order val="3"/>
          <c:tx>
            <c:v> # Level 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Part2!$A$62:$A$162</c:f>
              <c:numCache>
                <c:formatCode>0.00%</c:formatCode>
                <c:ptCount val="101"/>
                <c:pt idx="0">
                  <c:v>0.5</c:v>
                </c:pt>
                <c:pt idx="1">
                  <c:v>0.51</c:v>
                </c:pt>
                <c:pt idx="2">
                  <c:v>0.52</c:v>
                </c:pt>
                <c:pt idx="3">
                  <c:v>0.53</c:v>
                </c:pt>
                <c:pt idx="4">
                  <c:v>0.54</c:v>
                </c:pt>
                <c:pt idx="5">
                  <c:v>0.55000000000000004</c:v>
                </c:pt>
                <c:pt idx="6">
                  <c:v>0.56000000000000005</c:v>
                </c:pt>
                <c:pt idx="7">
                  <c:v>0.56999999999999995</c:v>
                </c:pt>
                <c:pt idx="8">
                  <c:v>0.57999999999999996</c:v>
                </c:pt>
                <c:pt idx="9">
                  <c:v>0.59</c:v>
                </c:pt>
                <c:pt idx="10">
                  <c:v>0.6</c:v>
                </c:pt>
                <c:pt idx="11">
                  <c:v>0.61</c:v>
                </c:pt>
                <c:pt idx="12">
                  <c:v>0.62</c:v>
                </c:pt>
                <c:pt idx="13">
                  <c:v>0.63</c:v>
                </c:pt>
                <c:pt idx="14">
                  <c:v>0.64</c:v>
                </c:pt>
                <c:pt idx="15">
                  <c:v>0.65</c:v>
                </c:pt>
                <c:pt idx="16">
                  <c:v>0.66</c:v>
                </c:pt>
                <c:pt idx="17">
                  <c:v>0.67</c:v>
                </c:pt>
                <c:pt idx="18">
                  <c:v>0.68</c:v>
                </c:pt>
                <c:pt idx="19">
                  <c:v>0.69</c:v>
                </c:pt>
                <c:pt idx="20">
                  <c:v>0.7</c:v>
                </c:pt>
                <c:pt idx="21">
                  <c:v>0.71</c:v>
                </c:pt>
                <c:pt idx="22">
                  <c:v>0.72</c:v>
                </c:pt>
                <c:pt idx="23">
                  <c:v>0.73</c:v>
                </c:pt>
                <c:pt idx="24">
                  <c:v>0.74</c:v>
                </c:pt>
                <c:pt idx="25">
                  <c:v>0.75</c:v>
                </c:pt>
                <c:pt idx="26">
                  <c:v>0.76</c:v>
                </c:pt>
                <c:pt idx="27">
                  <c:v>0.77</c:v>
                </c:pt>
                <c:pt idx="28">
                  <c:v>0.78</c:v>
                </c:pt>
                <c:pt idx="29">
                  <c:v>0.79</c:v>
                </c:pt>
                <c:pt idx="30">
                  <c:v>0.8</c:v>
                </c:pt>
                <c:pt idx="31">
                  <c:v>0.81</c:v>
                </c:pt>
                <c:pt idx="32">
                  <c:v>0.82</c:v>
                </c:pt>
                <c:pt idx="33">
                  <c:v>0.83</c:v>
                </c:pt>
                <c:pt idx="34">
                  <c:v>0.84</c:v>
                </c:pt>
                <c:pt idx="35">
                  <c:v>0.85</c:v>
                </c:pt>
                <c:pt idx="36">
                  <c:v>0.86</c:v>
                </c:pt>
                <c:pt idx="37">
                  <c:v>0.87</c:v>
                </c:pt>
                <c:pt idx="38">
                  <c:v>0.88</c:v>
                </c:pt>
                <c:pt idx="39">
                  <c:v>0.89</c:v>
                </c:pt>
                <c:pt idx="40">
                  <c:v>0.9</c:v>
                </c:pt>
                <c:pt idx="41">
                  <c:v>0.91</c:v>
                </c:pt>
                <c:pt idx="42">
                  <c:v>0.92</c:v>
                </c:pt>
                <c:pt idx="43">
                  <c:v>0.93</c:v>
                </c:pt>
                <c:pt idx="44">
                  <c:v>0.94</c:v>
                </c:pt>
                <c:pt idx="45">
                  <c:v>0.95</c:v>
                </c:pt>
                <c:pt idx="46">
                  <c:v>0.96</c:v>
                </c:pt>
                <c:pt idx="47">
                  <c:v>0.97</c:v>
                </c:pt>
                <c:pt idx="48">
                  <c:v>0.98</c:v>
                </c:pt>
                <c:pt idx="49">
                  <c:v>0.99</c:v>
                </c:pt>
                <c:pt idx="50">
                  <c:v>1</c:v>
                </c:pt>
                <c:pt idx="51">
                  <c:v>1.01</c:v>
                </c:pt>
                <c:pt idx="52">
                  <c:v>1.02</c:v>
                </c:pt>
                <c:pt idx="53">
                  <c:v>1.03</c:v>
                </c:pt>
                <c:pt idx="54">
                  <c:v>1.04</c:v>
                </c:pt>
                <c:pt idx="55">
                  <c:v>1.05</c:v>
                </c:pt>
                <c:pt idx="56">
                  <c:v>1.06</c:v>
                </c:pt>
                <c:pt idx="57">
                  <c:v>1.07</c:v>
                </c:pt>
                <c:pt idx="58">
                  <c:v>1.08</c:v>
                </c:pt>
                <c:pt idx="59">
                  <c:v>1.0900000000000001</c:v>
                </c:pt>
                <c:pt idx="60">
                  <c:v>1.1000000000000001</c:v>
                </c:pt>
                <c:pt idx="61">
                  <c:v>1.1100000000000001</c:v>
                </c:pt>
                <c:pt idx="62">
                  <c:v>1.1200000000000001</c:v>
                </c:pt>
                <c:pt idx="63">
                  <c:v>1.1299999999999999</c:v>
                </c:pt>
                <c:pt idx="64">
                  <c:v>1.1399999999999999</c:v>
                </c:pt>
                <c:pt idx="65">
                  <c:v>1.1499999999999999</c:v>
                </c:pt>
                <c:pt idx="66">
                  <c:v>1.1599999999999999</c:v>
                </c:pt>
                <c:pt idx="67">
                  <c:v>1.17</c:v>
                </c:pt>
                <c:pt idx="68">
                  <c:v>1.18</c:v>
                </c:pt>
                <c:pt idx="69">
                  <c:v>1.19</c:v>
                </c:pt>
                <c:pt idx="70">
                  <c:v>1.2</c:v>
                </c:pt>
                <c:pt idx="71">
                  <c:v>1.21</c:v>
                </c:pt>
                <c:pt idx="72">
                  <c:v>1.22</c:v>
                </c:pt>
                <c:pt idx="73">
                  <c:v>1.23</c:v>
                </c:pt>
                <c:pt idx="74">
                  <c:v>1.24</c:v>
                </c:pt>
                <c:pt idx="75">
                  <c:v>1.25</c:v>
                </c:pt>
                <c:pt idx="76">
                  <c:v>1.26</c:v>
                </c:pt>
                <c:pt idx="77">
                  <c:v>1.27</c:v>
                </c:pt>
                <c:pt idx="78">
                  <c:v>1.28</c:v>
                </c:pt>
                <c:pt idx="79">
                  <c:v>1.29</c:v>
                </c:pt>
                <c:pt idx="80">
                  <c:v>1.3</c:v>
                </c:pt>
                <c:pt idx="81">
                  <c:v>1.31</c:v>
                </c:pt>
                <c:pt idx="82">
                  <c:v>1.32</c:v>
                </c:pt>
                <c:pt idx="83">
                  <c:v>1.33</c:v>
                </c:pt>
                <c:pt idx="84">
                  <c:v>1.34</c:v>
                </c:pt>
                <c:pt idx="85">
                  <c:v>1.35</c:v>
                </c:pt>
                <c:pt idx="86">
                  <c:v>1.36</c:v>
                </c:pt>
                <c:pt idx="87">
                  <c:v>1.37</c:v>
                </c:pt>
                <c:pt idx="88">
                  <c:v>1.38</c:v>
                </c:pt>
                <c:pt idx="89">
                  <c:v>1.39</c:v>
                </c:pt>
                <c:pt idx="90">
                  <c:v>1.4</c:v>
                </c:pt>
                <c:pt idx="91">
                  <c:v>1.41</c:v>
                </c:pt>
                <c:pt idx="92">
                  <c:v>1.42</c:v>
                </c:pt>
                <c:pt idx="93">
                  <c:v>1.43</c:v>
                </c:pt>
                <c:pt idx="94">
                  <c:v>1.44</c:v>
                </c:pt>
                <c:pt idx="95">
                  <c:v>1.45</c:v>
                </c:pt>
                <c:pt idx="96">
                  <c:v>1.46</c:v>
                </c:pt>
                <c:pt idx="97">
                  <c:v>1.47</c:v>
                </c:pt>
                <c:pt idx="98">
                  <c:v>1.48</c:v>
                </c:pt>
                <c:pt idx="99">
                  <c:v>1.49</c:v>
                </c:pt>
                <c:pt idx="100">
                  <c:v>1.5</c:v>
                </c:pt>
              </c:numCache>
            </c:numRef>
          </c:cat>
          <c:val>
            <c:numRef>
              <c:f>Part2!$E$62:$E$162</c:f>
              <c:numCache>
                <c:formatCode>_("$"* #,##0.00_);_("$"* \(#,##0.00\);_("$"* "-"??_);_(@_)</c:formatCode>
                <c:ptCount val="101"/>
                <c:pt idx="0">
                  <c:v>-6434324.8334203474</c:v>
                </c:pt>
                <c:pt idx="1">
                  <c:v>-6072204.3692805599</c:v>
                </c:pt>
                <c:pt idx="2">
                  <c:v>-5733953.0745504014</c:v>
                </c:pt>
                <c:pt idx="3">
                  <c:v>-5411362.6829378484</c:v>
                </c:pt>
                <c:pt idx="4">
                  <c:v>-5111688.4637049492</c:v>
                </c:pt>
                <c:pt idx="5">
                  <c:v>-4823270.1861239411</c:v>
                </c:pt>
                <c:pt idx="6">
                  <c:v>-4555853.9154008366</c:v>
                </c:pt>
                <c:pt idx="7">
                  <c:v>-4291571.5864993455</c:v>
                </c:pt>
                <c:pt idx="8">
                  <c:v>-4054619.841227252</c:v>
                </c:pt>
                <c:pt idx="9">
                  <c:v>-3816109.9911036938</c:v>
                </c:pt>
                <c:pt idx="10">
                  <c:v>-3606943.6335379519</c:v>
                </c:pt>
                <c:pt idx="11">
                  <c:v>-3397836.4824112924</c:v>
                </c:pt>
                <c:pt idx="12">
                  <c:v>-3193193.6169989193</c:v>
                </c:pt>
                <c:pt idx="13">
                  <c:v>-3009200.6552936761</c:v>
                </c:pt>
                <c:pt idx="14">
                  <c:v>-2837488.8127578273</c:v>
                </c:pt>
                <c:pt idx="15">
                  <c:v>-2661312.6845076932</c:v>
                </c:pt>
                <c:pt idx="16">
                  <c:v>-2486763.7076932508</c:v>
                </c:pt>
                <c:pt idx="17">
                  <c:v>-2341796.0565076414</c:v>
                </c:pt>
                <c:pt idx="18">
                  <c:v>-2200952.234922884</c:v>
                </c:pt>
                <c:pt idx="19">
                  <c:v>-2058821.7180158664</c:v>
                </c:pt>
                <c:pt idx="20">
                  <c:v>-1917596.5855840687</c:v>
                </c:pt>
                <c:pt idx="21">
                  <c:v>-1775466.0686770491</c:v>
                </c:pt>
                <c:pt idx="22">
                  <c:v>-1656865.3798364624</c:v>
                </c:pt>
                <c:pt idx="23">
                  <c:v>-1549688.3572417106</c:v>
                </c:pt>
                <c:pt idx="24">
                  <c:v>-1446975.6203612434</c:v>
                </c:pt>
                <c:pt idx="25">
                  <c:v>-1339798.5977664897</c:v>
                </c:pt>
                <c:pt idx="26">
                  <c:v>-1237512.9290347109</c:v>
                </c:pt>
                <c:pt idx="27">
                  <c:v>-1130335.9064399591</c:v>
                </c:pt>
                <c:pt idx="28">
                  <c:v>-1027623.1695594918</c:v>
                </c:pt>
                <c:pt idx="29">
                  <c:v>-927563.94944287557</c:v>
                </c:pt>
                <c:pt idx="30">
                  <c:v>-860440.22495307773</c:v>
                </c:pt>
                <c:pt idx="31">
                  <c:v>-788852.21474899724</c:v>
                </c:pt>
                <c:pt idx="32">
                  <c:v>-721728.4902592022</c:v>
                </c:pt>
                <c:pt idx="33">
                  <c:v>-650140.48005511984</c:v>
                </c:pt>
                <c:pt idx="34">
                  <c:v>-583016.75556532294</c:v>
                </c:pt>
                <c:pt idx="35">
                  <c:v>-511428.74536124244</c:v>
                </c:pt>
                <c:pt idx="36">
                  <c:v>-444305.0208714474</c:v>
                </c:pt>
                <c:pt idx="37">
                  <c:v>-372717.01066736318</c:v>
                </c:pt>
                <c:pt idx="38">
                  <c:v>-305593.28617756814</c:v>
                </c:pt>
                <c:pt idx="39">
                  <c:v>-234005.27597348765</c:v>
                </c:pt>
                <c:pt idx="40">
                  <c:v>-182825.42903471179</c:v>
                </c:pt>
                <c:pt idx="41">
                  <c:v>-147111.14332042634</c:v>
                </c:pt>
                <c:pt idx="42">
                  <c:v>-115861.14332042634</c:v>
                </c:pt>
                <c:pt idx="43">
                  <c:v>-80146.857606139034</c:v>
                </c:pt>
                <c:pt idx="44">
                  <c:v>-48896.857606139034</c:v>
                </c:pt>
                <c:pt idx="45">
                  <c:v>-13182.571891853586</c:v>
                </c:pt>
                <c:pt idx="46">
                  <c:v>18067.428108146414</c:v>
                </c:pt>
                <c:pt idx="47">
                  <c:v>53781.713822431862</c:v>
                </c:pt>
                <c:pt idx="48">
                  <c:v>85031.713822431862</c:v>
                </c:pt>
                <c:pt idx="49">
                  <c:v>120745.99953671731</c:v>
                </c:pt>
                <c:pt idx="50">
                  <c:v>151995.99953671731</c:v>
                </c:pt>
                <c:pt idx="51">
                  <c:v>187710.28525100276</c:v>
                </c:pt>
                <c:pt idx="52">
                  <c:v>218960.28525100276</c:v>
                </c:pt>
                <c:pt idx="53">
                  <c:v>254674.57096528821</c:v>
                </c:pt>
                <c:pt idx="54">
                  <c:v>285924.57096528821</c:v>
                </c:pt>
                <c:pt idx="55">
                  <c:v>321638.85667957366</c:v>
                </c:pt>
                <c:pt idx="56">
                  <c:v>352888.85667957366</c:v>
                </c:pt>
                <c:pt idx="57">
                  <c:v>375210.28525100276</c:v>
                </c:pt>
                <c:pt idx="58">
                  <c:v>375210.28525100276</c:v>
                </c:pt>
                <c:pt idx="59">
                  <c:v>375210.28525100276</c:v>
                </c:pt>
                <c:pt idx="60">
                  <c:v>375210.28525100276</c:v>
                </c:pt>
                <c:pt idx="61">
                  <c:v>375210.28525100276</c:v>
                </c:pt>
                <c:pt idx="62">
                  <c:v>375210.28525100276</c:v>
                </c:pt>
                <c:pt idx="63">
                  <c:v>375210.28525100276</c:v>
                </c:pt>
                <c:pt idx="64">
                  <c:v>375210.28525100276</c:v>
                </c:pt>
                <c:pt idx="65">
                  <c:v>375210.28525100276</c:v>
                </c:pt>
                <c:pt idx="66">
                  <c:v>375210.28525100276</c:v>
                </c:pt>
                <c:pt idx="67">
                  <c:v>375210.28525100276</c:v>
                </c:pt>
                <c:pt idx="68">
                  <c:v>375210.28525100276</c:v>
                </c:pt>
                <c:pt idx="69">
                  <c:v>375210.28525100276</c:v>
                </c:pt>
                <c:pt idx="70">
                  <c:v>375210.28525100276</c:v>
                </c:pt>
                <c:pt idx="71">
                  <c:v>375210.28525100276</c:v>
                </c:pt>
                <c:pt idx="72">
                  <c:v>375210.28525100276</c:v>
                </c:pt>
                <c:pt idx="73">
                  <c:v>375210.28525100276</c:v>
                </c:pt>
                <c:pt idx="74">
                  <c:v>375210.28525100276</c:v>
                </c:pt>
                <c:pt idx="75">
                  <c:v>375210.28525100276</c:v>
                </c:pt>
                <c:pt idx="76">
                  <c:v>375210.28525100276</c:v>
                </c:pt>
                <c:pt idx="77">
                  <c:v>375210.28525100276</c:v>
                </c:pt>
                <c:pt idx="78">
                  <c:v>375210.28525100276</c:v>
                </c:pt>
                <c:pt idx="79">
                  <c:v>375210.28525100276</c:v>
                </c:pt>
                <c:pt idx="80">
                  <c:v>375210.28525100276</c:v>
                </c:pt>
                <c:pt idx="81">
                  <c:v>375210.28525100276</c:v>
                </c:pt>
                <c:pt idx="82">
                  <c:v>375210.28525100276</c:v>
                </c:pt>
                <c:pt idx="83">
                  <c:v>375210.28525100276</c:v>
                </c:pt>
                <c:pt idx="84">
                  <c:v>375210.28525100276</c:v>
                </c:pt>
                <c:pt idx="85">
                  <c:v>375210.28525100276</c:v>
                </c:pt>
                <c:pt idx="86">
                  <c:v>375210.28525100276</c:v>
                </c:pt>
                <c:pt idx="87">
                  <c:v>375210.28525100276</c:v>
                </c:pt>
                <c:pt idx="88">
                  <c:v>375210.28525100276</c:v>
                </c:pt>
                <c:pt idx="89">
                  <c:v>375210.28525100276</c:v>
                </c:pt>
                <c:pt idx="90">
                  <c:v>375210.28525100276</c:v>
                </c:pt>
                <c:pt idx="91">
                  <c:v>375210.28525100276</c:v>
                </c:pt>
                <c:pt idx="92">
                  <c:v>375210.28525100276</c:v>
                </c:pt>
                <c:pt idx="93">
                  <c:v>375210.28525100276</c:v>
                </c:pt>
                <c:pt idx="94">
                  <c:v>375210.28525100276</c:v>
                </c:pt>
                <c:pt idx="95">
                  <c:v>375210.28525100276</c:v>
                </c:pt>
                <c:pt idx="96">
                  <c:v>375210.28525100276</c:v>
                </c:pt>
                <c:pt idx="97">
                  <c:v>375210.28525100276</c:v>
                </c:pt>
                <c:pt idx="98">
                  <c:v>375210.28525100276</c:v>
                </c:pt>
                <c:pt idx="99">
                  <c:v>375210.28525100276</c:v>
                </c:pt>
                <c:pt idx="100">
                  <c:v>375210.28525100276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A07-4FD2-8905-532824BC5D07}"/>
            </c:ext>
          </c:extLst>
        </c:ser>
        <c:ser>
          <c:idx val="4"/>
          <c:order val="4"/>
          <c:tx>
            <c:v> # Level 5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Part2!$A$62:$A$162</c:f>
              <c:numCache>
                <c:formatCode>0.00%</c:formatCode>
                <c:ptCount val="101"/>
                <c:pt idx="0">
                  <c:v>0.5</c:v>
                </c:pt>
                <c:pt idx="1">
                  <c:v>0.51</c:v>
                </c:pt>
                <c:pt idx="2">
                  <c:v>0.52</c:v>
                </c:pt>
                <c:pt idx="3">
                  <c:v>0.53</c:v>
                </c:pt>
                <c:pt idx="4">
                  <c:v>0.54</c:v>
                </c:pt>
                <c:pt idx="5">
                  <c:v>0.55000000000000004</c:v>
                </c:pt>
                <c:pt idx="6">
                  <c:v>0.56000000000000005</c:v>
                </c:pt>
                <c:pt idx="7">
                  <c:v>0.56999999999999995</c:v>
                </c:pt>
                <c:pt idx="8">
                  <c:v>0.57999999999999996</c:v>
                </c:pt>
                <c:pt idx="9">
                  <c:v>0.59</c:v>
                </c:pt>
                <c:pt idx="10">
                  <c:v>0.6</c:v>
                </c:pt>
                <c:pt idx="11">
                  <c:v>0.61</c:v>
                </c:pt>
                <c:pt idx="12">
                  <c:v>0.62</c:v>
                </c:pt>
                <c:pt idx="13">
                  <c:v>0.63</c:v>
                </c:pt>
                <c:pt idx="14">
                  <c:v>0.64</c:v>
                </c:pt>
                <c:pt idx="15">
                  <c:v>0.65</c:v>
                </c:pt>
                <c:pt idx="16">
                  <c:v>0.66</c:v>
                </c:pt>
                <c:pt idx="17">
                  <c:v>0.67</c:v>
                </c:pt>
                <c:pt idx="18">
                  <c:v>0.68</c:v>
                </c:pt>
                <c:pt idx="19">
                  <c:v>0.69</c:v>
                </c:pt>
                <c:pt idx="20">
                  <c:v>0.7</c:v>
                </c:pt>
                <c:pt idx="21">
                  <c:v>0.71</c:v>
                </c:pt>
                <c:pt idx="22">
                  <c:v>0.72</c:v>
                </c:pt>
                <c:pt idx="23">
                  <c:v>0.73</c:v>
                </c:pt>
                <c:pt idx="24">
                  <c:v>0.74</c:v>
                </c:pt>
                <c:pt idx="25">
                  <c:v>0.75</c:v>
                </c:pt>
                <c:pt idx="26">
                  <c:v>0.76</c:v>
                </c:pt>
                <c:pt idx="27">
                  <c:v>0.77</c:v>
                </c:pt>
                <c:pt idx="28">
                  <c:v>0.78</c:v>
                </c:pt>
                <c:pt idx="29">
                  <c:v>0.79</c:v>
                </c:pt>
                <c:pt idx="30">
                  <c:v>0.8</c:v>
                </c:pt>
                <c:pt idx="31">
                  <c:v>0.81</c:v>
                </c:pt>
                <c:pt idx="32">
                  <c:v>0.82</c:v>
                </c:pt>
                <c:pt idx="33">
                  <c:v>0.83</c:v>
                </c:pt>
                <c:pt idx="34">
                  <c:v>0.84</c:v>
                </c:pt>
                <c:pt idx="35">
                  <c:v>0.85</c:v>
                </c:pt>
                <c:pt idx="36">
                  <c:v>0.86</c:v>
                </c:pt>
                <c:pt idx="37">
                  <c:v>0.87</c:v>
                </c:pt>
                <c:pt idx="38">
                  <c:v>0.88</c:v>
                </c:pt>
                <c:pt idx="39">
                  <c:v>0.89</c:v>
                </c:pt>
                <c:pt idx="40">
                  <c:v>0.9</c:v>
                </c:pt>
                <c:pt idx="41">
                  <c:v>0.91</c:v>
                </c:pt>
                <c:pt idx="42">
                  <c:v>0.92</c:v>
                </c:pt>
                <c:pt idx="43">
                  <c:v>0.93</c:v>
                </c:pt>
                <c:pt idx="44">
                  <c:v>0.94</c:v>
                </c:pt>
                <c:pt idx="45">
                  <c:v>0.95</c:v>
                </c:pt>
                <c:pt idx="46">
                  <c:v>0.96</c:v>
                </c:pt>
                <c:pt idx="47">
                  <c:v>0.97</c:v>
                </c:pt>
                <c:pt idx="48">
                  <c:v>0.98</c:v>
                </c:pt>
                <c:pt idx="49">
                  <c:v>0.99</c:v>
                </c:pt>
                <c:pt idx="50">
                  <c:v>1</c:v>
                </c:pt>
                <c:pt idx="51">
                  <c:v>1.01</c:v>
                </c:pt>
                <c:pt idx="52">
                  <c:v>1.02</c:v>
                </c:pt>
                <c:pt idx="53">
                  <c:v>1.03</c:v>
                </c:pt>
                <c:pt idx="54">
                  <c:v>1.04</c:v>
                </c:pt>
                <c:pt idx="55">
                  <c:v>1.05</c:v>
                </c:pt>
                <c:pt idx="56">
                  <c:v>1.06</c:v>
                </c:pt>
                <c:pt idx="57">
                  <c:v>1.07</c:v>
                </c:pt>
                <c:pt idx="58">
                  <c:v>1.08</c:v>
                </c:pt>
                <c:pt idx="59">
                  <c:v>1.0900000000000001</c:v>
                </c:pt>
                <c:pt idx="60">
                  <c:v>1.1000000000000001</c:v>
                </c:pt>
                <c:pt idx="61">
                  <c:v>1.1100000000000001</c:v>
                </c:pt>
                <c:pt idx="62">
                  <c:v>1.1200000000000001</c:v>
                </c:pt>
                <c:pt idx="63">
                  <c:v>1.1299999999999999</c:v>
                </c:pt>
                <c:pt idx="64">
                  <c:v>1.1399999999999999</c:v>
                </c:pt>
                <c:pt idx="65">
                  <c:v>1.1499999999999999</c:v>
                </c:pt>
                <c:pt idx="66">
                  <c:v>1.1599999999999999</c:v>
                </c:pt>
                <c:pt idx="67">
                  <c:v>1.17</c:v>
                </c:pt>
                <c:pt idx="68">
                  <c:v>1.18</c:v>
                </c:pt>
                <c:pt idx="69">
                  <c:v>1.19</c:v>
                </c:pt>
                <c:pt idx="70">
                  <c:v>1.2</c:v>
                </c:pt>
                <c:pt idx="71">
                  <c:v>1.21</c:v>
                </c:pt>
                <c:pt idx="72">
                  <c:v>1.22</c:v>
                </c:pt>
                <c:pt idx="73">
                  <c:v>1.23</c:v>
                </c:pt>
                <c:pt idx="74">
                  <c:v>1.24</c:v>
                </c:pt>
                <c:pt idx="75">
                  <c:v>1.25</c:v>
                </c:pt>
                <c:pt idx="76">
                  <c:v>1.26</c:v>
                </c:pt>
                <c:pt idx="77">
                  <c:v>1.27</c:v>
                </c:pt>
                <c:pt idx="78">
                  <c:v>1.28</c:v>
                </c:pt>
                <c:pt idx="79">
                  <c:v>1.29</c:v>
                </c:pt>
                <c:pt idx="80">
                  <c:v>1.3</c:v>
                </c:pt>
                <c:pt idx="81">
                  <c:v>1.31</c:v>
                </c:pt>
                <c:pt idx="82">
                  <c:v>1.32</c:v>
                </c:pt>
                <c:pt idx="83">
                  <c:v>1.33</c:v>
                </c:pt>
                <c:pt idx="84">
                  <c:v>1.34</c:v>
                </c:pt>
                <c:pt idx="85">
                  <c:v>1.35</c:v>
                </c:pt>
                <c:pt idx="86">
                  <c:v>1.36</c:v>
                </c:pt>
                <c:pt idx="87">
                  <c:v>1.37</c:v>
                </c:pt>
                <c:pt idx="88">
                  <c:v>1.38</c:v>
                </c:pt>
                <c:pt idx="89">
                  <c:v>1.39</c:v>
                </c:pt>
                <c:pt idx="90">
                  <c:v>1.4</c:v>
                </c:pt>
                <c:pt idx="91">
                  <c:v>1.41</c:v>
                </c:pt>
                <c:pt idx="92">
                  <c:v>1.42</c:v>
                </c:pt>
                <c:pt idx="93">
                  <c:v>1.43</c:v>
                </c:pt>
                <c:pt idx="94">
                  <c:v>1.44</c:v>
                </c:pt>
                <c:pt idx="95">
                  <c:v>1.45</c:v>
                </c:pt>
                <c:pt idx="96">
                  <c:v>1.46</c:v>
                </c:pt>
                <c:pt idx="97">
                  <c:v>1.47</c:v>
                </c:pt>
                <c:pt idx="98">
                  <c:v>1.48</c:v>
                </c:pt>
                <c:pt idx="99">
                  <c:v>1.49</c:v>
                </c:pt>
                <c:pt idx="100">
                  <c:v>1.5</c:v>
                </c:pt>
              </c:numCache>
            </c:numRef>
          </c:cat>
          <c:val>
            <c:numRef>
              <c:f>Part2!$F$62:$F$162</c:f>
              <c:numCache>
                <c:formatCode>_("$"* #,##0.00_);_("$"* \(#,##0.00\);_("$"* "-"??_);_(@_)</c:formatCode>
                <c:ptCount val="101"/>
                <c:pt idx="0">
                  <c:v>-9853806.8556643333</c:v>
                </c:pt>
                <c:pt idx="1">
                  <c:v>-9445927.5551432688</c:v>
                </c:pt>
                <c:pt idx="2">
                  <c:v>-9039476.3014798202</c:v>
                </c:pt>
                <c:pt idx="3">
                  <c:v>-8626909.3540239241</c:v>
                </c:pt>
                <c:pt idx="4">
                  <c:v>-8218809.0552913342</c:v>
                </c:pt>
                <c:pt idx="5">
                  <c:v>-7811068.7432966027</c:v>
                </c:pt>
                <c:pt idx="6">
                  <c:v>-7401044.7915917393</c:v>
                </c:pt>
                <c:pt idx="7">
                  <c:v>-6985943.5869044121</c:v>
                </c:pt>
                <c:pt idx="8">
                  <c:v>-6577958.3296362376</c:v>
                </c:pt>
                <c:pt idx="9">
                  <c:v>-6170372.0226972736</c:v>
                </c:pt>
                <c:pt idx="10">
                  <c:v>-5762271.7239646828</c:v>
                </c:pt>
                <c:pt idx="11">
                  <c:v>-5353874.2327956948</c:v>
                </c:pt>
                <c:pt idx="12">
                  <c:v>-4961388.8215395845</c:v>
                </c:pt>
                <c:pt idx="13">
                  <c:v>-4583671.8409947343</c:v>
                </c:pt>
                <c:pt idx="14">
                  <c:v>-4230020.0406878516</c:v>
                </c:pt>
                <c:pt idx="15">
                  <c:v>-3888222.1661037188</c:v>
                </c:pt>
                <c:pt idx="16">
                  <c:v>-3571532.2914042771</c:v>
                </c:pt>
                <c:pt idx="17">
                  <c:v>-3259128.0895273359</c:v>
                </c:pt>
                <c:pt idx="18">
                  <c:v>-2966587.3568938654</c:v>
                </c:pt>
                <c:pt idx="19">
                  <c:v>-2683119.5337358043</c:v>
                </c:pt>
                <c:pt idx="20">
                  <c:v>-2417243.2421289086</c:v>
                </c:pt>
                <c:pt idx="21">
                  <c:v>-2150219.2361100093</c:v>
                </c:pt>
                <c:pt idx="22">
                  <c:v>-1916173.6717007346</c:v>
                </c:pt>
                <c:pt idx="23">
                  <c:v>-1672224.4851084687</c:v>
                </c:pt>
                <c:pt idx="24">
                  <c:v>-1442973.8223817684</c:v>
                </c:pt>
                <c:pt idx="25">
                  <c:v>-1233866.671255108</c:v>
                </c:pt>
                <c:pt idx="26">
                  <c:v>-1026813.7397128306</c:v>
                </c:pt>
                <c:pt idx="27">
                  <c:v>-817706.58858617209</c:v>
                </c:pt>
                <c:pt idx="28">
                  <c:v>-620018.75520531833</c:v>
                </c:pt>
                <c:pt idx="29">
                  <c:v>-443842.62695518509</c:v>
                </c:pt>
                <c:pt idx="30">
                  <c:v>-272130.78441933729</c:v>
                </c:pt>
                <c:pt idx="31">
                  <c:v>-95954.656169204041</c:v>
                </c:pt>
                <c:pt idx="32">
                  <c:v>75757.186366645619</c:v>
                </c:pt>
                <c:pt idx="33">
                  <c:v>247321.26913349889</c:v>
                </c:pt>
                <c:pt idx="34">
                  <c:v>384987.50032622926</c:v>
                </c:pt>
                <c:pt idx="35">
                  <c:v>527118.01723324694</c:v>
                </c:pt>
                <c:pt idx="36">
                  <c:v>664784.24842597917</c:v>
                </c:pt>
                <c:pt idx="37">
                  <c:v>806914.76533299685</c:v>
                </c:pt>
                <c:pt idx="38">
                  <c:v>947758.5869177524</c:v>
                </c:pt>
                <c:pt idx="39">
                  <c:v>1089889.1038247719</c:v>
                </c:pt>
                <c:pt idx="40">
                  <c:v>1201707.5437326226</c:v>
                </c:pt>
                <c:pt idx="41">
                  <c:v>1308884.5663273744</c:v>
                </c:pt>
                <c:pt idx="42">
                  <c:v>1411597.3032078408</c:v>
                </c:pt>
                <c:pt idx="43">
                  <c:v>1518774.3258025926</c:v>
                </c:pt>
                <c:pt idx="44">
                  <c:v>1621487.0626830589</c:v>
                </c:pt>
                <c:pt idx="45">
                  <c:v>1728664.0852778107</c:v>
                </c:pt>
                <c:pt idx="46">
                  <c:v>1834935.7233973444</c:v>
                </c:pt>
                <c:pt idx="47">
                  <c:v>1942112.7459920961</c:v>
                </c:pt>
                <c:pt idx="48">
                  <c:v>2044825.4828725625</c:v>
                </c:pt>
                <c:pt idx="49">
                  <c:v>2134207.9992719796</c:v>
                </c:pt>
                <c:pt idx="50">
                  <c:v>2201331.7237617746</c:v>
                </c:pt>
                <c:pt idx="51">
                  <c:v>2272919.733965857</c:v>
                </c:pt>
                <c:pt idx="52">
                  <c:v>2340043.4584556539</c:v>
                </c:pt>
                <c:pt idx="53">
                  <c:v>2411631.4686597344</c:v>
                </c:pt>
                <c:pt idx="54">
                  <c:v>2474769.2237617746</c:v>
                </c:pt>
                <c:pt idx="55">
                  <c:v>2546357.233965857</c:v>
                </c:pt>
                <c:pt idx="56">
                  <c:v>2613480.9584556539</c:v>
                </c:pt>
                <c:pt idx="57">
                  <c:v>2685068.9686597344</c:v>
                </c:pt>
                <c:pt idx="58">
                  <c:v>2752192.6931495294</c:v>
                </c:pt>
                <c:pt idx="59">
                  <c:v>2823780.7033536136</c:v>
                </c:pt>
                <c:pt idx="60">
                  <c:v>2890904.4278434087</c:v>
                </c:pt>
                <c:pt idx="61">
                  <c:v>2962492.4380474892</c:v>
                </c:pt>
                <c:pt idx="62">
                  <c:v>3029616.1625372842</c:v>
                </c:pt>
                <c:pt idx="63">
                  <c:v>3065330.4482515696</c:v>
                </c:pt>
                <c:pt idx="64">
                  <c:v>3096580.4482515696</c:v>
                </c:pt>
                <c:pt idx="65">
                  <c:v>3132294.733965857</c:v>
                </c:pt>
                <c:pt idx="66">
                  <c:v>3163544.733965857</c:v>
                </c:pt>
                <c:pt idx="67">
                  <c:v>3199259.0196801424</c:v>
                </c:pt>
                <c:pt idx="68">
                  <c:v>3230509.0196801424</c:v>
                </c:pt>
                <c:pt idx="69">
                  <c:v>3266223.3053944279</c:v>
                </c:pt>
                <c:pt idx="70">
                  <c:v>3297473.3053944279</c:v>
                </c:pt>
                <c:pt idx="71">
                  <c:v>3333187.5911087152</c:v>
                </c:pt>
                <c:pt idx="72">
                  <c:v>3364437.5911087152</c:v>
                </c:pt>
                <c:pt idx="73">
                  <c:v>3400151.8768230006</c:v>
                </c:pt>
                <c:pt idx="74">
                  <c:v>3431401.8768230006</c:v>
                </c:pt>
                <c:pt idx="75">
                  <c:v>3467116.1625372861</c:v>
                </c:pt>
                <c:pt idx="76">
                  <c:v>3498366.1625372861</c:v>
                </c:pt>
                <c:pt idx="77">
                  <c:v>3534080.4482515715</c:v>
                </c:pt>
                <c:pt idx="78">
                  <c:v>3565330.4482515715</c:v>
                </c:pt>
                <c:pt idx="79">
                  <c:v>3601044.733965857</c:v>
                </c:pt>
                <c:pt idx="80">
                  <c:v>3632294.733965857</c:v>
                </c:pt>
                <c:pt idx="81">
                  <c:v>3668009.0196801443</c:v>
                </c:pt>
                <c:pt idx="82">
                  <c:v>3699259.0196801443</c:v>
                </c:pt>
                <c:pt idx="83">
                  <c:v>3734973.3053944297</c:v>
                </c:pt>
                <c:pt idx="84">
                  <c:v>3743901.8768230006</c:v>
                </c:pt>
                <c:pt idx="85">
                  <c:v>3743901.8768230006</c:v>
                </c:pt>
                <c:pt idx="86">
                  <c:v>3743901.8768230006</c:v>
                </c:pt>
                <c:pt idx="87">
                  <c:v>3743901.8768230006</c:v>
                </c:pt>
                <c:pt idx="88">
                  <c:v>3743901.8768230006</c:v>
                </c:pt>
                <c:pt idx="89">
                  <c:v>3743901.8768230006</c:v>
                </c:pt>
                <c:pt idx="90">
                  <c:v>3743901.8768230006</c:v>
                </c:pt>
                <c:pt idx="91">
                  <c:v>3743901.8768230006</c:v>
                </c:pt>
                <c:pt idx="92">
                  <c:v>3743901.8768230006</c:v>
                </c:pt>
                <c:pt idx="93">
                  <c:v>3743901.8768230006</c:v>
                </c:pt>
                <c:pt idx="94">
                  <c:v>3743901.8768230006</c:v>
                </c:pt>
                <c:pt idx="95">
                  <c:v>3743901.8768230006</c:v>
                </c:pt>
                <c:pt idx="96">
                  <c:v>3743901.8768230006</c:v>
                </c:pt>
                <c:pt idx="97">
                  <c:v>3743901.8768230006</c:v>
                </c:pt>
                <c:pt idx="98">
                  <c:v>3743901.8768230006</c:v>
                </c:pt>
                <c:pt idx="99">
                  <c:v>3743901.8768230006</c:v>
                </c:pt>
                <c:pt idx="100">
                  <c:v>3743901.8768230006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A07-4FD2-8905-532824BC5D07}"/>
            </c:ext>
          </c:extLst>
        </c:ser>
        <c:ser>
          <c:idx val="5"/>
          <c:order val="5"/>
          <c:tx>
            <c:v> # Level 6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Part2!$A$62:$A$162</c:f>
              <c:numCache>
                <c:formatCode>0.00%</c:formatCode>
                <c:ptCount val="101"/>
                <c:pt idx="0">
                  <c:v>0.5</c:v>
                </c:pt>
                <c:pt idx="1">
                  <c:v>0.51</c:v>
                </c:pt>
                <c:pt idx="2">
                  <c:v>0.52</c:v>
                </c:pt>
                <c:pt idx="3">
                  <c:v>0.53</c:v>
                </c:pt>
                <c:pt idx="4">
                  <c:v>0.54</c:v>
                </c:pt>
                <c:pt idx="5">
                  <c:v>0.55000000000000004</c:v>
                </c:pt>
                <c:pt idx="6">
                  <c:v>0.56000000000000005</c:v>
                </c:pt>
                <c:pt idx="7">
                  <c:v>0.56999999999999995</c:v>
                </c:pt>
                <c:pt idx="8">
                  <c:v>0.57999999999999996</c:v>
                </c:pt>
                <c:pt idx="9">
                  <c:v>0.59</c:v>
                </c:pt>
                <c:pt idx="10">
                  <c:v>0.6</c:v>
                </c:pt>
                <c:pt idx="11">
                  <c:v>0.61</c:v>
                </c:pt>
                <c:pt idx="12">
                  <c:v>0.62</c:v>
                </c:pt>
                <c:pt idx="13">
                  <c:v>0.63</c:v>
                </c:pt>
                <c:pt idx="14">
                  <c:v>0.64</c:v>
                </c:pt>
                <c:pt idx="15">
                  <c:v>0.65</c:v>
                </c:pt>
                <c:pt idx="16">
                  <c:v>0.66</c:v>
                </c:pt>
                <c:pt idx="17">
                  <c:v>0.67</c:v>
                </c:pt>
                <c:pt idx="18">
                  <c:v>0.68</c:v>
                </c:pt>
                <c:pt idx="19">
                  <c:v>0.69</c:v>
                </c:pt>
                <c:pt idx="20">
                  <c:v>0.7</c:v>
                </c:pt>
                <c:pt idx="21">
                  <c:v>0.71</c:v>
                </c:pt>
                <c:pt idx="22">
                  <c:v>0.72</c:v>
                </c:pt>
                <c:pt idx="23">
                  <c:v>0.73</c:v>
                </c:pt>
                <c:pt idx="24">
                  <c:v>0.74</c:v>
                </c:pt>
                <c:pt idx="25">
                  <c:v>0.75</c:v>
                </c:pt>
                <c:pt idx="26">
                  <c:v>0.76</c:v>
                </c:pt>
                <c:pt idx="27">
                  <c:v>0.77</c:v>
                </c:pt>
                <c:pt idx="28">
                  <c:v>0.78</c:v>
                </c:pt>
                <c:pt idx="29">
                  <c:v>0.79</c:v>
                </c:pt>
                <c:pt idx="30">
                  <c:v>0.8</c:v>
                </c:pt>
                <c:pt idx="31">
                  <c:v>0.81</c:v>
                </c:pt>
                <c:pt idx="32">
                  <c:v>0.82</c:v>
                </c:pt>
                <c:pt idx="33">
                  <c:v>0.83</c:v>
                </c:pt>
                <c:pt idx="34">
                  <c:v>0.84</c:v>
                </c:pt>
                <c:pt idx="35">
                  <c:v>0.85</c:v>
                </c:pt>
                <c:pt idx="36">
                  <c:v>0.86</c:v>
                </c:pt>
                <c:pt idx="37">
                  <c:v>0.87</c:v>
                </c:pt>
                <c:pt idx="38">
                  <c:v>0.88</c:v>
                </c:pt>
                <c:pt idx="39">
                  <c:v>0.89</c:v>
                </c:pt>
                <c:pt idx="40">
                  <c:v>0.9</c:v>
                </c:pt>
                <c:pt idx="41">
                  <c:v>0.91</c:v>
                </c:pt>
                <c:pt idx="42">
                  <c:v>0.92</c:v>
                </c:pt>
                <c:pt idx="43">
                  <c:v>0.93</c:v>
                </c:pt>
                <c:pt idx="44">
                  <c:v>0.94</c:v>
                </c:pt>
                <c:pt idx="45">
                  <c:v>0.95</c:v>
                </c:pt>
                <c:pt idx="46">
                  <c:v>0.96</c:v>
                </c:pt>
                <c:pt idx="47">
                  <c:v>0.97</c:v>
                </c:pt>
                <c:pt idx="48">
                  <c:v>0.98</c:v>
                </c:pt>
                <c:pt idx="49">
                  <c:v>0.99</c:v>
                </c:pt>
                <c:pt idx="50">
                  <c:v>1</c:v>
                </c:pt>
                <c:pt idx="51">
                  <c:v>1.01</c:v>
                </c:pt>
                <c:pt idx="52">
                  <c:v>1.02</c:v>
                </c:pt>
                <c:pt idx="53">
                  <c:v>1.03</c:v>
                </c:pt>
                <c:pt idx="54">
                  <c:v>1.04</c:v>
                </c:pt>
                <c:pt idx="55">
                  <c:v>1.05</c:v>
                </c:pt>
                <c:pt idx="56">
                  <c:v>1.06</c:v>
                </c:pt>
                <c:pt idx="57">
                  <c:v>1.07</c:v>
                </c:pt>
                <c:pt idx="58">
                  <c:v>1.08</c:v>
                </c:pt>
                <c:pt idx="59">
                  <c:v>1.0900000000000001</c:v>
                </c:pt>
                <c:pt idx="60">
                  <c:v>1.1000000000000001</c:v>
                </c:pt>
                <c:pt idx="61">
                  <c:v>1.1100000000000001</c:v>
                </c:pt>
                <c:pt idx="62">
                  <c:v>1.1200000000000001</c:v>
                </c:pt>
                <c:pt idx="63">
                  <c:v>1.1299999999999999</c:v>
                </c:pt>
                <c:pt idx="64">
                  <c:v>1.1399999999999999</c:v>
                </c:pt>
                <c:pt idx="65">
                  <c:v>1.1499999999999999</c:v>
                </c:pt>
                <c:pt idx="66">
                  <c:v>1.1599999999999999</c:v>
                </c:pt>
                <c:pt idx="67">
                  <c:v>1.17</c:v>
                </c:pt>
                <c:pt idx="68">
                  <c:v>1.18</c:v>
                </c:pt>
                <c:pt idx="69">
                  <c:v>1.19</c:v>
                </c:pt>
                <c:pt idx="70">
                  <c:v>1.2</c:v>
                </c:pt>
                <c:pt idx="71">
                  <c:v>1.21</c:v>
                </c:pt>
                <c:pt idx="72">
                  <c:v>1.22</c:v>
                </c:pt>
                <c:pt idx="73">
                  <c:v>1.23</c:v>
                </c:pt>
                <c:pt idx="74">
                  <c:v>1.24</c:v>
                </c:pt>
                <c:pt idx="75">
                  <c:v>1.25</c:v>
                </c:pt>
                <c:pt idx="76">
                  <c:v>1.26</c:v>
                </c:pt>
                <c:pt idx="77">
                  <c:v>1.27</c:v>
                </c:pt>
                <c:pt idx="78">
                  <c:v>1.28</c:v>
                </c:pt>
                <c:pt idx="79">
                  <c:v>1.29</c:v>
                </c:pt>
                <c:pt idx="80">
                  <c:v>1.3</c:v>
                </c:pt>
                <c:pt idx="81">
                  <c:v>1.31</c:v>
                </c:pt>
                <c:pt idx="82">
                  <c:v>1.32</c:v>
                </c:pt>
                <c:pt idx="83">
                  <c:v>1.33</c:v>
                </c:pt>
                <c:pt idx="84">
                  <c:v>1.34</c:v>
                </c:pt>
                <c:pt idx="85">
                  <c:v>1.35</c:v>
                </c:pt>
                <c:pt idx="86">
                  <c:v>1.36</c:v>
                </c:pt>
                <c:pt idx="87">
                  <c:v>1.37</c:v>
                </c:pt>
                <c:pt idx="88">
                  <c:v>1.38</c:v>
                </c:pt>
                <c:pt idx="89">
                  <c:v>1.39</c:v>
                </c:pt>
                <c:pt idx="90">
                  <c:v>1.4</c:v>
                </c:pt>
                <c:pt idx="91">
                  <c:v>1.41</c:v>
                </c:pt>
                <c:pt idx="92">
                  <c:v>1.42</c:v>
                </c:pt>
                <c:pt idx="93">
                  <c:v>1.43</c:v>
                </c:pt>
                <c:pt idx="94">
                  <c:v>1.44</c:v>
                </c:pt>
                <c:pt idx="95">
                  <c:v>1.45</c:v>
                </c:pt>
                <c:pt idx="96">
                  <c:v>1.46</c:v>
                </c:pt>
                <c:pt idx="97">
                  <c:v>1.47</c:v>
                </c:pt>
                <c:pt idx="98">
                  <c:v>1.48</c:v>
                </c:pt>
                <c:pt idx="99">
                  <c:v>1.49</c:v>
                </c:pt>
                <c:pt idx="100">
                  <c:v>1.5</c:v>
                </c:pt>
              </c:numCache>
            </c:numRef>
          </c:cat>
          <c:val>
            <c:numRef>
              <c:f>Part2!$G$62:$G$162</c:f>
              <c:numCache>
                <c:formatCode>_("$"* #,##0.00_);_("$"* \(#,##0.00\);_("$"* "-"??_);_(@_)</c:formatCode>
                <c:ptCount val="101"/>
                <c:pt idx="0">
                  <c:v>-13295979.753557334</c:v>
                </c:pt>
                <c:pt idx="1">
                  <c:v>-12888100.453036271</c:v>
                </c:pt>
                <c:pt idx="2">
                  <c:v>-12481649.199372821</c:v>
                </c:pt>
                <c:pt idx="3">
                  <c:v>-12069082.251916924</c:v>
                </c:pt>
                <c:pt idx="4">
                  <c:v>-11660981.953184333</c:v>
                </c:pt>
                <c:pt idx="5">
                  <c:v>-11253241.641189603</c:v>
                </c:pt>
                <c:pt idx="6">
                  <c:v>-10843217.68948474</c:v>
                </c:pt>
                <c:pt idx="7">
                  <c:v>-10428116.484797413</c:v>
                </c:pt>
                <c:pt idx="8">
                  <c:v>-10020131.227529239</c:v>
                </c:pt>
                <c:pt idx="9">
                  <c:v>-9612544.920590274</c:v>
                </c:pt>
                <c:pt idx="10">
                  <c:v>-9204444.6218576841</c:v>
                </c:pt>
                <c:pt idx="11">
                  <c:v>-8796047.1306886934</c:v>
                </c:pt>
                <c:pt idx="12">
                  <c:v>-8390663.3633873314</c:v>
                </c:pt>
                <c:pt idx="13">
                  <c:v>-7977610.0027738046</c:v>
                </c:pt>
                <c:pt idx="14">
                  <c:v>-7571049.1313535962</c:v>
                </c:pt>
                <c:pt idx="15">
                  <c:v>-7159398.02821304</c:v>
                </c:pt>
                <c:pt idx="16">
                  <c:v>-6751818.1163639333</c:v>
                </c:pt>
                <c:pt idx="17">
                  <c:v>-6341234.0226731151</c:v>
                </c:pt>
                <c:pt idx="18">
                  <c:v>-5933131.3609315045</c:v>
                </c:pt>
                <c:pt idx="19">
                  <c:v>-5520932.4460890433</c:v>
                </c:pt>
                <c:pt idx="20">
                  <c:v>-5113731.8489651168</c:v>
                </c:pt>
                <c:pt idx="21">
                  <c:v>-4702860.6968863886</c:v>
                </c:pt>
                <c:pt idx="22">
                  <c:v>-4295584.7637099884</c:v>
                </c:pt>
                <c:pt idx="23">
                  <c:v>-3882039.445642136</c:v>
                </c:pt>
                <c:pt idx="24">
                  <c:v>-3490817.782730883</c:v>
                </c:pt>
                <c:pt idx="25">
                  <c:v>-3103599.0896648429</c:v>
                </c:pt>
                <c:pt idx="26">
                  <c:v>-2741794.3731918875</c:v>
                </c:pt>
                <c:pt idx="27">
                  <c:v>-2385143.3278205916</c:v>
                </c:pt>
                <c:pt idx="28">
                  <c:v>-2045456.5141149107</c:v>
                </c:pt>
                <c:pt idx="29">
                  <c:v>-1724147.6364221144</c:v>
                </c:pt>
                <c:pt idx="30">
                  <c:v>-1408374.7553596813</c:v>
                </c:pt>
                <c:pt idx="31">
                  <c:v>-1116350.3775288556</c:v>
                </c:pt>
                <c:pt idx="32">
                  <c:v>-827258.64481661096</c:v>
                </c:pt>
                <c:pt idx="33">
                  <c:v>-546528.2766037751</c:v>
                </c:pt>
                <c:pt idx="34">
                  <c:v>-281949.14015926234</c:v>
                </c:pt>
                <c:pt idx="35">
                  <c:v>-15167.464077150449</c:v>
                </c:pt>
                <c:pt idx="36">
                  <c:v>228015.81296719238</c:v>
                </c:pt>
                <c:pt idx="37">
                  <c:v>466525.66309075058</c:v>
                </c:pt>
                <c:pt idx="38">
                  <c:v>706010.56396873109</c:v>
                </c:pt>
                <c:pt idx="39">
                  <c:v>932940.27417966351</c:v>
                </c:pt>
                <c:pt idx="40">
                  <c:v>1137156.071443351</c:v>
                </c:pt>
                <c:pt idx="41">
                  <c:v>1346263.2225700114</c:v>
                </c:pt>
                <c:pt idx="42">
                  <c:v>1550906.0879823845</c:v>
                </c:pt>
                <c:pt idx="43">
                  <c:v>1763190.8295010664</c:v>
                </c:pt>
                <c:pt idx="44">
                  <c:v>1942502.1388545744</c:v>
                </c:pt>
                <c:pt idx="45">
                  <c:v>2118678.2671047095</c:v>
                </c:pt>
                <c:pt idx="46">
                  <c:v>2296786.1451582164</c:v>
                </c:pt>
                <c:pt idx="47">
                  <c:v>2472962.2734083515</c:v>
                </c:pt>
                <c:pt idx="48">
                  <c:v>2647851.7063362245</c:v>
                </c:pt>
                <c:pt idx="49">
                  <c:v>2824027.8345863577</c:v>
                </c:pt>
                <c:pt idx="50">
                  <c:v>2967368.3343362771</c:v>
                </c:pt>
                <c:pt idx="51">
                  <c:v>3109498.8512432911</c:v>
                </c:pt>
                <c:pt idx="52">
                  <c:v>3247165.082436027</c:v>
                </c:pt>
                <c:pt idx="53">
                  <c:v>3396032.090974139</c:v>
                </c:pt>
                <c:pt idx="54">
                  <c:v>3529712.3527791128</c:v>
                </c:pt>
                <c:pt idx="55">
                  <c:v>3671842.8696861342</c:v>
                </c:pt>
                <c:pt idx="56">
                  <c:v>3809509.1008788608</c:v>
                </c:pt>
                <c:pt idx="57">
                  <c:v>3951639.6177858822</c:v>
                </c:pt>
                <c:pt idx="58">
                  <c:v>4060707.5354503989</c:v>
                </c:pt>
                <c:pt idx="59">
                  <c:v>4167884.5580451488</c:v>
                </c:pt>
                <c:pt idx="60">
                  <c:v>4274156.1961646825</c:v>
                </c:pt>
                <c:pt idx="61">
                  <c:v>4381333.2187594362</c:v>
                </c:pt>
                <c:pt idx="62">
                  <c:v>4484045.9556399025</c:v>
                </c:pt>
                <c:pt idx="63">
                  <c:v>4591222.9782346562</c:v>
                </c:pt>
                <c:pt idx="64">
                  <c:v>4693935.7151151225</c:v>
                </c:pt>
                <c:pt idx="65">
                  <c:v>4801112.7377098724</c:v>
                </c:pt>
                <c:pt idx="66">
                  <c:v>4907384.3758294061</c:v>
                </c:pt>
                <c:pt idx="67">
                  <c:v>5014561.3984241597</c:v>
                </c:pt>
                <c:pt idx="68">
                  <c:v>5113288.1659168676</c:v>
                </c:pt>
                <c:pt idx="69">
                  <c:v>5191993.9785990864</c:v>
                </c:pt>
                <c:pt idx="70">
                  <c:v>5259117.7030888833</c:v>
                </c:pt>
                <c:pt idx="71">
                  <c:v>5330705.7132929601</c:v>
                </c:pt>
                <c:pt idx="72">
                  <c:v>5397829.4377827607</c:v>
                </c:pt>
                <c:pt idx="73">
                  <c:v>5469417.4479868375</c:v>
                </c:pt>
                <c:pt idx="74">
                  <c:v>5536541.1724766381</c:v>
                </c:pt>
                <c:pt idx="75">
                  <c:v>5608129.1826807149</c:v>
                </c:pt>
                <c:pt idx="76">
                  <c:v>5675252.9071705118</c:v>
                </c:pt>
                <c:pt idx="77">
                  <c:v>5746840.917374596</c:v>
                </c:pt>
                <c:pt idx="78">
                  <c:v>5813964.6418643892</c:v>
                </c:pt>
                <c:pt idx="79">
                  <c:v>5885552.6520684734</c:v>
                </c:pt>
                <c:pt idx="80">
                  <c:v>5952676.3765582666</c:v>
                </c:pt>
                <c:pt idx="81">
                  <c:v>6024264.3867623508</c:v>
                </c:pt>
                <c:pt idx="82">
                  <c:v>6087402.1418643892</c:v>
                </c:pt>
                <c:pt idx="83">
                  <c:v>6158990.1520684734</c:v>
                </c:pt>
                <c:pt idx="84">
                  <c:v>6226113.8765582666</c:v>
                </c:pt>
                <c:pt idx="85">
                  <c:v>6277772.0398235731</c:v>
                </c:pt>
                <c:pt idx="86">
                  <c:v>6309022.0398235731</c:v>
                </c:pt>
                <c:pt idx="87">
                  <c:v>6344736.3255378567</c:v>
                </c:pt>
                <c:pt idx="88">
                  <c:v>6375986.3255378567</c:v>
                </c:pt>
                <c:pt idx="89">
                  <c:v>6411700.611252144</c:v>
                </c:pt>
                <c:pt idx="90">
                  <c:v>6442950.611252144</c:v>
                </c:pt>
                <c:pt idx="91">
                  <c:v>6478664.8969664276</c:v>
                </c:pt>
                <c:pt idx="92">
                  <c:v>6509914.8969664276</c:v>
                </c:pt>
                <c:pt idx="93">
                  <c:v>6545629.1826807149</c:v>
                </c:pt>
                <c:pt idx="94">
                  <c:v>6576879.1826807149</c:v>
                </c:pt>
                <c:pt idx="95">
                  <c:v>6612593.4683949985</c:v>
                </c:pt>
                <c:pt idx="96">
                  <c:v>6643843.4683949985</c:v>
                </c:pt>
                <c:pt idx="97">
                  <c:v>6679557.7541092858</c:v>
                </c:pt>
                <c:pt idx="98">
                  <c:v>6710807.7541092858</c:v>
                </c:pt>
                <c:pt idx="99">
                  <c:v>6746522.0398235731</c:v>
                </c:pt>
                <c:pt idx="100">
                  <c:v>6777772.0398235731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A07-4FD2-8905-532824BC5D07}"/>
            </c:ext>
          </c:extLst>
        </c:ser>
        <c:ser>
          <c:idx val="6"/>
          <c:order val="6"/>
          <c:tx>
            <c:v> # Level 7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Part2!$A$62:$A$162</c:f>
              <c:numCache>
                <c:formatCode>0.00%</c:formatCode>
                <c:ptCount val="101"/>
                <c:pt idx="0">
                  <c:v>0.5</c:v>
                </c:pt>
                <c:pt idx="1">
                  <c:v>0.51</c:v>
                </c:pt>
                <c:pt idx="2">
                  <c:v>0.52</c:v>
                </c:pt>
                <c:pt idx="3">
                  <c:v>0.53</c:v>
                </c:pt>
                <c:pt idx="4">
                  <c:v>0.54</c:v>
                </c:pt>
                <c:pt idx="5">
                  <c:v>0.55000000000000004</c:v>
                </c:pt>
                <c:pt idx="6">
                  <c:v>0.56000000000000005</c:v>
                </c:pt>
                <c:pt idx="7">
                  <c:v>0.56999999999999995</c:v>
                </c:pt>
                <c:pt idx="8">
                  <c:v>0.57999999999999996</c:v>
                </c:pt>
                <c:pt idx="9">
                  <c:v>0.59</c:v>
                </c:pt>
                <c:pt idx="10">
                  <c:v>0.6</c:v>
                </c:pt>
                <c:pt idx="11">
                  <c:v>0.61</c:v>
                </c:pt>
                <c:pt idx="12">
                  <c:v>0.62</c:v>
                </c:pt>
                <c:pt idx="13">
                  <c:v>0.63</c:v>
                </c:pt>
                <c:pt idx="14">
                  <c:v>0.64</c:v>
                </c:pt>
                <c:pt idx="15">
                  <c:v>0.65</c:v>
                </c:pt>
                <c:pt idx="16">
                  <c:v>0.66</c:v>
                </c:pt>
                <c:pt idx="17">
                  <c:v>0.67</c:v>
                </c:pt>
                <c:pt idx="18">
                  <c:v>0.68</c:v>
                </c:pt>
                <c:pt idx="19">
                  <c:v>0.69</c:v>
                </c:pt>
                <c:pt idx="20">
                  <c:v>0.7</c:v>
                </c:pt>
                <c:pt idx="21">
                  <c:v>0.71</c:v>
                </c:pt>
                <c:pt idx="22">
                  <c:v>0.72</c:v>
                </c:pt>
                <c:pt idx="23">
                  <c:v>0.73</c:v>
                </c:pt>
                <c:pt idx="24">
                  <c:v>0.74</c:v>
                </c:pt>
                <c:pt idx="25">
                  <c:v>0.75</c:v>
                </c:pt>
                <c:pt idx="26">
                  <c:v>0.76</c:v>
                </c:pt>
                <c:pt idx="27">
                  <c:v>0.77</c:v>
                </c:pt>
                <c:pt idx="28">
                  <c:v>0.78</c:v>
                </c:pt>
                <c:pt idx="29">
                  <c:v>0.79</c:v>
                </c:pt>
                <c:pt idx="30">
                  <c:v>0.8</c:v>
                </c:pt>
                <c:pt idx="31">
                  <c:v>0.81</c:v>
                </c:pt>
                <c:pt idx="32">
                  <c:v>0.82</c:v>
                </c:pt>
                <c:pt idx="33">
                  <c:v>0.83</c:v>
                </c:pt>
                <c:pt idx="34">
                  <c:v>0.84</c:v>
                </c:pt>
                <c:pt idx="35">
                  <c:v>0.85</c:v>
                </c:pt>
                <c:pt idx="36">
                  <c:v>0.86</c:v>
                </c:pt>
                <c:pt idx="37">
                  <c:v>0.87</c:v>
                </c:pt>
                <c:pt idx="38">
                  <c:v>0.88</c:v>
                </c:pt>
                <c:pt idx="39">
                  <c:v>0.89</c:v>
                </c:pt>
                <c:pt idx="40">
                  <c:v>0.9</c:v>
                </c:pt>
                <c:pt idx="41">
                  <c:v>0.91</c:v>
                </c:pt>
                <c:pt idx="42">
                  <c:v>0.92</c:v>
                </c:pt>
                <c:pt idx="43">
                  <c:v>0.93</c:v>
                </c:pt>
                <c:pt idx="44">
                  <c:v>0.94</c:v>
                </c:pt>
                <c:pt idx="45">
                  <c:v>0.95</c:v>
                </c:pt>
                <c:pt idx="46">
                  <c:v>0.96</c:v>
                </c:pt>
                <c:pt idx="47">
                  <c:v>0.97</c:v>
                </c:pt>
                <c:pt idx="48">
                  <c:v>0.98</c:v>
                </c:pt>
                <c:pt idx="49">
                  <c:v>0.99</c:v>
                </c:pt>
                <c:pt idx="50">
                  <c:v>1</c:v>
                </c:pt>
                <c:pt idx="51">
                  <c:v>1.01</c:v>
                </c:pt>
                <c:pt idx="52">
                  <c:v>1.02</c:v>
                </c:pt>
                <c:pt idx="53">
                  <c:v>1.03</c:v>
                </c:pt>
                <c:pt idx="54">
                  <c:v>1.04</c:v>
                </c:pt>
                <c:pt idx="55">
                  <c:v>1.05</c:v>
                </c:pt>
                <c:pt idx="56">
                  <c:v>1.06</c:v>
                </c:pt>
                <c:pt idx="57">
                  <c:v>1.07</c:v>
                </c:pt>
                <c:pt idx="58">
                  <c:v>1.08</c:v>
                </c:pt>
                <c:pt idx="59">
                  <c:v>1.0900000000000001</c:v>
                </c:pt>
                <c:pt idx="60">
                  <c:v>1.1000000000000001</c:v>
                </c:pt>
                <c:pt idx="61">
                  <c:v>1.1100000000000001</c:v>
                </c:pt>
                <c:pt idx="62">
                  <c:v>1.1200000000000001</c:v>
                </c:pt>
                <c:pt idx="63">
                  <c:v>1.1299999999999999</c:v>
                </c:pt>
                <c:pt idx="64">
                  <c:v>1.1399999999999999</c:v>
                </c:pt>
                <c:pt idx="65">
                  <c:v>1.1499999999999999</c:v>
                </c:pt>
                <c:pt idx="66">
                  <c:v>1.1599999999999999</c:v>
                </c:pt>
                <c:pt idx="67">
                  <c:v>1.17</c:v>
                </c:pt>
                <c:pt idx="68">
                  <c:v>1.18</c:v>
                </c:pt>
                <c:pt idx="69">
                  <c:v>1.19</c:v>
                </c:pt>
                <c:pt idx="70">
                  <c:v>1.2</c:v>
                </c:pt>
                <c:pt idx="71">
                  <c:v>1.21</c:v>
                </c:pt>
                <c:pt idx="72">
                  <c:v>1.22</c:v>
                </c:pt>
                <c:pt idx="73">
                  <c:v>1.23</c:v>
                </c:pt>
                <c:pt idx="74">
                  <c:v>1.24</c:v>
                </c:pt>
                <c:pt idx="75">
                  <c:v>1.25</c:v>
                </c:pt>
                <c:pt idx="76">
                  <c:v>1.26</c:v>
                </c:pt>
                <c:pt idx="77">
                  <c:v>1.27</c:v>
                </c:pt>
                <c:pt idx="78">
                  <c:v>1.28</c:v>
                </c:pt>
                <c:pt idx="79">
                  <c:v>1.29</c:v>
                </c:pt>
                <c:pt idx="80">
                  <c:v>1.3</c:v>
                </c:pt>
                <c:pt idx="81">
                  <c:v>1.31</c:v>
                </c:pt>
                <c:pt idx="82">
                  <c:v>1.32</c:v>
                </c:pt>
                <c:pt idx="83">
                  <c:v>1.33</c:v>
                </c:pt>
                <c:pt idx="84">
                  <c:v>1.34</c:v>
                </c:pt>
                <c:pt idx="85">
                  <c:v>1.35</c:v>
                </c:pt>
                <c:pt idx="86">
                  <c:v>1.36</c:v>
                </c:pt>
                <c:pt idx="87">
                  <c:v>1.37</c:v>
                </c:pt>
                <c:pt idx="88">
                  <c:v>1.38</c:v>
                </c:pt>
                <c:pt idx="89">
                  <c:v>1.39</c:v>
                </c:pt>
                <c:pt idx="90">
                  <c:v>1.4</c:v>
                </c:pt>
                <c:pt idx="91">
                  <c:v>1.41</c:v>
                </c:pt>
                <c:pt idx="92">
                  <c:v>1.42</c:v>
                </c:pt>
                <c:pt idx="93">
                  <c:v>1.43</c:v>
                </c:pt>
                <c:pt idx="94">
                  <c:v>1.44</c:v>
                </c:pt>
                <c:pt idx="95">
                  <c:v>1.45</c:v>
                </c:pt>
                <c:pt idx="96">
                  <c:v>1.46</c:v>
                </c:pt>
                <c:pt idx="97">
                  <c:v>1.47</c:v>
                </c:pt>
                <c:pt idx="98">
                  <c:v>1.48</c:v>
                </c:pt>
                <c:pt idx="99">
                  <c:v>1.49</c:v>
                </c:pt>
                <c:pt idx="100">
                  <c:v>1.5</c:v>
                </c:pt>
              </c:numCache>
            </c:numRef>
          </c:cat>
          <c:val>
            <c:numRef>
              <c:f>Part2!$H$62:$H$162</c:f>
              <c:numCache>
                <c:formatCode>_("$"* #,##0.00_);_("$"* \(#,##0.00\);_("$"* "-"??_);_(@_)</c:formatCode>
                <c:ptCount val="101"/>
                <c:pt idx="0">
                  <c:v>-16738152.651450334</c:v>
                </c:pt>
                <c:pt idx="1">
                  <c:v>-16330273.35092927</c:v>
                </c:pt>
                <c:pt idx="2">
                  <c:v>-15923822.097265821</c:v>
                </c:pt>
                <c:pt idx="3">
                  <c:v>-15511255.149809925</c:v>
                </c:pt>
                <c:pt idx="4">
                  <c:v>-15103154.851077333</c:v>
                </c:pt>
                <c:pt idx="5">
                  <c:v>-14695414.539082602</c:v>
                </c:pt>
                <c:pt idx="6">
                  <c:v>-14285390.58737774</c:v>
                </c:pt>
                <c:pt idx="7">
                  <c:v>-13870289.382690413</c:v>
                </c:pt>
                <c:pt idx="8">
                  <c:v>-13462304.125422237</c:v>
                </c:pt>
                <c:pt idx="9">
                  <c:v>-13054717.818483274</c:v>
                </c:pt>
                <c:pt idx="10">
                  <c:v>-12646617.519750683</c:v>
                </c:pt>
                <c:pt idx="11">
                  <c:v>-12238220.028581694</c:v>
                </c:pt>
                <c:pt idx="12">
                  <c:v>-11832836.261280332</c:v>
                </c:pt>
                <c:pt idx="13">
                  <c:v>-11419782.900666803</c:v>
                </c:pt>
                <c:pt idx="14">
                  <c:v>-11013222.029246597</c:v>
                </c:pt>
                <c:pt idx="15">
                  <c:v>-10601570.926106039</c:v>
                </c:pt>
                <c:pt idx="16">
                  <c:v>-10193991.014256934</c:v>
                </c:pt>
                <c:pt idx="17">
                  <c:v>-9783406.9205661155</c:v>
                </c:pt>
                <c:pt idx="18">
                  <c:v>-9375304.2588245068</c:v>
                </c:pt>
                <c:pt idx="19">
                  <c:v>-8963105.3439820427</c:v>
                </c:pt>
                <c:pt idx="20">
                  <c:v>-8555904.7468581162</c:v>
                </c:pt>
                <c:pt idx="21">
                  <c:v>-8145033.5947793908</c:v>
                </c:pt>
                <c:pt idx="22">
                  <c:v>-7737757.6616029898</c:v>
                </c:pt>
                <c:pt idx="23">
                  <c:v>-7324212.3435351374</c:v>
                </c:pt>
                <c:pt idx="24">
                  <c:v>-6924769.3488669954</c:v>
                </c:pt>
                <c:pt idx="25">
                  <c:v>-6510767.3838996254</c:v>
                </c:pt>
                <c:pt idx="26">
                  <c:v>-6106518.6720097698</c:v>
                </c:pt>
                <c:pt idx="27">
                  <c:v>-5691825.0536662377</c:v>
                </c:pt>
                <c:pt idx="28">
                  <c:v>-5281371.5300978124</c:v>
                </c:pt>
                <c:pt idx="29">
                  <c:v>-4872806.8525468949</c:v>
                </c:pt>
                <c:pt idx="30">
                  <c:v>-4464182.6546001267</c:v>
                </c:pt>
                <c:pt idx="31">
                  <c:v>-4055682.8663548436</c:v>
                </c:pt>
                <c:pt idx="32">
                  <c:v>-3652312.5799991861</c:v>
                </c:pt>
                <c:pt idx="33">
                  <c:v>-3236552.4009086378</c:v>
                </c:pt>
                <c:pt idx="34">
                  <c:v>-2827429.0031129681</c:v>
                </c:pt>
                <c:pt idx="35">
                  <c:v>-2419323.0215138234</c:v>
                </c:pt>
                <c:pt idx="36">
                  <c:v>-2014232.1459449809</c:v>
                </c:pt>
                <c:pt idx="37">
                  <c:v>-1623700.4399083927</c:v>
                </c:pt>
                <c:pt idx="38">
                  <c:v>-1248553.6145407911</c:v>
                </c:pt>
                <c:pt idx="39">
                  <c:v>-889579.25368310511</c:v>
                </c:pt>
                <c:pt idx="40">
                  <c:v>-544972.48017358594</c:v>
                </c:pt>
                <c:pt idx="41">
                  <c:v>-207239.40179104917</c:v>
                </c:pt>
                <c:pt idx="42">
                  <c:v>112845.6208328642</c:v>
                </c:pt>
                <c:pt idx="43">
                  <c:v>432195.58180001751</c:v>
                </c:pt>
                <c:pt idx="44">
                  <c:v>731869.80103291385</c:v>
                </c:pt>
                <c:pt idx="45">
                  <c:v>1023894.1788637396</c:v>
                </c:pt>
                <c:pt idx="46">
                  <c:v>1321915.1026995312</c:v>
                </c:pt>
                <c:pt idx="47">
                  <c:v>1590444.7853923403</c:v>
                </c:pt>
                <c:pt idx="48">
                  <c:v>1855939.7661521919</c:v>
                </c:pt>
                <c:pt idx="49">
                  <c:v>2124983.1883109882</c:v>
                </c:pt>
                <c:pt idx="50">
                  <c:v>2367106.417279847</c:v>
                </c:pt>
                <c:pt idx="51">
                  <c:v>2607878.0134800896</c:v>
                </c:pt>
                <c:pt idx="52">
                  <c:v>2841923.5778893642</c:v>
                </c:pt>
                <c:pt idx="53">
                  <c:v>3089431.6657206975</c:v>
                </c:pt>
                <c:pt idx="54">
                  <c:v>3303659.0382054187</c:v>
                </c:pt>
                <c:pt idx="55">
                  <c:v>3510233.0337261967</c:v>
                </c:pt>
                <c:pt idx="56">
                  <c:v>3717713.0334171616</c:v>
                </c:pt>
                <c:pt idx="57">
                  <c:v>3926820.184543822</c:v>
                </c:pt>
                <c:pt idx="58">
                  <c:v>4134640.6403482184</c:v>
                </c:pt>
                <c:pt idx="59">
                  <c:v>4336148.3246572204</c:v>
                </c:pt>
                <c:pt idx="60">
                  <c:v>4511419.0684321336</c:v>
                </c:pt>
                <c:pt idx="61">
                  <c:v>4687595.1966822706</c:v>
                </c:pt>
                <c:pt idx="62">
                  <c:v>4859307.0392181166</c:v>
                </c:pt>
                <c:pt idx="63">
                  <c:v>5038660.7578602694</c:v>
                </c:pt>
                <c:pt idx="64">
                  <c:v>5210372.6003961191</c:v>
                </c:pt>
                <c:pt idx="65">
                  <c:v>5386548.7286462523</c:v>
                </c:pt>
                <c:pt idx="66">
                  <c:v>5553308.0695853904</c:v>
                </c:pt>
                <c:pt idx="67">
                  <c:v>5695438.5864924118</c:v>
                </c:pt>
                <c:pt idx="68">
                  <c:v>5832296.4386894107</c:v>
                </c:pt>
                <c:pt idx="69">
                  <c:v>5974426.9555964321</c:v>
                </c:pt>
                <c:pt idx="70">
                  <c:v>6112093.1867891587</c:v>
                </c:pt>
                <c:pt idx="71">
                  <c:v>6254223.7036961801</c:v>
                </c:pt>
                <c:pt idx="72">
                  <c:v>6391889.9348889105</c:v>
                </c:pt>
                <c:pt idx="73">
                  <c:v>6540756.9434270225</c:v>
                </c:pt>
                <c:pt idx="74">
                  <c:v>6678423.1746197492</c:v>
                </c:pt>
                <c:pt idx="75">
                  <c:v>6820553.6915267706</c:v>
                </c:pt>
                <c:pt idx="76">
                  <c:v>6923266.4284072369</c:v>
                </c:pt>
                <c:pt idx="77">
                  <c:v>7030443.4510019869</c:v>
                </c:pt>
                <c:pt idx="78">
                  <c:v>7133156.1878824569</c:v>
                </c:pt>
                <c:pt idx="79">
                  <c:v>7243892.1117162742</c:v>
                </c:pt>
                <c:pt idx="80">
                  <c:v>7346604.8485967405</c:v>
                </c:pt>
                <c:pt idx="81">
                  <c:v>7453781.8711914942</c:v>
                </c:pt>
                <c:pt idx="82">
                  <c:v>7552508.6386842057</c:v>
                </c:pt>
                <c:pt idx="83">
                  <c:v>7659685.6612789594</c:v>
                </c:pt>
                <c:pt idx="84">
                  <c:v>7762398.3981594183</c:v>
                </c:pt>
                <c:pt idx="85">
                  <c:v>7869575.4207541794</c:v>
                </c:pt>
                <c:pt idx="86">
                  <c:v>7975847.058873713</c:v>
                </c:pt>
                <c:pt idx="87">
                  <c:v>8083024.0814684629</c:v>
                </c:pt>
                <c:pt idx="88">
                  <c:v>8182177.9171098582</c:v>
                </c:pt>
                <c:pt idx="89">
                  <c:v>8253765.9273139425</c:v>
                </c:pt>
                <c:pt idx="90">
                  <c:v>8320889.6518037394</c:v>
                </c:pt>
                <c:pt idx="91">
                  <c:v>8392477.6620078161</c:v>
                </c:pt>
                <c:pt idx="92">
                  <c:v>8459601.3864976168</c:v>
                </c:pt>
                <c:pt idx="93">
                  <c:v>8531189.3967016935</c:v>
                </c:pt>
                <c:pt idx="94">
                  <c:v>8598313.1211914942</c:v>
                </c:pt>
                <c:pt idx="95">
                  <c:v>8665915.1620078161</c:v>
                </c:pt>
                <c:pt idx="96">
                  <c:v>8733038.8864976168</c:v>
                </c:pt>
                <c:pt idx="97">
                  <c:v>8804626.8967016935</c:v>
                </c:pt>
                <c:pt idx="98">
                  <c:v>8871750.6211914942</c:v>
                </c:pt>
                <c:pt idx="99">
                  <c:v>8943338.6313955709</c:v>
                </c:pt>
                <c:pt idx="100">
                  <c:v>9010462.3558853678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A07-4FD2-8905-532824BC5D07}"/>
            </c:ext>
          </c:extLst>
        </c:ser>
        <c:ser>
          <c:idx val="7"/>
          <c:order val="7"/>
          <c:tx>
            <c:v> # Level 8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Part2!$A$62:$A$162</c:f>
              <c:numCache>
                <c:formatCode>0.00%</c:formatCode>
                <c:ptCount val="101"/>
                <c:pt idx="0">
                  <c:v>0.5</c:v>
                </c:pt>
                <c:pt idx="1">
                  <c:v>0.51</c:v>
                </c:pt>
                <c:pt idx="2">
                  <c:v>0.52</c:v>
                </c:pt>
                <c:pt idx="3">
                  <c:v>0.53</c:v>
                </c:pt>
                <c:pt idx="4">
                  <c:v>0.54</c:v>
                </c:pt>
                <c:pt idx="5">
                  <c:v>0.55000000000000004</c:v>
                </c:pt>
                <c:pt idx="6">
                  <c:v>0.56000000000000005</c:v>
                </c:pt>
                <c:pt idx="7">
                  <c:v>0.56999999999999995</c:v>
                </c:pt>
                <c:pt idx="8">
                  <c:v>0.57999999999999996</c:v>
                </c:pt>
                <c:pt idx="9">
                  <c:v>0.59</c:v>
                </c:pt>
                <c:pt idx="10">
                  <c:v>0.6</c:v>
                </c:pt>
                <c:pt idx="11">
                  <c:v>0.61</c:v>
                </c:pt>
                <c:pt idx="12">
                  <c:v>0.62</c:v>
                </c:pt>
                <c:pt idx="13">
                  <c:v>0.63</c:v>
                </c:pt>
                <c:pt idx="14">
                  <c:v>0.64</c:v>
                </c:pt>
                <c:pt idx="15">
                  <c:v>0.65</c:v>
                </c:pt>
                <c:pt idx="16">
                  <c:v>0.66</c:v>
                </c:pt>
                <c:pt idx="17">
                  <c:v>0.67</c:v>
                </c:pt>
                <c:pt idx="18">
                  <c:v>0.68</c:v>
                </c:pt>
                <c:pt idx="19">
                  <c:v>0.69</c:v>
                </c:pt>
                <c:pt idx="20">
                  <c:v>0.7</c:v>
                </c:pt>
                <c:pt idx="21">
                  <c:v>0.71</c:v>
                </c:pt>
                <c:pt idx="22">
                  <c:v>0.72</c:v>
                </c:pt>
                <c:pt idx="23">
                  <c:v>0.73</c:v>
                </c:pt>
                <c:pt idx="24">
                  <c:v>0.74</c:v>
                </c:pt>
                <c:pt idx="25">
                  <c:v>0.75</c:v>
                </c:pt>
                <c:pt idx="26">
                  <c:v>0.76</c:v>
                </c:pt>
                <c:pt idx="27">
                  <c:v>0.77</c:v>
                </c:pt>
                <c:pt idx="28">
                  <c:v>0.78</c:v>
                </c:pt>
                <c:pt idx="29">
                  <c:v>0.79</c:v>
                </c:pt>
                <c:pt idx="30">
                  <c:v>0.8</c:v>
                </c:pt>
                <c:pt idx="31">
                  <c:v>0.81</c:v>
                </c:pt>
                <c:pt idx="32">
                  <c:v>0.82</c:v>
                </c:pt>
                <c:pt idx="33">
                  <c:v>0.83</c:v>
                </c:pt>
                <c:pt idx="34">
                  <c:v>0.84</c:v>
                </c:pt>
                <c:pt idx="35">
                  <c:v>0.85</c:v>
                </c:pt>
                <c:pt idx="36">
                  <c:v>0.86</c:v>
                </c:pt>
                <c:pt idx="37">
                  <c:v>0.87</c:v>
                </c:pt>
                <c:pt idx="38">
                  <c:v>0.88</c:v>
                </c:pt>
                <c:pt idx="39">
                  <c:v>0.89</c:v>
                </c:pt>
                <c:pt idx="40">
                  <c:v>0.9</c:v>
                </c:pt>
                <c:pt idx="41">
                  <c:v>0.91</c:v>
                </c:pt>
                <c:pt idx="42">
                  <c:v>0.92</c:v>
                </c:pt>
                <c:pt idx="43">
                  <c:v>0.93</c:v>
                </c:pt>
                <c:pt idx="44">
                  <c:v>0.94</c:v>
                </c:pt>
                <c:pt idx="45">
                  <c:v>0.95</c:v>
                </c:pt>
                <c:pt idx="46">
                  <c:v>0.96</c:v>
                </c:pt>
                <c:pt idx="47">
                  <c:v>0.97</c:v>
                </c:pt>
                <c:pt idx="48">
                  <c:v>0.98</c:v>
                </c:pt>
                <c:pt idx="49">
                  <c:v>0.99</c:v>
                </c:pt>
                <c:pt idx="50">
                  <c:v>1</c:v>
                </c:pt>
                <c:pt idx="51">
                  <c:v>1.01</c:v>
                </c:pt>
                <c:pt idx="52">
                  <c:v>1.02</c:v>
                </c:pt>
                <c:pt idx="53">
                  <c:v>1.03</c:v>
                </c:pt>
                <c:pt idx="54">
                  <c:v>1.04</c:v>
                </c:pt>
                <c:pt idx="55">
                  <c:v>1.05</c:v>
                </c:pt>
                <c:pt idx="56">
                  <c:v>1.06</c:v>
                </c:pt>
                <c:pt idx="57">
                  <c:v>1.07</c:v>
                </c:pt>
                <c:pt idx="58">
                  <c:v>1.08</c:v>
                </c:pt>
                <c:pt idx="59">
                  <c:v>1.0900000000000001</c:v>
                </c:pt>
                <c:pt idx="60">
                  <c:v>1.1000000000000001</c:v>
                </c:pt>
                <c:pt idx="61">
                  <c:v>1.1100000000000001</c:v>
                </c:pt>
                <c:pt idx="62">
                  <c:v>1.1200000000000001</c:v>
                </c:pt>
                <c:pt idx="63">
                  <c:v>1.1299999999999999</c:v>
                </c:pt>
                <c:pt idx="64">
                  <c:v>1.1399999999999999</c:v>
                </c:pt>
                <c:pt idx="65">
                  <c:v>1.1499999999999999</c:v>
                </c:pt>
                <c:pt idx="66">
                  <c:v>1.1599999999999999</c:v>
                </c:pt>
                <c:pt idx="67">
                  <c:v>1.17</c:v>
                </c:pt>
                <c:pt idx="68">
                  <c:v>1.18</c:v>
                </c:pt>
                <c:pt idx="69">
                  <c:v>1.19</c:v>
                </c:pt>
                <c:pt idx="70">
                  <c:v>1.2</c:v>
                </c:pt>
                <c:pt idx="71">
                  <c:v>1.21</c:v>
                </c:pt>
                <c:pt idx="72">
                  <c:v>1.22</c:v>
                </c:pt>
                <c:pt idx="73">
                  <c:v>1.23</c:v>
                </c:pt>
                <c:pt idx="74">
                  <c:v>1.24</c:v>
                </c:pt>
                <c:pt idx="75">
                  <c:v>1.25</c:v>
                </c:pt>
                <c:pt idx="76">
                  <c:v>1.26</c:v>
                </c:pt>
                <c:pt idx="77">
                  <c:v>1.27</c:v>
                </c:pt>
                <c:pt idx="78">
                  <c:v>1.28</c:v>
                </c:pt>
                <c:pt idx="79">
                  <c:v>1.29</c:v>
                </c:pt>
                <c:pt idx="80">
                  <c:v>1.3</c:v>
                </c:pt>
                <c:pt idx="81">
                  <c:v>1.31</c:v>
                </c:pt>
                <c:pt idx="82">
                  <c:v>1.32</c:v>
                </c:pt>
                <c:pt idx="83">
                  <c:v>1.33</c:v>
                </c:pt>
                <c:pt idx="84">
                  <c:v>1.34</c:v>
                </c:pt>
                <c:pt idx="85">
                  <c:v>1.35</c:v>
                </c:pt>
                <c:pt idx="86">
                  <c:v>1.36</c:v>
                </c:pt>
                <c:pt idx="87">
                  <c:v>1.37</c:v>
                </c:pt>
                <c:pt idx="88">
                  <c:v>1.38</c:v>
                </c:pt>
                <c:pt idx="89">
                  <c:v>1.39</c:v>
                </c:pt>
                <c:pt idx="90">
                  <c:v>1.4</c:v>
                </c:pt>
                <c:pt idx="91">
                  <c:v>1.41</c:v>
                </c:pt>
                <c:pt idx="92">
                  <c:v>1.42</c:v>
                </c:pt>
                <c:pt idx="93">
                  <c:v>1.43</c:v>
                </c:pt>
                <c:pt idx="94">
                  <c:v>1.44</c:v>
                </c:pt>
                <c:pt idx="95">
                  <c:v>1.45</c:v>
                </c:pt>
                <c:pt idx="96">
                  <c:v>1.46</c:v>
                </c:pt>
                <c:pt idx="97">
                  <c:v>1.47</c:v>
                </c:pt>
                <c:pt idx="98">
                  <c:v>1.48</c:v>
                </c:pt>
                <c:pt idx="99">
                  <c:v>1.49</c:v>
                </c:pt>
                <c:pt idx="100">
                  <c:v>1.5</c:v>
                </c:pt>
              </c:numCache>
            </c:numRef>
          </c:cat>
          <c:val>
            <c:numRef>
              <c:f>Part2!$I$62:$I$162</c:f>
              <c:numCache>
                <c:formatCode>_("$"* #,##0.00_);_("$"* \(#,##0.00\);_("$"* "-"??_);_(@_)</c:formatCode>
                <c:ptCount val="101"/>
                <c:pt idx="0">
                  <c:v>-20180325.549343333</c:v>
                </c:pt>
                <c:pt idx="1">
                  <c:v>-19772446.248822272</c:v>
                </c:pt>
                <c:pt idx="2">
                  <c:v>-19365994.995158821</c:v>
                </c:pt>
                <c:pt idx="3">
                  <c:v>-18953428.047702923</c:v>
                </c:pt>
                <c:pt idx="4">
                  <c:v>-18545327.748970333</c:v>
                </c:pt>
                <c:pt idx="5">
                  <c:v>-18137587.436975606</c:v>
                </c:pt>
                <c:pt idx="6">
                  <c:v>-17727563.485270742</c:v>
                </c:pt>
                <c:pt idx="7">
                  <c:v>-17312462.280583411</c:v>
                </c:pt>
                <c:pt idx="8">
                  <c:v>-16904477.02331524</c:v>
                </c:pt>
                <c:pt idx="9">
                  <c:v>-16496890.716376275</c:v>
                </c:pt>
                <c:pt idx="10">
                  <c:v>-16088790.417643685</c:v>
                </c:pt>
                <c:pt idx="11">
                  <c:v>-15680392.926474694</c:v>
                </c:pt>
                <c:pt idx="12">
                  <c:v>-15275009.159173332</c:v>
                </c:pt>
                <c:pt idx="13">
                  <c:v>-14861955.798559804</c:v>
                </c:pt>
                <c:pt idx="14">
                  <c:v>-14455394.927139595</c:v>
                </c:pt>
                <c:pt idx="15">
                  <c:v>-14043743.82399904</c:v>
                </c:pt>
                <c:pt idx="16">
                  <c:v>-13636163.912149932</c:v>
                </c:pt>
                <c:pt idx="17">
                  <c:v>-13225579.818459116</c:v>
                </c:pt>
                <c:pt idx="18">
                  <c:v>-12817477.156717505</c:v>
                </c:pt>
                <c:pt idx="19">
                  <c:v>-12405278.241875045</c:v>
                </c:pt>
                <c:pt idx="20">
                  <c:v>-11998077.644751118</c:v>
                </c:pt>
                <c:pt idx="21">
                  <c:v>-11587206.492672391</c:v>
                </c:pt>
                <c:pt idx="22">
                  <c:v>-11179930.559495991</c:v>
                </c:pt>
                <c:pt idx="23">
                  <c:v>-10766385.241428137</c:v>
                </c:pt>
                <c:pt idx="24">
                  <c:v>-10366942.246759996</c:v>
                </c:pt>
                <c:pt idx="25">
                  <c:v>-9952940.2817926239</c:v>
                </c:pt>
                <c:pt idx="26">
                  <c:v>-9548691.5699027702</c:v>
                </c:pt>
                <c:pt idx="27">
                  <c:v>-9133997.9515592381</c:v>
                </c:pt>
                <c:pt idx="28">
                  <c:v>-8723544.4279908109</c:v>
                </c:pt>
                <c:pt idx="29">
                  <c:v>-8314979.7504398916</c:v>
                </c:pt>
                <c:pt idx="30">
                  <c:v>-7906355.5524931289</c:v>
                </c:pt>
                <c:pt idx="31">
                  <c:v>-7497855.764247844</c:v>
                </c:pt>
                <c:pt idx="32">
                  <c:v>-7094485.4778921865</c:v>
                </c:pt>
                <c:pt idx="33">
                  <c:v>-6678725.29880164</c:v>
                </c:pt>
                <c:pt idx="34">
                  <c:v>-6269601.9010059685</c:v>
                </c:pt>
                <c:pt idx="35">
                  <c:v>-5861495.9194068238</c:v>
                </c:pt>
                <c:pt idx="36">
                  <c:v>-5451837.6373063754</c:v>
                </c:pt>
                <c:pt idx="37">
                  <c:v>-5040661.2537469361</c:v>
                </c:pt>
                <c:pt idx="38">
                  <c:v>-4633383.2715182751</c:v>
                </c:pt>
                <c:pt idx="39">
                  <c:v>-4225089.6895397976</c:v>
                </c:pt>
                <c:pt idx="40">
                  <c:v>-3817416.4589558952</c:v>
                </c:pt>
                <c:pt idx="41">
                  <c:v>-3410090.4284185786</c:v>
                </c:pt>
                <c:pt idx="42">
                  <c:v>-3000552.749165494</c:v>
                </c:pt>
                <c:pt idx="43">
                  <c:v>-2589788.8518345058</c:v>
                </c:pt>
                <c:pt idx="44">
                  <c:v>-2182448.0293524694</c:v>
                </c:pt>
                <c:pt idx="45">
                  <c:v>-1773948.2411071844</c:v>
                </c:pt>
                <c:pt idx="46">
                  <c:v>-1360365.3881632537</c:v>
                </c:pt>
                <c:pt idx="47">
                  <c:v>-948050.92036984302</c:v>
                </c:pt>
                <c:pt idx="48">
                  <c:v>-542664.79005946219</c:v>
                </c:pt>
                <c:pt idx="49">
                  <c:v>-145629.38782004267</c:v>
                </c:pt>
                <c:pt idx="50">
                  <c:v>227684.45161307603</c:v>
                </c:pt>
                <c:pt idx="51">
                  <c:v>598037.4302873835</c:v>
                </c:pt>
                <c:pt idx="52">
                  <c:v>953643.28051617369</c:v>
                </c:pt>
                <c:pt idx="53">
                  <c:v>1304378.7280564345</c:v>
                </c:pt>
                <c:pt idx="54">
                  <c:v>1635464.6014618427</c:v>
                </c:pt>
                <c:pt idx="55">
                  <c:v>1955677.7040692493</c:v>
                </c:pt>
                <c:pt idx="56">
                  <c:v>2272025.9733335897</c:v>
                </c:pt>
                <c:pt idx="57">
                  <c:v>2582410.7590706348</c:v>
                </c:pt>
                <c:pt idx="58">
                  <c:v>2876970.9078440033</c:v>
                </c:pt>
                <c:pt idx="59">
                  <c:v>3173060.0818764158</c:v>
                </c:pt>
                <c:pt idx="60">
                  <c:v>3456966.87473239</c:v>
                </c:pt>
                <c:pt idx="61">
                  <c:v>3726010.2968911901</c:v>
                </c:pt>
                <c:pt idx="62">
                  <c:v>3990589.4333357029</c:v>
                </c:pt>
                <c:pt idx="63">
                  <c:v>4258015.544203952</c:v>
                </c:pt>
                <c:pt idx="64">
                  <c:v>4508458.767669186</c:v>
                </c:pt>
                <c:pt idx="65">
                  <c:v>4746968.6177927479</c:v>
                </c:pt>
                <c:pt idx="66">
                  <c:v>4989671.9637963623</c:v>
                </c:pt>
                <c:pt idx="67">
                  <c:v>5228181.8139199205</c:v>
                </c:pt>
                <c:pt idx="68">
                  <c:v>5463680.7454101443</c:v>
                </c:pt>
                <c:pt idx="69">
                  <c:v>5679573.1347668581</c:v>
                </c:pt>
                <c:pt idx="70">
                  <c:v>5881682.8445733488</c:v>
                </c:pt>
                <c:pt idx="71">
                  <c:v>6090789.9957000054</c:v>
                </c:pt>
                <c:pt idx="72">
                  <c:v>6295432.8611123823</c:v>
                </c:pt>
                <c:pt idx="73">
                  <c:v>6511276.5038701333</c:v>
                </c:pt>
                <c:pt idx="74">
                  <c:v>6715919.3692825064</c:v>
                </c:pt>
                <c:pt idx="75">
                  <c:v>6902228.1199561842</c:v>
                </c:pt>
                <c:pt idx="76">
                  <c:v>7076777.0967706256</c:v>
                </c:pt>
                <c:pt idx="77">
                  <c:v>7252953.2250207588</c:v>
                </c:pt>
                <c:pt idx="78">
                  <c:v>7427842.6579486318</c:v>
                </c:pt>
                <c:pt idx="79">
                  <c:v>7607577.6874378324</c:v>
                </c:pt>
                <c:pt idx="80">
                  <c:v>7779289.529973682</c:v>
                </c:pt>
                <c:pt idx="81">
                  <c:v>7955465.6582238153</c:v>
                </c:pt>
                <c:pt idx="82">
                  <c:v>8123191.5313719064</c:v>
                </c:pt>
                <c:pt idx="83">
                  <c:v>8277011.04150673</c:v>
                </c:pt>
                <c:pt idx="84">
                  <c:v>8414677.2726994567</c:v>
                </c:pt>
                <c:pt idx="85">
                  <c:v>8556807.7896064781</c:v>
                </c:pt>
                <c:pt idx="86">
                  <c:v>8698032.9220382757</c:v>
                </c:pt>
                <c:pt idx="87">
                  <c:v>8840163.4389452934</c:v>
                </c:pt>
                <c:pt idx="88">
                  <c:v>8981007.2605300546</c:v>
                </c:pt>
                <c:pt idx="89">
                  <c:v>9123137.7774370685</c:v>
                </c:pt>
                <c:pt idx="90">
                  <c:v>9260804.0086298026</c:v>
                </c:pt>
                <c:pt idx="91">
                  <c:v>9402934.5255368203</c:v>
                </c:pt>
                <c:pt idx="92">
                  <c:v>9540600.7567295507</c:v>
                </c:pt>
                <c:pt idx="93">
                  <c:v>9683112.5844836161</c:v>
                </c:pt>
                <c:pt idx="94">
                  <c:v>9785825.3213640824</c:v>
                </c:pt>
                <c:pt idx="95">
                  <c:v>9889016.3745710738</c:v>
                </c:pt>
                <c:pt idx="96">
                  <c:v>9991729.1114515401</c:v>
                </c:pt>
                <c:pt idx="97">
                  <c:v>10098906.134046294</c:v>
                </c:pt>
                <c:pt idx="98">
                  <c:v>10201618.87092676</c:v>
                </c:pt>
                <c:pt idx="99">
                  <c:v>10312354.794760577</c:v>
                </c:pt>
                <c:pt idx="100">
                  <c:v>10415067.531641044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A07-4FD2-8905-532824BC5D07}"/>
            </c:ext>
          </c:extLst>
        </c:ser>
        <c:ser>
          <c:idx val="8"/>
          <c:order val="8"/>
          <c:tx>
            <c:v> # Level 9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Part2!$A$62:$A$162</c:f>
              <c:numCache>
                <c:formatCode>0.00%</c:formatCode>
                <c:ptCount val="101"/>
                <c:pt idx="0">
                  <c:v>0.5</c:v>
                </c:pt>
                <c:pt idx="1">
                  <c:v>0.51</c:v>
                </c:pt>
                <c:pt idx="2">
                  <c:v>0.52</c:v>
                </c:pt>
                <c:pt idx="3">
                  <c:v>0.53</c:v>
                </c:pt>
                <c:pt idx="4">
                  <c:v>0.54</c:v>
                </c:pt>
                <c:pt idx="5">
                  <c:v>0.55000000000000004</c:v>
                </c:pt>
                <c:pt idx="6">
                  <c:v>0.56000000000000005</c:v>
                </c:pt>
                <c:pt idx="7">
                  <c:v>0.56999999999999995</c:v>
                </c:pt>
                <c:pt idx="8">
                  <c:v>0.57999999999999996</c:v>
                </c:pt>
                <c:pt idx="9">
                  <c:v>0.59</c:v>
                </c:pt>
                <c:pt idx="10">
                  <c:v>0.6</c:v>
                </c:pt>
                <c:pt idx="11">
                  <c:v>0.61</c:v>
                </c:pt>
                <c:pt idx="12">
                  <c:v>0.62</c:v>
                </c:pt>
                <c:pt idx="13">
                  <c:v>0.63</c:v>
                </c:pt>
                <c:pt idx="14">
                  <c:v>0.64</c:v>
                </c:pt>
                <c:pt idx="15">
                  <c:v>0.65</c:v>
                </c:pt>
                <c:pt idx="16">
                  <c:v>0.66</c:v>
                </c:pt>
                <c:pt idx="17">
                  <c:v>0.67</c:v>
                </c:pt>
                <c:pt idx="18">
                  <c:v>0.68</c:v>
                </c:pt>
                <c:pt idx="19">
                  <c:v>0.69</c:v>
                </c:pt>
                <c:pt idx="20">
                  <c:v>0.7</c:v>
                </c:pt>
                <c:pt idx="21">
                  <c:v>0.71</c:v>
                </c:pt>
                <c:pt idx="22">
                  <c:v>0.72</c:v>
                </c:pt>
                <c:pt idx="23">
                  <c:v>0.73</c:v>
                </c:pt>
                <c:pt idx="24">
                  <c:v>0.74</c:v>
                </c:pt>
                <c:pt idx="25">
                  <c:v>0.75</c:v>
                </c:pt>
                <c:pt idx="26">
                  <c:v>0.76</c:v>
                </c:pt>
                <c:pt idx="27">
                  <c:v>0.77</c:v>
                </c:pt>
                <c:pt idx="28">
                  <c:v>0.78</c:v>
                </c:pt>
                <c:pt idx="29">
                  <c:v>0.79</c:v>
                </c:pt>
                <c:pt idx="30">
                  <c:v>0.8</c:v>
                </c:pt>
                <c:pt idx="31">
                  <c:v>0.81</c:v>
                </c:pt>
                <c:pt idx="32">
                  <c:v>0.82</c:v>
                </c:pt>
                <c:pt idx="33">
                  <c:v>0.83</c:v>
                </c:pt>
                <c:pt idx="34">
                  <c:v>0.84</c:v>
                </c:pt>
                <c:pt idx="35">
                  <c:v>0.85</c:v>
                </c:pt>
                <c:pt idx="36">
                  <c:v>0.86</c:v>
                </c:pt>
                <c:pt idx="37">
                  <c:v>0.87</c:v>
                </c:pt>
                <c:pt idx="38">
                  <c:v>0.88</c:v>
                </c:pt>
                <c:pt idx="39">
                  <c:v>0.89</c:v>
                </c:pt>
                <c:pt idx="40">
                  <c:v>0.9</c:v>
                </c:pt>
                <c:pt idx="41">
                  <c:v>0.91</c:v>
                </c:pt>
                <c:pt idx="42">
                  <c:v>0.92</c:v>
                </c:pt>
                <c:pt idx="43">
                  <c:v>0.93</c:v>
                </c:pt>
                <c:pt idx="44">
                  <c:v>0.94</c:v>
                </c:pt>
                <c:pt idx="45">
                  <c:v>0.95</c:v>
                </c:pt>
                <c:pt idx="46">
                  <c:v>0.96</c:v>
                </c:pt>
                <c:pt idx="47">
                  <c:v>0.97</c:v>
                </c:pt>
                <c:pt idx="48">
                  <c:v>0.98</c:v>
                </c:pt>
                <c:pt idx="49">
                  <c:v>0.99</c:v>
                </c:pt>
                <c:pt idx="50">
                  <c:v>1</c:v>
                </c:pt>
                <c:pt idx="51">
                  <c:v>1.01</c:v>
                </c:pt>
                <c:pt idx="52">
                  <c:v>1.02</c:v>
                </c:pt>
                <c:pt idx="53">
                  <c:v>1.03</c:v>
                </c:pt>
                <c:pt idx="54">
                  <c:v>1.04</c:v>
                </c:pt>
                <c:pt idx="55">
                  <c:v>1.05</c:v>
                </c:pt>
                <c:pt idx="56">
                  <c:v>1.06</c:v>
                </c:pt>
                <c:pt idx="57">
                  <c:v>1.07</c:v>
                </c:pt>
                <c:pt idx="58">
                  <c:v>1.08</c:v>
                </c:pt>
                <c:pt idx="59">
                  <c:v>1.0900000000000001</c:v>
                </c:pt>
                <c:pt idx="60">
                  <c:v>1.1000000000000001</c:v>
                </c:pt>
                <c:pt idx="61">
                  <c:v>1.1100000000000001</c:v>
                </c:pt>
                <c:pt idx="62">
                  <c:v>1.1200000000000001</c:v>
                </c:pt>
                <c:pt idx="63">
                  <c:v>1.1299999999999999</c:v>
                </c:pt>
                <c:pt idx="64">
                  <c:v>1.1399999999999999</c:v>
                </c:pt>
                <c:pt idx="65">
                  <c:v>1.1499999999999999</c:v>
                </c:pt>
                <c:pt idx="66">
                  <c:v>1.1599999999999999</c:v>
                </c:pt>
                <c:pt idx="67">
                  <c:v>1.17</c:v>
                </c:pt>
                <c:pt idx="68">
                  <c:v>1.18</c:v>
                </c:pt>
                <c:pt idx="69">
                  <c:v>1.19</c:v>
                </c:pt>
                <c:pt idx="70">
                  <c:v>1.2</c:v>
                </c:pt>
                <c:pt idx="71">
                  <c:v>1.21</c:v>
                </c:pt>
                <c:pt idx="72">
                  <c:v>1.22</c:v>
                </c:pt>
                <c:pt idx="73">
                  <c:v>1.23</c:v>
                </c:pt>
                <c:pt idx="74">
                  <c:v>1.24</c:v>
                </c:pt>
                <c:pt idx="75">
                  <c:v>1.25</c:v>
                </c:pt>
                <c:pt idx="76">
                  <c:v>1.26</c:v>
                </c:pt>
                <c:pt idx="77">
                  <c:v>1.27</c:v>
                </c:pt>
                <c:pt idx="78">
                  <c:v>1.28</c:v>
                </c:pt>
                <c:pt idx="79">
                  <c:v>1.29</c:v>
                </c:pt>
                <c:pt idx="80">
                  <c:v>1.3</c:v>
                </c:pt>
                <c:pt idx="81">
                  <c:v>1.31</c:v>
                </c:pt>
                <c:pt idx="82">
                  <c:v>1.32</c:v>
                </c:pt>
                <c:pt idx="83">
                  <c:v>1.33</c:v>
                </c:pt>
                <c:pt idx="84">
                  <c:v>1.34</c:v>
                </c:pt>
                <c:pt idx="85">
                  <c:v>1.35</c:v>
                </c:pt>
                <c:pt idx="86">
                  <c:v>1.36</c:v>
                </c:pt>
                <c:pt idx="87">
                  <c:v>1.37</c:v>
                </c:pt>
                <c:pt idx="88">
                  <c:v>1.38</c:v>
                </c:pt>
                <c:pt idx="89">
                  <c:v>1.39</c:v>
                </c:pt>
                <c:pt idx="90">
                  <c:v>1.4</c:v>
                </c:pt>
                <c:pt idx="91">
                  <c:v>1.41</c:v>
                </c:pt>
                <c:pt idx="92">
                  <c:v>1.42</c:v>
                </c:pt>
                <c:pt idx="93">
                  <c:v>1.43</c:v>
                </c:pt>
                <c:pt idx="94">
                  <c:v>1.44</c:v>
                </c:pt>
                <c:pt idx="95">
                  <c:v>1.45</c:v>
                </c:pt>
                <c:pt idx="96">
                  <c:v>1.46</c:v>
                </c:pt>
                <c:pt idx="97">
                  <c:v>1.47</c:v>
                </c:pt>
                <c:pt idx="98">
                  <c:v>1.48</c:v>
                </c:pt>
                <c:pt idx="99">
                  <c:v>1.49</c:v>
                </c:pt>
                <c:pt idx="100">
                  <c:v>1.5</c:v>
                </c:pt>
              </c:numCache>
            </c:numRef>
          </c:cat>
          <c:val>
            <c:numRef>
              <c:f>Part2!$J$62:$J$162</c:f>
              <c:numCache>
                <c:formatCode>_("$"* #,##0.00_);_("$"* \(#,##0.00\);_("$"* "-"??_);_(@_)</c:formatCode>
                <c:ptCount val="101"/>
                <c:pt idx="0">
                  <c:v>-23622498.447236333</c:v>
                </c:pt>
                <c:pt idx="1">
                  <c:v>-23214619.146715268</c:v>
                </c:pt>
                <c:pt idx="2">
                  <c:v>-22808167.893051822</c:v>
                </c:pt>
                <c:pt idx="3">
                  <c:v>-22395600.945595924</c:v>
                </c:pt>
                <c:pt idx="4">
                  <c:v>-21987500.646863334</c:v>
                </c:pt>
                <c:pt idx="5">
                  <c:v>-21579760.334868602</c:v>
                </c:pt>
                <c:pt idx="6">
                  <c:v>-21169736.383163743</c:v>
                </c:pt>
                <c:pt idx="7">
                  <c:v>-20754635.178476412</c:v>
                </c:pt>
                <c:pt idx="8">
                  <c:v>-20346649.921208236</c:v>
                </c:pt>
                <c:pt idx="9">
                  <c:v>-19939063.614269275</c:v>
                </c:pt>
                <c:pt idx="10">
                  <c:v>-19530963.315536685</c:v>
                </c:pt>
                <c:pt idx="11">
                  <c:v>-19122565.824367695</c:v>
                </c:pt>
                <c:pt idx="12">
                  <c:v>-18717182.057066333</c:v>
                </c:pt>
                <c:pt idx="13">
                  <c:v>-18304128.696452804</c:v>
                </c:pt>
                <c:pt idx="14">
                  <c:v>-17897567.825032596</c:v>
                </c:pt>
                <c:pt idx="15">
                  <c:v>-17485916.72189204</c:v>
                </c:pt>
                <c:pt idx="16">
                  <c:v>-17078336.810042933</c:v>
                </c:pt>
                <c:pt idx="17">
                  <c:v>-16667752.716352116</c:v>
                </c:pt>
                <c:pt idx="18">
                  <c:v>-16259650.054610506</c:v>
                </c:pt>
                <c:pt idx="19">
                  <c:v>-15847451.139768044</c:v>
                </c:pt>
                <c:pt idx="20">
                  <c:v>-15440250.542644117</c:v>
                </c:pt>
                <c:pt idx="21">
                  <c:v>-15029379.390565392</c:v>
                </c:pt>
                <c:pt idx="22">
                  <c:v>-14622103.45738899</c:v>
                </c:pt>
                <c:pt idx="23">
                  <c:v>-14208558.139321137</c:v>
                </c:pt>
                <c:pt idx="24">
                  <c:v>-13809115.144652996</c:v>
                </c:pt>
                <c:pt idx="25">
                  <c:v>-13395113.179685624</c:v>
                </c:pt>
                <c:pt idx="26">
                  <c:v>-12990864.467795771</c:v>
                </c:pt>
                <c:pt idx="27">
                  <c:v>-12576170.849452239</c:v>
                </c:pt>
                <c:pt idx="28">
                  <c:v>-12165717.325883813</c:v>
                </c:pt>
                <c:pt idx="29">
                  <c:v>-11757152.648332892</c:v>
                </c:pt>
                <c:pt idx="30">
                  <c:v>-11348528.450386129</c:v>
                </c:pt>
                <c:pt idx="31">
                  <c:v>-10940028.662140843</c:v>
                </c:pt>
                <c:pt idx="32">
                  <c:v>-10536658.375785189</c:v>
                </c:pt>
                <c:pt idx="33">
                  <c:v>-10120898.19669464</c:v>
                </c:pt>
                <c:pt idx="34">
                  <c:v>-9711774.7988989688</c:v>
                </c:pt>
                <c:pt idx="35">
                  <c:v>-9303668.8172998242</c:v>
                </c:pt>
                <c:pt idx="36">
                  <c:v>-8894010.535199374</c:v>
                </c:pt>
                <c:pt idx="37">
                  <c:v>-8482834.1516399346</c:v>
                </c:pt>
                <c:pt idx="38">
                  <c:v>-8075556.1694112737</c:v>
                </c:pt>
                <c:pt idx="39">
                  <c:v>-7667262.587432798</c:v>
                </c:pt>
                <c:pt idx="40">
                  <c:v>-7259589.3568488955</c:v>
                </c:pt>
                <c:pt idx="41">
                  <c:v>-6852263.3263115771</c:v>
                </c:pt>
                <c:pt idx="42">
                  <c:v>-6442725.6470584963</c:v>
                </c:pt>
                <c:pt idx="43">
                  <c:v>-6031961.7497275081</c:v>
                </c:pt>
                <c:pt idx="44">
                  <c:v>-5624620.9272454698</c:v>
                </c:pt>
                <c:pt idx="45">
                  <c:v>-5216121.1390001867</c:v>
                </c:pt>
                <c:pt idx="46">
                  <c:v>-4802538.2860562578</c:v>
                </c:pt>
                <c:pt idx="47">
                  <c:v>-4390223.8182628434</c:v>
                </c:pt>
                <c:pt idx="48">
                  <c:v>-3983010.7253398187</c:v>
                </c:pt>
                <c:pt idx="49">
                  <c:v>-3571359.6221992653</c:v>
                </c:pt>
                <c:pt idx="50">
                  <c:v>-3168083.5959188193</c:v>
                </c:pt>
                <c:pt idx="51">
                  <c:v>-2756664.8824225925</c:v>
                </c:pt>
                <c:pt idx="52">
                  <c:v>-2351739.8110730052</c:v>
                </c:pt>
                <c:pt idx="53">
                  <c:v>-1935001.2613705061</c:v>
                </c:pt>
                <c:pt idx="54">
                  <c:v>-1532125.5790392682</c:v>
                </c:pt>
                <c:pt idx="55">
                  <c:v>-1124810.6816295087</c:v>
                </c:pt>
                <c:pt idx="56">
                  <c:v>-716894.47094555944</c:v>
                </c:pt>
                <c:pt idx="57">
                  <c:v>-306132.93662359565</c:v>
                </c:pt>
                <c:pt idx="58">
                  <c:v>105426.52177840471</c:v>
                </c:pt>
                <c:pt idx="59">
                  <c:v>515794.2494542338</c:v>
                </c:pt>
                <c:pt idx="60">
                  <c:v>923388.65322430059</c:v>
                </c:pt>
                <c:pt idx="61">
                  <c:v>1324711.4976599328</c:v>
                </c:pt>
                <c:pt idx="62">
                  <c:v>1704988.2970277183</c:v>
                </c:pt>
                <c:pt idx="63">
                  <c:v>2084036.8029673174</c:v>
                </c:pt>
                <c:pt idx="64">
                  <c:v>2443341.7797932886</c:v>
                </c:pt>
                <c:pt idx="65">
                  <c:v>2799042.1146820076</c:v>
                </c:pt>
                <c:pt idx="66">
                  <c:v>3142771.739069514</c:v>
                </c:pt>
                <c:pt idx="67">
                  <c:v>3481942.1979725398</c:v>
                </c:pt>
                <c:pt idx="68">
                  <c:v>3803238.2577406242</c:v>
                </c:pt>
                <c:pt idx="69">
                  <c:v>4119410.6283157468</c:v>
                </c:pt>
                <c:pt idx="70">
                  <c:v>4432650.3537722938</c:v>
                </c:pt>
                <c:pt idx="71">
                  <c:v>4726477.7817280293</c:v>
                </c:pt>
                <c:pt idx="72">
                  <c:v>5016299.6199212521</c:v>
                </c:pt>
                <c:pt idx="73">
                  <c:v>5316863.5395080745</c:v>
                </c:pt>
                <c:pt idx="74">
                  <c:v>5592260.9767020345</c:v>
                </c:pt>
                <c:pt idx="75">
                  <c:v>5859042.6527841501</c:v>
                </c:pt>
                <c:pt idx="76">
                  <c:v>6126458.9235072546</c:v>
                </c:pt>
                <c:pt idx="77">
                  <c:v>6395502.3456660546</c:v>
                </c:pt>
                <c:pt idx="78">
                  <c:v>6650386.5062604286</c:v>
                </c:pt>
                <c:pt idx="79">
                  <c:v>6894717.0036997385</c:v>
                </c:pt>
                <c:pt idx="80">
                  <c:v>7128762.5681090094</c:v>
                </c:pt>
                <c:pt idx="81">
                  <c:v>7369534.1643092483</c:v>
                </c:pt>
                <c:pt idx="82">
                  <c:v>7599593.7593307681</c:v>
                </c:pt>
                <c:pt idx="83">
                  <c:v>7843542.9459230341</c:v>
                </c:pt>
                <c:pt idx="84">
                  <c:v>8048185.8113354072</c:v>
                </c:pt>
                <c:pt idx="85">
                  <c:v>8257292.9624620713</c:v>
                </c:pt>
                <c:pt idx="86">
                  <c:v>8465798.7077862173</c:v>
                </c:pt>
                <c:pt idx="87">
                  <c:v>8674905.858912874</c:v>
                </c:pt>
                <c:pt idx="88">
                  <c:v>8882726.3147172742</c:v>
                </c:pt>
                <c:pt idx="89">
                  <c:v>9091833.4658439346</c:v>
                </c:pt>
                <c:pt idx="90">
                  <c:v>9291410.0200445354</c:v>
                </c:pt>
                <c:pt idx="91">
                  <c:v>9467586.1482946686</c:v>
                </c:pt>
                <c:pt idx="92">
                  <c:v>9639297.9908305183</c:v>
                </c:pt>
                <c:pt idx="93">
                  <c:v>9822210.6107117422</c:v>
                </c:pt>
                <c:pt idx="94">
                  <c:v>9993922.4532475881</c:v>
                </c:pt>
                <c:pt idx="95">
                  <c:v>10166112.61210997</c:v>
                </c:pt>
                <c:pt idx="96">
                  <c:v>10340661.588924412</c:v>
                </c:pt>
                <c:pt idx="97">
                  <c:v>10516837.717174541</c:v>
                </c:pt>
                <c:pt idx="98">
                  <c:v>10691727.150102414</c:v>
                </c:pt>
                <c:pt idx="99">
                  <c:v>10862950.77675584</c:v>
                </c:pt>
                <c:pt idx="100">
                  <c:v>11000617.00794857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A07-4FD2-8905-532824BC5D07}"/>
            </c:ext>
          </c:extLst>
        </c:ser>
        <c:ser>
          <c:idx val="9"/>
          <c:order val="9"/>
          <c:tx>
            <c:v> # Level 10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Part2!$A$62:$A$162</c:f>
              <c:numCache>
                <c:formatCode>0.00%</c:formatCode>
                <c:ptCount val="101"/>
                <c:pt idx="0">
                  <c:v>0.5</c:v>
                </c:pt>
                <c:pt idx="1">
                  <c:v>0.51</c:v>
                </c:pt>
                <c:pt idx="2">
                  <c:v>0.52</c:v>
                </c:pt>
                <c:pt idx="3">
                  <c:v>0.53</c:v>
                </c:pt>
                <c:pt idx="4">
                  <c:v>0.54</c:v>
                </c:pt>
                <c:pt idx="5">
                  <c:v>0.55000000000000004</c:v>
                </c:pt>
                <c:pt idx="6">
                  <c:v>0.56000000000000005</c:v>
                </c:pt>
                <c:pt idx="7">
                  <c:v>0.56999999999999995</c:v>
                </c:pt>
                <c:pt idx="8">
                  <c:v>0.57999999999999996</c:v>
                </c:pt>
                <c:pt idx="9">
                  <c:v>0.59</c:v>
                </c:pt>
                <c:pt idx="10">
                  <c:v>0.6</c:v>
                </c:pt>
                <c:pt idx="11">
                  <c:v>0.61</c:v>
                </c:pt>
                <c:pt idx="12">
                  <c:v>0.62</c:v>
                </c:pt>
                <c:pt idx="13">
                  <c:v>0.63</c:v>
                </c:pt>
                <c:pt idx="14">
                  <c:v>0.64</c:v>
                </c:pt>
                <c:pt idx="15">
                  <c:v>0.65</c:v>
                </c:pt>
                <c:pt idx="16">
                  <c:v>0.66</c:v>
                </c:pt>
                <c:pt idx="17">
                  <c:v>0.67</c:v>
                </c:pt>
                <c:pt idx="18">
                  <c:v>0.68</c:v>
                </c:pt>
                <c:pt idx="19">
                  <c:v>0.69</c:v>
                </c:pt>
                <c:pt idx="20">
                  <c:v>0.7</c:v>
                </c:pt>
                <c:pt idx="21">
                  <c:v>0.71</c:v>
                </c:pt>
                <c:pt idx="22">
                  <c:v>0.72</c:v>
                </c:pt>
                <c:pt idx="23">
                  <c:v>0.73</c:v>
                </c:pt>
                <c:pt idx="24">
                  <c:v>0.74</c:v>
                </c:pt>
                <c:pt idx="25">
                  <c:v>0.75</c:v>
                </c:pt>
                <c:pt idx="26">
                  <c:v>0.76</c:v>
                </c:pt>
                <c:pt idx="27">
                  <c:v>0.77</c:v>
                </c:pt>
                <c:pt idx="28">
                  <c:v>0.78</c:v>
                </c:pt>
                <c:pt idx="29">
                  <c:v>0.79</c:v>
                </c:pt>
                <c:pt idx="30">
                  <c:v>0.8</c:v>
                </c:pt>
                <c:pt idx="31">
                  <c:v>0.81</c:v>
                </c:pt>
                <c:pt idx="32">
                  <c:v>0.82</c:v>
                </c:pt>
                <c:pt idx="33">
                  <c:v>0.83</c:v>
                </c:pt>
                <c:pt idx="34">
                  <c:v>0.84</c:v>
                </c:pt>
                <c:pt idx="35">
                  <c:v>0.85</c:v>
                </c:pt>
                <c:pt idx="36">
                  <c:v>0.86</c:v>
                </c:pt>
                <c:pt idx="37">
                  <c:v>0.87</c:v>
                </c:pt>
                <c:pt idx="38">
                  <c:v>0.88</c:v>
                </c:pt>
                <c:pt idx="39">
                  <c:v>0.89</c:v>
                </c:pt>
                <c:pt idx="40">
                  <c:v>0.9</c:v>
                </c:pt>
                <c:pt idx="41">
                  <c:v>0.91</c:v>
                </c:pt>
                <c:pt idx="42">
                  <c:v>0.92</c:v>
                </c:pt>
                <c:pt idx="43">
                  <c:v>0.93</c:v>
                </c:pt>
                <c:pt idx="44">
                  <c:v>0.94</c:v>
                </c:pt>
                <c:pt idx="45">
                  <c:v>0.95</c:v>
                </c:pt>
                <c:pt idx="46">
                  <c:v>0.96</c:v>
                </c:pt>
                <c:pt idx="47">
                  <c:v>0.97</c:v>
                </c:pt>
                <c:pt idx="48">
                  <c:v>0.98</c:v>
                </c:pt>
                <c:pt idx="49">
                  <c:v>0.99</c:v>
                </c:pt>
                <c:pt idx="50">
                  <c:v>1</c:v>
                </c:pt>
                <c:pt idx="51">
                  <c:v>1.01</c:v>
                </c:pt>
                <c:pt idx="52">
                  <c:v>1.02</c:v>
                </c:pt>
                <c:pt idx="53">
                  <c:v>1.03</c:v>
                </c:pt>
                <c:pt idx="54">
                  <c:v>1.04</c:v>
                </c:pt>
                <c:pt idx="55">
                  <c:v>1.05</c:v>
                </c:pt>
                <c:pt idx="56">
                  <c:v>1.06</c:v>
                </c:pt>
                <c:pt idx="57">
                  <c:v>1.07</c:v>
                </c:pt>
                <c:pt idx="58">
                  <c:v>1.08</c:v>
                </c:pt>
                <c:pt idx="59">
                  <c:v>1.0900000000000001</c:v>
                </c:pt>
                <c:pt idx="60">
                  <c:v>1.1000000000000001</c:v>
                </c:pt>
                <c:pt idx="61">
                  <c:v>1.1100000000000001</c:v>
                </c:pt>
                <c:pt idx="62">
                  <c:v>1.1200000000000001</c:v>
                </c:pt>
                <c:pt idx="63">
                  <c:v>1.1299999999999999</c:v>
                </c:pt>
                <c:pt idx="64">
                  <c:v>1.1399999999999999</c:v>
                </c:pt>
                <c:pt idx="65">
                  <c:v>1.1499999999999999</c:v>
                </c:pt>
                <c:pt idx="66">
                  <c:v>1.1599999999999999</c:v>
                </c:pt>
                <c:pt idx="67">
                  <c:v>1.17</c:v>
                </c:pt>
                <c:pt idx="68">
                  <c:v>1.18</c:v>
                </c:pt>
                <c:pt idx="69">
                  <c:v>1.19</c:v>
                </c:pt>
                <c:pt idx="70">
                  <c:v>1.2</c:v>
                </c:pt>
                <c:pt idx="71">
                  <c:v>1.21</c:v>
                </c:pt>
                <c:pt idx="72">
                  <c:v>1.22</c:v>
                </c:pt>
                <c:pt idx="73">
                  <c:v>1.23</c:v>
                </c:pt>
                <c:pt idx="74">
                  <c:v>1.24</c:v>
                </c:pt>
                <c:pt idx="75">
                  <c:v>1.25</c:v>
                </c:pt>
                <c:pt idx="76">
                  <c:v>1.26</c:v>
                </c:pt>
                <c:pt idx="77">
                  <c:v>1.27</c:v>
                </c:pt>
                <c:pt idx="78">
                  <c:v>1.28</c:v>
                </c:pt>
                <c:pt idx="79">
                  <c:v>1.29</c:v>
                </c:pt>
                <c:pt idx="80">
                  <c:v>1.3</c:v>
                </c:pt>
                <c:pt idx="81">
                  <c:v>1.31</c:v>
                </c:pt>
                <c:pt idx="82">
                  <c:v>1.32</c:v>
                </c:pt>
                <c:pt idx="83">
                  <c:v>1.33</c:v>
                </c:pt>
                <c:pt idx="84">
                  <c:v>1.34</c:v>
                </c:pt>
                <c:pt idx="85">
                  <c:v>1.35</c:v>
                </c:pt>
                <c:pt idx="86">
                  <c:v>1.36</c:v>
                </c:pt>
                <c:pt idx="87">
                  <c:v>1.37</c:v>
                </c:pt>
                <c:pt idx="88">
                  <c:v>1.38</c:v>
                </c:pt>
                <c:pt idx="89">
                  <c:v>1.39</c:v>
                </c:pt>
                <c:pt idx="90">
                  <c:v>1.4</c:v>
                </c:pt>
                <c:pt idx="91">
                  <c:v>1.41</c:v>
                </c:pt>
                <c:pt idx="92">
                  <c:v>1.42</c:v>
                </c:pt>
                <c:pt idx="93">
                  <c:v>1.43</c:v>
                </c:pt>
                <c:pt idx="94">
                  <c:v>1.44</c:v>
                </c:pt>
                <c:pt idx="95">
                  <c:v>1.45</c:v>
                </c:pt>
                <c:pt idx="96">
                  <c:v>1.46</c:v>
                </c:pt>
                <c:pt idx="97">
                  <c:v>1.47</c:v>
                </c:pt>
                <c:pt idx="98">
                  <c:v>1.48</c:v>
                </c:pt>
                <c:pt idx="99">
                  <c:v>1.49</c:v>
                </c:pt>
                <c:pt idx="100">
                  <c:v>1.5</c:v>
                </c:pt>
              </c:numCache>
            </c:numRef>
          </c:cat>
          <c:val>
            <c:numRef>
              <c:f>Part2!$K$62:$K$162</c:f>
              <c:numCache>
                <c:formatCode>_("$"* #,##0.00_);_("$"* \(#,##0.00\);_("$"* "-"??_);_(@_)</c:formatCode>
                <c:ptCount val="101"/>
                <c:pt idx="0">
                  <c:v>-27064671.345129333</c:v>
                </c:pt>
                <c:pt idx="1">
                  <c:v>-26656792.044608273</c:v>
                </c:pt>
                <c:pt idx="2">
                  <c:v>-26250340.790944822</c:v>
                </c:pt>
                <c:pt idx="3">
                  <c:v>-25837773.843488924</c:v>
                </c:pt>
                <c:pt idx="4">
                  <c:v>-25429673.544756331</c:v>
                </c:pt>
                <c:pt idx="5">
                  <c:v>-25021933.232761607</c:v>
                </c:pt>
                <c:pt idx="6">
                  <c:v>-24611909.281056739</c:v>
                </c:pt>
                <c:pt idx="7">
                  <c:v>-24196808.076369412</c:v>
                </c:pt>
                <c:pt idx="8">
                  <c:v>-23788822.81910124</c:v>
                </c:pt>
                <c:pt idx="9">
                  <c:v>-23381236.512162276</c:v>
                </c:pt>
                <c:pt idx="10">
                  <c:v>-22973136.213429682</c:v>
                </c:pt>
                <c:pt idx="11">
                  <c:v>-22564738.722260695</c:v>
                </c:pt>
                <c:pt idx="12">
                  <c:v>-22159354.954959333</c:v>
                </c:pt>
                <c:pt idx="13">
                  <c:v>-21746301.594345804</c:v>
                </c:pt>
                <c:pt idx="14">
                  <c:v>-21339740.722925596</c:v>
                </c:pt>
                <c:pt idx="15">
                  <c:v>-20928089.619785041</c:v>
                </c:pt>
                <c:pt idx="16">
                  <c:v>-20520509.707935933</c:v>
                </c:pt>
                <c:pt idx="17">
                  <c:v>-20109925.614245117</c:v>
                </c:pt>
                <c:pt idx="18">
                  <c:v>-19701822.952503506</c:v>
                </c:pt>
                <c:pt idx="19">
                  <c:v>-19289624.037661046</c:v>
                </c:pt>
                <c:pt idx="20">
                  <c:v>-18882423.440537117</c:v>
                </c:pt>
                <c:pt idx="21">
                  <c:v>-18471552.288458392</c:v>
                </c:pt>
                <c:pt idx="22">
                  <c:v>-18064276.35528199</c:v>
                </c:pt>
                <c:pt idx="23">
                  <c:v>-17650731.037214138</c:v>
                </c:pt>
                <c:pt idx="24">
                  <c:v>-17251288.042545997</c:v>
                </c:pt>
                <c:pt idx="25">
                  <c:v>-16837286.077578627</c:v>
                </c:pt>
                <c:pt idx="26">
                  <c:v>-16433037.365688769</c:v>
                </c:pt>
                <c:pt idx="27">
                  <c:v>-16018343.747345237</c:v>
                </c:pt>
                <c:pt idx="28">
                  <c:v>-15607890.223776814</c:v>
                </c:pt>
                <c:pt idx="29">
                  <c:v>-15199325.546225892</c:v>
                </c:pt>
                <c:pt idx="30">
                  <c:v>-14790701.34827913</c:v>
                </c:pt>
                <c:pt idx="31">
                  <c:v>-14382201.560033845</c:v>
                </c:pt>
                <c:pt idx="32">
                  <c:v>-13978831.273678187</c:v>
                </c:pt>
                <c:pt idx="33">
                  <c:v>-13563071.094587639</c:v>
                </c:pt>
                <c:pt idx="34">
                  <c:v>-13153947.696791967</c:v>
                </c:pt>
                <c:pt idx="35">
                  <c:v>-12745841.715192826</c:v>
                </c:pt>
                <c:pt idx="36">
                  <c:v>-12336183.433092374</c:v>
                </c:pt>
                <c:pt idx="37">
                  <c:v>-11925007.049532935</c:v>
                </c:pt>
                <c:pt idx="38">
                  <c:v>-11517729.067304276</c:v>
                </c:pt>
                <c:pt idx="39">
                  <c:v>-11109435.485325798</c:v>
                </c:pt>
                <c:pt idx="40">
                  <c:v>-10701762.254741892</c:v>
                </c:pt>
                <c:pt idx="41">
                  <c:v>-10294436.224204579</c:v>
                </c:pt>
                <c:pt idx="42">
                  <c:v>-9884898.5449514948</c:v>
                </c:pt>
                <c:pt idx="43">
                  <c:v>-9474134.6476205047</c:v>
                </c:pt>
                <c:pt idx="44">
                  <c:v>-9066793.8251384702</c:v>
                </c:pt>
                <c:pt idx="45">
                  <c:v>-8658294.0368931852</c:v>
                </c:pt>
                <c:pt idx="46">
                  <c:v>-8244711.1839492563</c:v>
                </c:pt>
                <c:pt idx="47">
                  <c:v>-7832396.7161558438</c:v>
                </c:pt>
                <c:pt idx="48">
                  <c:v>-7425183.623232821</c:v>
                </c:pt>
                <c:pt idx="49">
                  <c:v>-7013532.5200922657</c:v>
                </c:pt>
                <c:pt idx="50">
                  <c:v>-6610256.4938118197</c:v>
                </c:pt>
                <c:pt idx="51">
                  <c:v>-6198837.7803155929</c:v>
                </c:pt>
                <c:pt idx="52">
                  <c:v>-5793912.7089660056</c:v>
                </c:pt>
                <c:pt idx="53">
                  <c:v>-5377174.1592635009</c:v>
                </c:pt>
                <c:pt idx="54">
                  <c:v>-4974298.4769322686</c:v>
                </c:pt>
                <c:pt idx="55">
                  <c:v>-4566983.5795225054</c:v>
                </c:pt>
                <c:pt idx="56">
                  <c:v>-4159067.3688385598</c:v>
                </c:pt>
                <c:pt idx="57">
                  <c:v>-3748305.834516596</c:v>
                </c:pt>
                <c:pt idx="58">
                  <c:v>-3336746.3761145957</c:v>
                </c:pt>
                <c:pt idx="59">
                  <c:v>-2926378.6484387666</c:v>
                </c:pt>
                <c:pt idx="60">
                  <c:v>-2518784.2446686998</c:v>
                </c:pt>
                <c:pt idx="61">
                  <c:v>-2104672.6619445719</c:v>
                </c:pt>
                <c:pt idx="62">
                  <c:v>-1700572.2701079361</c:v>
                </c:pt>
                <c:pt idx="63">
                  <c:v>-1289624.9969516024</c:v>
                </c:pt>
                <c:pt idx="64">
                  <c:v>-882146.66995548829</c:v>
                </c:pt>
                <c:pt idx="65">
                  <c:v>-475843.73848125339</c:v>
                </c:pt>
                <c:pt idx="66">
                  <c:v>-61347.404231004417</c:v>
                </c:pt>
                <c:pt idx="67">
                  <c:v>348699.38229153305</c:v>
                </c:pt>
                <c:pt idx="68">
                  <c:v>755813.86139724404</c:v>
                </c:pt>
                <c:pt idx="69">
                  <c:v>1164313.6496425271</c:v>
                </c:pt>
                <c:pt idx="70">
                  <c:v>1570404.6919834092</c:v>
                </c:pt>
                <c:pt idx="71">
                  <c:v>1978510.6735825464</c:v>
                </c:pt>
                <c:pt idx="72">
                  <c:v>2386245.3027107231</c:v>
                </c:pt>
                <c:pt idx="73">
                  <c:v>2793236.3383424766</c:v>
                </c:pt>
                <c:pt idx="74">
                  <c:v>3180674.8311518207</c:v>
                </c:pt>
                <c:pt idx="75">
                  <c:v>3560516.2828257754</c:v>
                </c:pt>
                <c:pt idx="76">
                  <c:v>3931533.8519656882</c:v>
                </c:pt>
                <c:pt idx="77">
                  <c:v>4290779.3083958142</c:v>
                </c:pt>
                <c:pt idx="78">
                  <c:v>4644069.5127475001</c:v>
                </c:pt>
                <c:pt idx="79">
                  <c:v>4987623.2384457886</c:v>
                </c:pt>
                <c:pt idx="80">
                  <c:v>5322695.0812389515</c:v>
                </c:pt>
                <c:pt idx="81">
                  <c:v>5646878.7199727409</c:v>
                </c:pt>
                <c:pt idx="82">
                  <c:v>5956403.8855707273</c:v>
                </c:pt>
                <c:pt idx="83">
                  <c:v>6279818.6427394748</c:v>
                </c:pt>
                <c:pt idx="84">
                  <c:v>6575428.0657707788</c:v>
                </c:pt>
                <c:pt idx="85">
                  <c:v>6871517.239803195</c:v>
                </c:pt>
                <c:pt idx="86">
                  <c:v>7162940.2118315101</c:v>
                </c:pt>
                <c:pt idx="87">
                  <c:v>7459029.3858639225</c:v>
                </c:pt>
                <c:pt idx="88">
                  <c:v>7730149.8830134906</c:v>
                </c:pt>
                <c:pt idx="89">
                  <c:v>7999193.3051722869</c:v>
                </c:pt>
                <c:pt idx="90">
                  <c:v>8261510.6955401115</c:v>
                </c:pt>
                <c:pt idx="91">
                  <c:v>8530554.1176989116</c:v>
                </c:pt>
                <c:pt idx="92">
                  <c:v>8788832.675786946</c:v>
                </c:pt>
                <c:pt idx="93">
                  <c:v>9033807.6080123931</c:v>
                </c:pt>
                <c:pt idx="94">
                  <c:v>9270114.9184983447</c:v>
                </c:pt>
                <c:pt idx="95">
                  <c:v>9504638.7992341518</c:v>
                </c:pt>
                <c:pt idx="96">
                  <c:v>9743783.2439987026</c:v>
                </c:pt>
                <c:pt idx="97">
                  <c:v>9982293.0941222608</c:v>
                </c:pt>
                <c:pt idx="98">
                  <c:v>10214992.75677019</c:v>
                </c:pt>
                <c:pt idx="99">
                  <c:v>10427658.80913591</c:v>
                </c:pt>
                <c:pt idx="100">
                  <c:v>10632301.674548287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A07-4FD2-8905-532824BC5D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5601728"/>
        <c:axId val="2019892512"/>
      </c:lineChart>
      <c:catAx>
        <c:axId val="1835601728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9892512"/>
        <c:crosses val="autoZero"/>
        <c:auto val="1"/>
        <c:lblAlgn val="ctr"/>
        <c:lblOffset val="100"/>
        <c:noMultiLvlLbl val="0"/>
      </c:catAx>
      <c:valAx>
        <c:axId val="201989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601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2</xdr:row>
      <xdr:rowOff>76200</xdr:rowOff>
    </xdr:from>
    <xdr:to>
      <xdr:col>10</xdr:col>
      <xdr:colOff>495300</xdr:colOff>
      <xdr:row>19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112294</xdr:colOff>
      <xdr:row>40</xdr:row>
      <xdr:rowOff>96253</xdr:rowOff>
    </xdr:from>
    <xdr:to>
      <xdr:col>8</xdr:col>
      <xdr:colOff>970548</xdr:colOff>
      <xdr:row>58</xdr:row>
      <xdr:rowOff>8021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49204A-47BC-4CB9-9B4F-DA9B641E49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65"/>
  <sheetViews>
    <sheetView tabSelected="1" topLeftCell="A2" zoomScale="95" zoomScaleNormal="95" workbookViewId="0">
      <selection activeCell="B56" sqref="B56"/>
    </sheetView>
  </sheetViews>
  <sheetFormatPr defaultColWidth="8.88671875" defaultRowHeight="13.2" x14ac:dyDescent="0.25"/>
  <cols>
    <col min="1" max="1" width="35.88671875" customWidth="1"/>
    <col min="2" max="2" width="28.5546875" customWidth="1"/>
    <col min="3" max="3" width="16" customWidth="1"/>
    <col min="4" max="4" width="14.77734375" bestFit="1" customWidth="1"/>
    <col min="5" max="5" width="17" customWidth="1"/>
    <col min="6" max="6" width="15.21875" customWidth="1"/>
    <col min="7" max="7" width="16.88671875" customWidth="1"/>
    <col min="8" max="8" width="17" customWidth="1"/>
    <col min="9" max="9" width="17.21875" customWidth="1"/>
    <col min="10" max="10" width="16.88671875" customWidth="1"/>
    <col min="11" max="11" width="15.77734375" bestFit="1" customWidth="1"/>
    <col min="12" max="22" width="14.44140625" bestFit="1" customWidth="1"/>
  </cols>
  <sheetData>
    <row r="1" spans="1:6" ht="17.399999999999999" x14ac:dyDescent="0.3">
      <c r="A1" s="29" t="s">
        <v>172</v>
      </c>
      <c r="D1" s="4"/>
      <c r="E1" s="4"/>
    </row>
    <row r="3" spans="1:6" ht="14.4" x14ac:dyDescent="0.3">
      <c r="A3" s="12" t="s">
        <v>17</v>
      </c>
      <c r="B3" s="8">
        <v>750</v>
      </c>
      <c r="C3" t="s">
        <v>0</v>
      </c>
      <c r="D3" s="67" t="s">
        <v>204</v>
      </c>
      <c r="E3" s="68"/>
      <c r="F3" s="68"/>
    </row>
    <row r="4" spans="1:6" ht="14.4" x14ac:dyDescent="0.3">
      <c r="A4" s="12" t="s">
        <v>21</v>
      </c>
      <c r="B4" s="8">
        <v>750</v>
      </c>
      <c r="C4" t="s">
        <v>0</v>
      </c>
      <c r="D4" s="67" t="s">
        <v>205</v>
      </c>
      <c r="E4" s="68"/>
      <c r="F4" s="68"/>
    </row>
    <row r="5" spans="1:6" ht="14.4" x14ac:dyDescent="0.3">
      <c r="A5" s="12" t="s">
        <v>20</v>
      </c>
      <c r="B5" s="8">
        <v>250</v>
      </c>
      <c r="C5" t="s">
        <v>0</v>
      </c>
      <c r="D5" s="68"/>
      <c r="E5" s="68"/>
      <c r="F5" s="68"/>
    </row>
    <row r="6" spans="1:6" ht="14.4" x14ac:dyDescent="0.3">
      <c r="A6" s="13" t="s">
        <v>201</v>
      </c>
      <c r="B6" s="40">
        <v>1</v>
      </c>
      <c r="D6" t="s">
        <v>18</v>
      </c>
      <c r="E6" s="8">
        <f>B4+B5</f>
        <v>1000</v>
      </c>
    </row>
    <row r="7" spans="1:6" ht="14.4" x14ac:dyDescent="0.3">
      <c r="D7" t="s">
        <v>19</v>
      </c>
      <c r="E7" s="8">
        <f>-LN(B5/(B4+B5))/9</f>
        <v>0.15403270679109896</v>
      </c>
    </row>
    <row r="8" spans="1:6" ht="14.4" x14ac:dyDescent="0.3">
      <c r="A8" s="12" t="s">
        <v>1</v>
      </c>
      <c r="B8" s="39">
        <v>5000</v>
      </c>
      <c r="C8" t="s">
        <v>2</v>
      </c>
    </row>
    <row r="9" spans="1:6" ht="14.4" x14ac:dyDescent="0.3">
      <c r="A9" s="12" t="s">
        <v>3</v>
      </c>
      <c r="B9" s="39">
        <v>-1000</v>
      </c>
      <c r="C9" t="s">
        <v>4</v>
      </c>
    </row>
    <row r="10" spans="1:6" ht="14.4" x14ac:dyDescent="0.3">
      <c r="A10" s="12" t="s">
        <v>23</v>
      </c>
      <c r="B10" s="39">
        <v>-1800000</v>
      </c>
      <c r="C10" t="s">
        <v>22</v>
      </c>
    </row>
    <row r="11" spans="1:6" x14ac:dyDescent="0.25">
      <c r="A11" s="12"/>
    </row>
    <row r="12" spans="1:6" ht="14.4" x14ac:dyDescent="0.3">
      <c r="A12" s="13" t="s">
        <v>70</v>
      </c>
      <c r="B12" s="39">
        <v>-8000</v>
      </c>
      <c r="C12" t="s">
        <v>5</v>
      </c>
    </row>
    <row r="13" spans="1:6" ht="14.4" x14ac:dyDescent="0.3">
      <c r="A13" s="13" t="s">
        <v>71</v>
      </c>
      <c r="B13" s="9">
        <v>0.3</v>
      </c>
      <c r="C13" t="s">
        <v>59</v>
      </c>
    </row>
    <row r="14" spans="1:6" x14ac:dyDescent="0.25">
      <c r="A14" s="12"/>
    </row>
    <row r="15" spans="1:6" ht="14.4" x14ac:dyDescent="0.3">
      <c r="A15" s="12" t="s">
        <v>6</v>
      </c>
      <c r="B15" s="8">
        <v>200</v>
      </c>
      <c r="C15" t="s">
        <v>7</v>
      </c>
    </row>
    <row r="16" spans="1:6" x14ac:dyDescent="0.25">
      <c r="A16" s="12"/>
    </row>
    <row r="17" spans="1:17" ht="14.4" x14ac:dyDescent="0.3">
      <c r="A17" s="13" t="s">
        <v>16</v>
      </c>
      <c r="B17" s="11">
        <v>0.12</v>
      </c>
    </row>
    <row r="18" spans="1:17" x14ac:dyDescent="0.25">
      <c r="A18" s="12"/>
    </row>
    <row r="19" spans="1:17" ht="14.4" x14ac:dyDescent="0.3">
      <c r="A19" s="12" t="s">
        <v>11</v>
      </c>
      <c r="B19" s="10">
        <f>6</f>
        <v>6</v>
      </c>
      <c r="C19" t="s">
        <v>12</v>
      </c>
    </row>
    <row r="20" spans="1:17" x14ac:dyDescent="0.25">
      <c r="F20" s="3"/>
    </row>
    <row r="21" spans="1:17" x14ac:dyDescent="0.25">
      <c r="A21" s="13" t="s">
        <v>202</v>
      </c>
      <c r="B21" s="47">
        <v>1</v>
      </c>
    </row>
    <row r="24" spans="1:17" ht="13.8" thickBot="1" x14ac:dyDescent="0.3">
      <c r="G24" s="1"/>
      <c r="M24" t="s">
        <v>25</v>
      </c>
    </row>
    <row r="25" spans="1:17" ht="15" thickBot="1" x14ac:dyDescent="0.35">
      <c r="A25" s="17" t="s">
        <v>8</v>
      </c>
      <c r="B25" s="27">
        <v>0</v>
      </c>
      <c r="C25" s="28">
        <v>1</v>
      </c>
      <c r="D25" s="27">
        <v>2</v>
      </c>
      <c r="E25" s="28">
        <v>3</v>
      </c>
      <c r="F25" s="27">
        <v>4</v>
      </c>
      <c r="G25" s="27">
        <v>5</v>
      </c>
      <c r="H25" s="27">
        <v>6</v>
      </c>
      <c r="I25" s="27">
        <v>7</v>
      </c>
      <c r="J25" s="27">
        <v>8</v>
      </c>
      <c r="K25" s="27">
        <v>9</v>
      </c>
      <c r="L25" s="27">
        <v>10</v>
      </c>
      <c r="M25" s="27">
        <v>11</v>
      </c>
      <c r="N25" s="27">
        <v>12</v>
      </c>
      <c r="O25" s="27">
        <v>13</v>
      </c>
      <c r="P25" s="27">
        <v>14</v>
      </c>
      <c r="Q25" s="27">
        <v>15</v>
      </c>
    </row>
    <row r="26" spans="1:17" ht="14.4" x14ac:dyDescent="0.3">
      <c r="A26" s="15" t="s">
        <v>9</v>
      </c>
      <c r="B26" s="34"/>
      <c r="C26" s="41">
        <f t="shared" ref="C26:Q26" si="0">ROUND((SUM($B$3:$B$5)-$E$6*EXP(-$E$7*(C25-1)))*$B$6*$B$21,0)</f>
        <v>750</v>
      </c>
      <c r="D26" s="41">
        <f t="shared" si="0"/>
        <v>893</v>
      </c>
      <c r="E26" s="41">
        <f t="shared" si="0"/>
        <v>1015</v>
      </c>
      <c r="F26" s="41">
        <f t="shared" si="0"/>
        <v>1120</v>
      </c>
      <c r="G26" s="41">
        <f t="shared" si="0"/>
        <v>1210</v>
      </c>
      <c r="H26" s="41">
        <f t="shared" si="0"/>
        <v>1287</v>
      </c>
      <c r="I26" s="41">
        <f t="shared" si="0"/>
        <v>1353</v>
      </c>
      <c r="J26" s="41">
        <f t="shared" si="0"/>
        <v>1410</v>
      </c>
      <c r="K26" s="41">
        <f t="shared" si="0"/>
        <v>1458</v>
      </c>
      <c r="L26" s="41">
        <f t="shared" si="0"/>
        <v>1500</v>
      </c>
      <c r="M26" s="41">
        <f t="shared" si="0"/>
        <v>1536</v>
      </c>
      <c r="N26" s="41">
        <f t="shared" si="0"/>
        <v>1566</v>
      </c>
      <c r="O26" s="41">
        <f t="shared" si="0"/>
        <v>1593</v>
      </c>
      <c r="P26" s="41">
        <f t="shared" si="0"/>
        <v>1615</v>
      </c>
      <c r="Q26" s="41">
        <f t="shared" si="0"/>
        <v>1634</v>
      </c>
    </row>
    <row r="27" spans="1:17" ht="15" thickBot="1" x14ac:dyDescent="0.35">
      <c r="A27" s="14" t="s">
        <v>11</v>
      </c>
      <c r="B27" s="35">
        <v>0</v>
      </c>
      <c r="C27" s="35">
        <f t="shared" ref="C27:Q27" si="1">$B$19*$B$15</f>
        <v>1200</v>
      </c>
      <c r="D27" s="35">
        <f t="shared" si="1"/>
        <v>1200</v>
      </c>
      <c r="E27" s="35">
        <f t="shared" si="1"/>
        <v>1200</v>
      </c>
      <c r="F27" s="35">
        <f t="shared" si="1"/>
        <v>1200</v>
      </c>
      <c r="G27" s="35">
        <f t="shared" si="1"/>
        <v>1200</v>
      </c>
      <c r="H27" s="35">
        <f t="shared" si="1"/>
        <v>1200</v>
      </c>
      <c r="I27" s="35">
        <f t="shared" si="1"/>
        <v>1200</v>
      </c>
      <c r="J27" s="35">
        <f t="shared" si="1"/>
        <v>1200</v>
      </c>
      <c r="K27" s="45">
        <f t="shared" si="1"/>
        <v>1200</v>
      </c>
      <c r="L27" s="35">
        <f t="shared" si="1"/>
        <v>1200</v>
      </c>
      <c r="M27" s="35">
        <f t="shared" si="1"/>
        <v>1200</v>
      </c>
      <c r="N27" s="35">
        <f t="shared" si="1"/>
        <v>1200</v>
      </c>
      <c r="O27" s="35">
        <f t="shared" si="1"/>
        <v>1200</v>
      </c>
      <c r="P27" s="35">
        <f t="shared" si="1"/>
        <v>1200</v>
      </c>
      <c r="Q27" s="35">
        <f t="shared" si="1"/>
        <v>1200</v>
      </c>
    </row>
    <row r="28" spans="1:17" ht="14.4" x14ac:dyDescent="0.3">
      <c r="A28" s="16" t="s">
        <v>10</v>
      </c>
      <c r="B28" s="36">
        <f t="shared" ref="B28:Q28" si="2">MIN(B27,B26)*$B$8</f>
        <v>0</v>
      </c>
      <c r="C28" s="36">
        <f t="shared" si="2"/>
        <v>3750000</v>
      </c>
      <c r="D28" s="36">
        <f t="shared" si="2"/>
        <v>4465000</v>
      </c>
      <c r="E28" s="36">
        <f t="shared" si="2"/>
        <v>5075000</v>
      </c>
      <c r="F28" s="36">
        <f t="shared" si="2"/>
        <v>5600000</v>
      </c>
      <c r="G28" s="36">
        <f t="shared" si="2"/>
        <v>6000000</v>
      </c>
      <c r="H28" s="36">
        <f t="shared" si="2"/>
        <v>6000000</v>
      </c>
      <c r="I28" s="36">
        <f t="shared" si="2"/>
        <v>6000000</v>
      </c>
      <c r="J28" s="36">
        <f t="shared" si="2"/>
        <v>6000000</v>
      </c>
      <c r="K28" s="36">
        <f t="shared" si="2"/>
        <v>6000000</v>
      </c>
      <c r="L28" s="36">
        <f t="shared" si="2"/>
        <v>6000000</v>
      </c>
      <c r="M28" s="36">
        <f t="shared" si="2"/>
        <v>6000000</v>
      </c>
      <c r="N28" s="36">
        <f t="shared" si="2"/>
        <v>6000000</v>
      </c>
      <c r="O28" s="36">
        <f t="shared" si="2"/>
        <v>6000000</v>
      </c>
      <c r="P28" s="36">
        <f t="shared" si="2"/>
        <v>6000000</v>
      </c>
      <c r="Q28" s="36">
        <f t="shared" si="2"/>
        <v>6000000</v>
      </c>
    </row>
    <row r="29" spans="1:17" ht="14.4" x14ac:dyDescent="0.3">
      <c r="A29" s="14" t="s">
        <v>13</v>
      </c>
      <c r="B29" s="36">
        <f>-B27*$B$9</f>
        <v>0</v>
      </c>
      <c r="C29" s="36">
        <f t="shared" ref="C29:Q29" si="3">C27*$B$9</f>
        <v>-1200000</v>
      </c>
      <c r="D29" s="36">
        <f t="shared" si="3"/>
        <v>-1200000</v>
      </c>
      <c r="E29" s="36">
        <f t="shared" si="3"/>
        <v>-1200000</v>
      </c>
      <c r="F29" s="36">
        <f t="shared" si="3"/>
        <v>-1200000</v>
      </c>
      <c r="G29" s="36">
        <f t="shared" si="3"/>
        <v>-1200000</v>
      </c>
      <c r="H29" s="36">
        <f t="shared" si="3"/>
        <v>-1200000</v>
      </c>
      <c r="I29" s="36">
        <f t="shared" si="3"/>
        <v>-1200000</v>
      </c>
      <c r="J29" s="36">
        <f t="shared" si="3"/>
        <v>-1200000</v>
      </c>
      <c r="K29" s="36">
        <f t="shared" si="3"/>
        <v>-1200000</v>
      </c>
      <c r="L29" s="36">
        <f t="shared" si="3"/>
        <v>-1200000</v>
      </c>
      <c r="M29" s="36">
        <f t="shared" si="3"/>
        <v>-1200000</v>
      </c>
      <c r="N29" s="36">
        <f t="shared" si="3"/>
        <v>-1200000</v>
      </c>
      <c r="O29" s="36">
        <f t="shared" si="3"/>
        <v>-1200000</v>
      </c>
      <c r="P29" s="36">
        <f t="shared" si="3"/>
        <v>-1200000</v>
      </c>
      <c r="Q29" s="36">
        <f t="shared" si="3"/>
        <v>-1200000</v>
      </c>
    </row>
    <row r="30" spans="1:17" ht="15" thickBot="1" x14ac:dyDescent="0.35">
      <c r="A30" s="18" t="s">
        <v>24</v>
      </c>
      <c r="B30" s="37">
        <f t="shared" ref="B30:Q30" si="4">$B$10</f>
        <v>-1800000</v>
      </c>
      <c r="C30" s="37">
        <f t="shared" si="4"/>
        <v>-1800000</v>
      </c>
      <c r="D30" s="37">
        <f t="shared" si="4"/>
        <v>-1800000</v>
      </c>
      <c r="E30" s="37">
        <f t="shared" si="4"/>
        <v>-1800000</v>
      </c>
      <c r="F30" s="37">
        <f t="shared" si="4"/>
        <v>-1800000</v>
      </c>
      <c r="G30" s="37">
        <f t="shared" si="4"/>
        <v>-1800000</v>
      </c>
      <c r="H30" s="37">
        <f t="shared" si="4"/>
        <v>-1800000</v>
      </c>
      <c r="I30" s="37">
        <f t="shared" si="4"/>
        <v>-1800000</v>
      </c>
      <c r="J30" s="37">
        <f t="shared" si="4"/>
        <v>-1800000</v>
      </c>
      <c r="K30" s="37">
        <f t="shared" si="4"/>
        <v>-1800000</v>
      </c>
      <c r="L30" s="37">
        <f t="shared" si="4"/>
        <v>-1800000</v>
      </c>
      <c r="M30" s="37">
        <f t="shared" si="4"/>
        <v>-1800000</v>
      </c>
      <c r="N30" s="37">
        <f t="shared" si="4"/>
        <v>-1800000</v>
      </c>
      <c r="O30" s="37">
        <f t="shared" si="4"/>
        <v>-1800000</v>
      </c>
      <c r="P30" s="37">
        <f t="shared" si="4"/>
        <v>-1800000</v>
      </c>
      <c r="Q30" s="37">
        <f t="shared" si="4"/>
        <v>-1800000</v>
      </c>
    </row>
    <row r="31" spans="1:17" ht="15" thickBot="1" x14ac:dyDescent="0.35">
      <c r="A31" s="38" t="s">
        <v>200</v>
      </c>
      <c r="B31" s="37">
        <f t="shared" ref="B31:Q31" si="5">SUM(B28:B30)</f>
        <v>-1800000</v>
      </c>
      <c r="C31" s="37">
        <f t="shared" si="5"/>
        <v>750000</v>
      </c>
      <c r="D31" s="37">
        <f t="shared" si="5"/>
        <v>1465000</v>
      </c>
      <c r="E31" s="37">
        <f t="shared" si="5"/>
        <v>2075000</v>
      </c>
      <c r="F31" s="37">
        <f t="shared" si="5"/>
        <v>2600000</v>
      </c>
      <c r="G31" s="37">
        <f t="shared" si="5"/>
        <v>3000000</v>
      </c>
      <c r="H31" s="37">
        <f t="shared" si="5"/>
        <v>3000000</v>
      </c>
      <c r="I31" s="37">
        <f t="shared" si="5"/>
        <v>3000000</v>
      </c>
      <c r="J31" s="37">
        <f t="shared" si="5"/>
        <v>3000000</v>
      </c>
      <c r="K31" s="37">
        <f t="shared" si="5"/>
        <v>3000000</v>
      </c>
      <c r="L31" s="37">
        <f t="shared" si="5"/>
        <v>3000000</v>
      </c>
      <c r="M31" s="37">
        <f t="shared" si="5"/>
        <v>3000000</v>
      </c>
      <c r="N31" s="37">
        <f t="shared" si="5"/>
        <v>3000000</v>
      </c>
      <c r="O31" s="37">
        <f t="shared" si="5"/>
        <v>3000000</v>
      </c>
      <c r="P31" s="37">
        <f t="shared" si="5"/>
        <v>3000000</v>
      </c>
      <c r="Q31" s="37">
        <f t="shared" si="5"/>
        <v>3000000</v>
      </c>
    </row>
    <row r="32" spans="1:17" ht="15" thickBot="1" x14ac:dyDescent="0.35">
      <c r="A32" s="38" t="s">
        <v>173</v>
      </c>
      <c r="B32" s="33">
        <f>B31+NPV(B17,C31:Q31)</f>
        <v>14487368.334336277</v>
      </c>
    </row>
    <row r="33" spans="1:11" ht="13.8" thickBot="1" x14ac:dyDescent="0.3"/>
    <row r="34" spans="1:11" ht="14.4" x14ac:dyDescent="0.3">
      <c r="A34" s="65" t="s">
        <v>70</v>
      </c>
      <c r="B34" s="5" t="s">
        <v>14</v>
      </c>
      <c r="C34" s="31">
        <f>IF(B19=1,B12*B15*1,IF(B19&gt;=2,B12*B15*2,0))</f>
        <v>-3200000</v>
      </c>
      <c r="E34" s="42"/>
    </row>
    <row r="35" spans="1:11" ht="15" thickBot="1" x14ac:dyDescent="0.35">
      <c r="A35" s="66"/>
      <c r="B35" s="6" t="s">
        <v>15</v>
      </c>
      <c r="C35" s="32">
        <f>((B12*(B13+1))*B15*(B19-2))</f>
        <v>-8320000</v>
      </c>
    </row>
    <row r="36" spans="1:11" ht="13.8" thickBot="1" x14ac:dyDescent="0.3"/>
    <row r="37" spans="1:11" ht="15" thickBot="1" x14ac:dyDescent="0.35">
      <c r="A37" s="17" t="s">
        <v>72</v>
      </c>
      <c r="B37" s="30">
        <f>(B31+C34+C35) + NPV(B17,C31:Q31)</f>
        <v>2967368.3343362771</v>
      </c>
    </row>
    <row r="38" spans="1:11" x14ac:dyDescent="0.25">
      <c r="A38" s="60"/>
    </row>
    <row r="39" spans="1:11" ht="14.4" x14ac:dyDescent="0.3">
      <c r="A39" s="49" t="s">
        <v>206</v>
      </c>
      <c r="B39" s="61">
        <f>AVERAGE(B62:B162)</f>
        <v>-8130864.4894649992</v>
      </c>
      <c r="C39" s="61">
        <f t="shared" ref="C39:K39" si="6">AVERAGE(C62:C162)</f>
        <v>-6364559.7437204383</v>
      </c>
      <c r="D39" s="61">
        <f t="shared" si="6"/>
        <v>-3221932.7341791606</v>
      </c>
      <c r="E39" s="61">
        <f t="shared" si="6"/>
        <v>-788200.73056030006</v>
      </c>
      <c r="F39" s="61">
        <f t="shared" si="6"/>
        <v>544784.3131518499</v>
      </c>
      <c r="G39" s="63">
        <f t="shared" si="6"/>
        <v>698368.17242822528</v>
      </c>
      <c r="H39" s="61">
        <f t="shared" si="6"/>
        <v>-148503.67328737452</v>
      </c>
      <c r="I39" s="61">
        <f t="shared" si="6"/>
        <v>-1813551.7542961969</v>
      </c>
      <c r="J39" s="61">
        <f t="shared" si="6"/>
        <v>-4131257.4089321424</v>
      </c>
      <c r="K39" s="61">
        <f t="shared" si="6"/>
        <v>-6948776.6606845297</v>
      </c>
    </row>
    <row r="40" spans="1:11" ht="14.4" x14ac:dyDescent="0.3">
      <c r="A40" s="49" t="s">
        <v>207</v>
      </c>
      <c r="B40" s="62">
        <f>RANK(B39,$B$39:$K$39,0)</f>
        <v>10</v>
      </c>
      <c r="C40" s="62">
        <f t="shared" ref="C40:K40" si="7">RANK(C39,$B$39:$K$39,0)</f>
        <v>8</v>
      </c>
      <c r="D40" s="62">
        <f t="shared" si="7"/>
        <v>6</v>
      </c>
      <c r="E40" s="62">
        <f t="shared" si="7"/>
        <v>4</v>
      </c>
      <c r="F40" s="62">
        <f t="shared" si="7"/>
        <v>2</v>
      </c>
      <c r="G40" s="64">
        <f t="shared" si="7"/>
        <v>1</v>
      </c>
      <c r="H40" s="62">
        <f t="shared" si="7"/>
        <v>3</v>
      </c>
      <c r="I40" s="62">
        <f t="shared" si="7"/>
        <v>5</v>
      </c>
      <c r="J40" s="62">
        <f t="shared" si="7"/>
        <v>7</v>
      </c>
      <c r="K40" s="62">
        <f t="shared" si="7"/>
        <v>9</v>
      </c>
    </row>
    <row r="42" spans="1:11" x14ac:dyDescent="0.25">
      <c r="A42" s="70" t="s">
        <v>208</v>
      </c>
      <c r="B42" s="70"/>
    </row>
    <row r="43" spans="1:11" ht="14.4" x14ac:dyDescent="0.3">
      <c r="A43" s="48" t="s">
        <v>209</v>
      </c>
      <c r="B43" s="48">
        <f>6</f>
        <v>6</v>
      </c>
    </row>
    <row r="44" spans="1:11" ht="14.4" x14ac:dyDescent="0.3">
      <c r="A44" s="48" t="s">
        <v>72</v>
      </c>
      <c r="B44" s="53">
        <f>698368.17</f>
        <v>698368.17</v>
      </c>
    </row>
    <row r="45" spans="1:11" x14ac:dyDescent="0.25">
      <c r="A45" s="60"/>
    </row>
    <row r="46" spans="1:11" x14ac:dyDescent="0.25">
      <c r="A46" s="60"/>
    </row>
    <row r="47" spans="1:11" x14ac:dyDescent="0.25">
      <c r="A47" s="60"/>
    </row>
    <row r="48" spans="1:11" x14ac:dyDescent="0.25">
      <c r="A48" s="60"/>
    </row>
    <row r="49" spans="1:11" x14ac:dyDescent="0.25">
      <c r="A49" s="60"/>
    </row>
    <row r="50" spans="1:11" x14ac:dyDescent="0.25">
      <c r="A50" s="60"/>
    </row>
    <row r="51" spans="1:11" x14ac:dyDescent="0.25">
      <c r="A51" s="60"/>
    </row>
    <row r="52" spans="1:11" x14ac:dyDescent="0.25">
      <c r="A52" s="60"/>
    </row>
    <row r="53" spans="1:11" x14ac:dyDescent="0.25">
      <c r="A53" s="60"/>
    </row>
    <row r="54" spans="1:11" x14ac:dyDescent="0.25">
      <c r="A54" s="60"/>
    </row>
    <row r="55" spans="1:11" x14ac:dyDescent="0.25">
      <c r="A55" s="60"/>
    </row>
    <row r="56" spans="1:11" x14ac:dyDescent="0.25">
      <c r="A56" s="60"/>
    </row>
    <row r="57" spans="1:11" x14ac:dyDescent="0.25">
      <c r="A57" s="60"/>
    </row>
    <row r="58" spans="1:11" x14ac:dyDescent="0.25">
      <c r="A58" s="60"/>
    </row>
    <row r="60" spans="1:11" ht="14.4" x14ac:dyDescent="0.3">
      <c r="A60" s="55" t="s">
        <v>202</v>
      </c>
      <c r="B60" s="69" t="s">
        <v>203</v>
      </c>
      <c r="C60" s="69"/>
      <c r="D60" s="69"/>
      <c r="E60" s="69"/>
      <c r="F60" s="69"/>
      <c r="G60" s="69"/>
      <c r="H60" s="69"/>
      <c r="I60" s="69"/>
      <c r="J60" s="69"/>
      <c r="K60" s="69"/>
    </row>
    <row r="61" spans="1:11" ht="14.4" x14ac:dyDescent="0.3">
      <c r="A61" s="43">
        <f>Part2!B37</f>
        <v>2967368.3343362771</v>
      </c>
      <c r="B61" s="56">
        <v>1</v>
      </c>
      <c r="C61" s="57">
        <v>2</v>
      </c>
      <c r="D61" s="56">
        <v>3</v>
      </c>
      <c r="E61" s="56">
        <v>4</v>
      </c>
      <c r="F61" s="56">
        <v>5</v>
      </c>
      <c r="G61" s="56">
        <v>6</v>
      </c>
      <c r="H61" s="56">
        <v>7</v>
      </c>
      <c r="I61" s="56">
        <v>8</v>
      </c>
      <c r="J61" s="56">
        <v>9</v>
      </c>
      <c r="K61" s="56">
        <v>10</v>
      </c>
    </row>
    <row r="62" spans="1:11" ht="14.4" x14ac:dyDescent="0.3">
      <c r="A62" s="44">
        <v>0.5</v>
      </c>
      <c r="B62" s="46">
        <f t="dataTable" ref="B62:K162" dt2D="1" dtr="1" r1="B19" r2="B21"/>
        <v>-8130864.489465002</v>
      </c>
      <c r="C62" s="46">
        <v>-6473780.0407501422</v>
      </c>
      <c r="D62" s="46">
        <v>-5066307.407424706</v>
      </c>
      <c r="E62" s="46">
        <v>-6434324.8334203474</v>
      </c>
      <c r="F62" s="46">
        <v>-9853806.8556643333</v>
      </c>
      <c r="G62" s="46">
        <v>-13295979.753557334</v>
      </c>
      <c r="H62" s="46">
        <v>-16738152.651450334</v>
      </c>
      <c r="I62" s="46">
        <v>-20180325.549343333</v>
      </c>
      <c r="J62" s="46">
        <v>-23622498.447236333</v>
      </c>
      <c r="K62" s="46">
        <v>-27064671.345129333</v>
      </c>
    </row>
    <row r="63" spans="1:11" ht="14.4" x14ac:dyDescent="0.3">
      <c r="A63" s="44">
        <v>0.51</v>
      </c>
      <c r="B63" s="46">
        <v>-8130864.489465002</v>
      </c>
      <c r="C63" s="46">
        <v>-6438065.7550358567</v>
      </c>
      <c r="D63" s="46">
        <v>-4924176.8905176874</v>
      </c>
      <c r="E63" s="46">
        <v>-6072204.3692805599</v>
      </c>
      <c r="F63" s="46">
        <v>-9445927.5551432688</v>
      </c>
      <c r="G63" s="46">
        <v>-12888100.453036271</v>
      </c>
      <c r="H63" s="46">
        <v>-16330273.35092927</v>
      </c>
      <c r="I63" s="46">
        <v>-19772446.248822272</v>
      </c>
      <c r="J63" s="46">
        <v>-23214619.146715268</v>
      </c>
      <c r="K63" s="46">
        <v>-26656792.044608273</v>
      </c>
    </row>
    <row r="64" spans="1:11" ht="14.4" x14ac:dyDescent="0.3">
      <c r="A64" s="44">
        <v>0.52</v>
      </c>
      <c r="B64" s="46">
        <v>-8130864.489465002</v>
      </c>
      <c r="C64" s="46">
        <v>-6406815.7550358567</v>
      </c>
      <c r="D64" s="46">
        <v>-4786510.6593249552</v>
      </c>
      <c r="E64" s="46">
        <v>-5733953.0745504014</v>
      </c>
      <c r="F64" s="46">
        <v>-9039476.3014798202</v>
      </c>
      <c r="G64" s="46">
        <v>-12481649.199372821</v>
      </c>
      <c r="H64" s="46">
        <v>-15923822.097265821</v>
      </c>
      <c r="I64" s="46">
        <v>-19365994.995158821</v>
      </c>
      <c r="J64" s="46">
        <v>-22808167.893051822</v>
      </c>
      <c r="K64" s="46">
        <v>-26250340.790944822</v>
      </c>
    </row>
    <row r="65" spans="1:11" ht="14.4" x14ac:dyDescent="0.3">
      <c r="A65" s="44">
        <v>0.53</v>
      </c>
      <c r="B65" s="46">
        <v>-8130864.489465002</v>
      </c>
      <c r="C65" s="46">
        <v>-6371101.4693215713</v>
      </c>
      <c r="D65" s="46">
        <v>-4641202.5520259142</v>
      </c>
      <c r="E65" s="46">
        <v>-5411362.6829378484</v>
      </c>
      <c r="F65" s="46">
        <v>-8626909.3540239241</v>
      </c>
      <c r="G65" s="46">
        <v>-12069082.251916924</v>
      </c>
      <c r="H65" s="46">
        <v>-15511255.149809925</v>
      </c>
      <c r="I65" s="46">
        <v>-18953428.047702923</v>
      </c>
      <c r="J65" s="46">
        <v>-22395600.945595924</v>
      </c>
      <c r="K65" s="46">
        <v>-25837773.843488924</v>
      </c>
    </row>
    <row r="66" spans="1:11" ht="14.4" x14ac:dyDescent="0.3">
      <c r="A66" s="44">
        <v>0.54</v>
      </c>
      <c r="B66" s="46">
        <v>-8130864.489465002</v>
      </c>
      <c r="C66" s="46">
        <v>-6362172.8978930004</v>
      </c>
      <c r="D66" s="46">
        <v>-4519424.2727933023</v>
      </c>
      <c r="E66" s="46">
        <v>-5111688.4637049492</v>
      </c>
      <c r="F66" s="46">
        <v>-8218809.0552913342</v>
      </c>
      <c r="G66" s="46">
        <v>-11660981.953184333</v>
      </c>
      <c r="H66" s="46">
        <v>-15103154.851077333</v>
      </c>
      <c r="I66" s="46">
        <v>-18545327.748970333</v>
      </c>
      <c r="J66" s="46">
        <v>-21987500.646863334</v>
      </c>
      <c r="K66" s="46">
        <v>-25429673.544756331</v>
      </c>
    </row>
    <row r="67" spans="1:11" ht="14.4" x14ac:dyDescent="0.3">
      <c r="A67" s="44">
        <v>0.55000000000000004</v>
      </c>
      <c r="B67" s="46">
        <v>-8130864.489465002</v>
      </c>
      <c r="C67" s="46">
        <v>-6362172.8978930004</v>
      </c>
      <c r="D67" s="46">
        <v>-4412247.2501985505</v>
      </c>
      <c r="E67" s="46">
        <v>-4823270.1861239411</v>
      </c>
      <c r="F67" s="46">
        <v>-7811068.7432966027</v>
      </c>
      <c r="G67" s="46">
        <v>-11253241.641189603</v>
      </c>
      <c r="H67" s="46">
        <v>-14695414.539082602</v>
      </c>
      <c r="I67" s="46">
        <v>-18137587.436975606</v>
      </c>
      <c r="J67" s="46">
        <v>-21579760.334868602</v>
      </c>
      <c r="K67" s="46">
        <v>-25021933.232761607</v>
      </c>
    </row>
    <row r="68" spans="1:11" ht="14.4" x14ac:dyDescent="0.3">
      <c r="A68" s="44">
        <v>0.56000000000000005</v>
      </c>
      <c r="B68" s="46">
        <v>-8130864.489465002</v>
      </c>
      <c r="C68" s="46">
        <v>-6362172.8978930004</v>
      </c>
      <c r="D68" s="46">
        <v>-4309534.5133180832</v>
      </c>
      <c r="E68" s="46">
        <v>-4555853.9154008366</v>
      </c>
      <c r="F68" s="46">
        <v>-7401044.7915917393</v>
      </c>
      <c r="G68" s="46">
        <v>-10843217.68948474</v>
      </c>
      <c r="H68" s="46">
        <v>-14285390.58737774</v>
      </c>
      <c r="I68" s="46">
        <v>-17727563.485270742</v>
      </c>
      <c r="J68" s="46">
        <v>-21169736.383163743</v>
      </c>
      <c r="K68" s="46">
        <v>-24611909.281056739</v>
      </c>
    </row>
    <row r="69" spans="1:11" ht="14.4" x14ac:dyDescent="0.3">
      <c r="A69" s="44">
        <v>0.56999999999999995</v>
      </c>
      <c r="B69" s="46">
        <v>-8130864.489465002</v>
      </c>
      <c r="C69" s="46">
        <v>-6362172.8978930004</v>
      </c>
      <c r="D69" s="46">
        <v>-4198798.5894842641</v>
      </c>
      <c r="E69" s="46">
        <v>-4291571.5864993455</v>
      </c>
      <c r="F69" s="46">
        <v>-6985943.5869044121</v>
      </c>
      <c r="G69" s="46">
        <v>-10428116.484797413</v>
      </c>
      <c r="H69" s="46">
        <v>-13870289.382690413</v>
      </c>
      <c r="I69" s="46">
        <v>-17312462.280583411</v>
      </c>
      <c r="J69" s="46">
        <v>-20754635.178476412</v>
      </c>
      <c r="K69" s="46">
        <v>-24196808.076369412</v>
      </c>
    </row>
    <row r="70" spans="1:11" ht="14.4" x14ac:dyDescent="0.3">
      <c r="A70" s="44">
        <v>0.57999999999999996</v>
      </c>
      <c r="B70" s="46">
        <v>-8130864.489465002</v>
      </c>
      <c r="C70" s="46">
        <v>-6362172.8978930004</v>
      </c>
      <c r="D70" s="46">
        <v>-4096085.8526037973</v>
      </c>
      <c r="E70" s="46">
        <v>-4054619.841227252</v>
      </c>
      <c r="F70" s="46">
        <v>-6577958.3296362376</v>
      </c>
      <c r="G70" s="46">
        <v>-10020131.227529239</v>
      </c>
      <c r="H70" s="46">
        <v>-13462304.125422237</v>
      </c>
      <c r="I70" s="46">
        <v>-16904477.02331524</v>
      </c>
      <c r="J70" s="46">
        <v>-20346649.921208236</v>
      </c>
      <c r="K70" s="46">
        <v>-23788822.81910124</v>
      </c>
    </row>
    <row r="71" spans="1:11" ht="14.4" x14ac:dyDescent="0.3">
      <c r="A71" s="44">
        <v>0.59</v>
      </c>
      <c r="B71" s="46">
        <v>-8130864.489465002</v>
      </c>
      <c r="C71" s="46">
        <v>-6362172.8978930004</v>
      </c>
      <c r="D71" s="46">
        <v>-3988908.8300090455</v>
      </c>
      <c r="E71" s="46">
        <v>-3816109.9911036938</v>
      </c>
      <c r="F71" s="46">
        <v>-6170372.0226972736</v>
      </c>
      <c r="G71" s="46">
        <v>-9612544.920590274</v>
      </c>
      <c r="H71" s="46">
        <v>-13054717.818483274</v>
      </c>
      <c r="I71" s="46">
        <v>-16496890.716376275</v>
      </c>
      <c r="J71" s="46">
        <v>-19939063.614269275</v>
      </c>
      <c r="K71" s="46">
        <v>-23381236.512162276</v>
      </c>
    </row>
    <row r="72" spans="1:11" ht="14.4" x14ac:dyDescent="0.3">
      <c r="A72" s="44">
        <v>0.6</v>
      </c>
      <c r="B72" s="46">
        <v>-8130864.489465002</v>
      </c>
      <c r="C72" s="46">
        <v>-6362172.8978930004</v>
      </c>
      <c r="D72" s="46">
        <v>-3918226.2042801827</v>
      </c>
      <c r="E72" s="46">
        <v>-3606943.6335379519</v>
      </c>
      <c r="F72" s="46">
        <v>-5762271.7239646828</v>
      </c>
      <c r="G72" s="46">
        <v>-9204444.6218576841</v>
      </c>
      <c r="H72" s="46">
        <v>-12646617.519750683</v>
      </c>
      <c r="I72" s="46">
        <v>-16088790.417643685</v>
      </c>
      <c r="J72" s="46">
        <v>-19530963.315536685</v>
      </c>
      <c r="K72" s="46">
        <v>-22973136.213429682</v>
      </c>
    </row>
    <row r="73" spans="1:11" ht="14.4" x14ac:dyDescent="0.3">
      <c r="A73" s="44">
        <v>0.61</v>
      </c>
      <c r="B73" s="46">
        <v>-8130864.489465002</v>
      </c>
      <c r="C73" s="46">
        <v>-6362172.8978930004</v>
      </c>
      <c r="D73" s="46">
        <v>-3846638.1940761008</v>
      </c>
      <c r="E73" s="46">
        <v>-3397836.4824112924</v>
      </c>
      <c r="F73" s="46">
        <v>-5353874.2327956948</v>
      </c>
      <c r="G73" s="46">
        <v>-8796047.1306886934</v>
      </c>
      <c r="H73" s="46">
        <v>-12238220.028581694</v>
      </c>
      <c r="I73" s="46">
        <v>-15680392.926474694</v>
      </c>
      <c r="J73" s="46">
        <v>-19122565.824367695</v>
      </c>
      <c r="K73" s="46">
        <v>-22564738.722260695</v>
      </c>
    </row>
    <row r="74" spans="1:11" ht="14.4" x14ac:dyDescent="0.3">
      <c r="A74" s="44">
        <v>0.62</v>
      </c>
      <c r="B74" s="46">
        <v>-8130864.489465002</v>
      </c>
      <c r="C74" s="46">
        <v>-6362172.8978930004</v>
      </c>
      <c r="D74" s="46">
        <v>-3779514.4695863053</v>
      </c>
      <c r="E74" s="46">
        <v>-3193193.6169989193</v>
      </c>
      <c r="F74" s="46">
        <v>-4961388.8215395845</v>
      </c>
      <c r="G74" s="46">
        <v>-8390663.3633873314</v>
      </c>
      <c r="H74" s="46">
        <v>-11832836.261280332</v>
      </c>
      <c r="I74" s="46">
        <v>-15275009.159173332</v>
      </c>
      <c r="J74" s="46">
        <v>-18717182.057066333</v>
      </c>
      <c r="K74" s="46">
        <v>-22159354.954959333</v>
      </c>
    </row>
    <row r="75" spans="1:11" ht="14.4" x14ac:dyDescent="0.3">
      <c r="A75" s="44">
        <v>0.63</v>
      </c>
      <c r="B75" s="46">
        <v>-8130864.489465002</v>
      </c>
      <c r="C75" s="46">
        <v>-6362172.8978930004</v>
      </c>
      <c r="D75" s="46">
        <v>-3711912.4287699782</v>
      </c>
      <c r="E75" s="46">
        <v>-3009200.6552936761</v>
      </c>
      <c r="F75" s="46">
        <v>-4583671.8409947343</v>
      </c>
      <c r="G75" s="46">
        <v>-7977610.0027738046</v>
      </c>
      <c r="H75" s="46">
        <v>-11419782.900666803</v>
      </c>
      <c r="I75" s="46">
        <v>-14861955.798559804</v>
      </c>
      <c r="J75" s="46">
        <v>-18304128.696452804</v>
      </c>
      <c r="K75" s="46">
        <v>-21746301.594345804</v>
      </c>
    </row>
    <row r="76" spans="1:11" ht="14.4" x14ac:dyDescent="0.3">
      <c r="A76" s="44">
        <v>0.64</v>
      </c>
      <c r="B76" s="46">
        <v>-8130864.489465002</v>
      </c>
      <c r="C76" s="46">
        <v>-6362172.8978930004</v>
      </c>
      <c r="D76" s="46">
        <v>-3644788.7042801827</v>
      </c>
      <c r="E76" s="46">
        <v>-2837488.8127578273</v>
      </c>
      <c r="F76" s="46">
        <v>-4230020.0406878516</v>
      </c>
      <c r="G76" s="46">
        <v>-7571049.1313535962</v>
      </c>
      <c r="H76" s="46">
        <v>-11013222.029246597</v>
      </c>
      <c r="I76" s="46">
        <v>-14455394.927139595</v>
      </c>
      <c r="J76" s="46">
        <v>-17897567.825032596</v>
      </c>
      <c r="K76" s="46">
        <v>-21339740.722925596</v>
      </c>
    </row>
    <row r="77" spans="1:11" ht="14.4" x14ac:dyDescent="0.3">
      <c r="A77" s="44">
        <v>0.65</v>
      </c>
      <c r="B77" s="46">
        <v>-8130864.489465002</v>
      </c>
      <c r="C77" s="46">
        <v>-6362172.8978930004</v>
      </c>
      <c r="D77" s="46">
        <v>-3573200.6940761008</v>
      </c>
      <c r="E77" s="46">
        <v>-2661312.6845076932</v>
      </c>
      <c r="F77" s="46">
        <v>-3888222.1661037188</v>
      </c>
      <c r="G77" s="46">
        <v>-7159398.02821304</v>
      </c>
      <c r="H77" s="46">
        <v>-10601570.926106039</v>
      </c>
      <c r="I77" s="46">
        <v>-14043743.82399904</v>
      </c>
      <c r="J77" s="46">
        <v>-17485916.72189204</v>
      </c>
      <c r="K77" s="46">
        <v>-20928089.619785041</v>
      </c>
    </row>
    <row r="78" spans="1:11" ht="14.4" x14ac:dyDescent="0.3">
      <c r="A78" s="44">
        <v>0.66</v>
      </c>
      <c r="B78" s="46">
        <v>-8130864.489465002</v>
      </c>
      <c r="C78" s="46">
        <v>-6362172.8978930004</v>
      </c>
      <c r="D78" s="46">
        <v>-3506076.9695863053</v>
      </c>
      <c r="E78" s="46">
        <v>-2486763.7076932508</v>
      </c>
      <c r="F78" s="46">
        <v>-3571532.2914042771</v>
      </c>
      <c r="G78" s="46">
        <v>-6751818.1163639333</v>
      </c>
      <c r="H78" s="46">
        <v>-10193991.014256934</v>
      </c>
      <c r="I78" s="46">
        <v>-13636163.912149932</v>
      </c>
      <c r="J78" s="46">
        <v>-17078336.810042933</v>
      </c>
      <c r="K78" s="46">
        <v>-20520509.707935933</v>
      </c>
    </row>
    <row r="79" spans="1:11" ht="14.4" x14ac:dyDescent="0.3">
      <c r="A79" s="44">
        <v>0.67</v>
      </c>
      <c r="B79" s="46">
        <v>-8130864.489465002</v>
      </c>
      <c r="C79" s="46">
        <v>-6362172.8978930004</v>
      </c>
      <c r="D79" s="46">
        <v>-3434488.9593822234</v>
      </c>
      <c r="E79" s="46">
        <v>-2341796.0565076414</v>
      </c>
      <c r="F79" s="46">
        <v>-3259128.0895273359</v>
      </c>
      <c r="G79" s="46">
        <v>-6341234.0226731151</v>
      </c>
      <c r="H79" s="46">
        <v>-9783406.9205661155</v>
      </c>
      <c r="I79" s="46">
        <v>-13225579.818459116</v>
      </c>
      <c r="J79" s="46">
        <v>-16667752.716352116</v>
      </c>
      <c r="K79" s="46">
        <v>-20109925.614245117</v>
      </c>
    </row>
    <row r="80" spans="1:11" ht="14.4" x14ac:dyDescent="0.3">
      <c r="A80" s="44">
        <v>0.68</v>
      </c>
      <c r="B80" s="46">
        <v>-8130864.489465002</v>
      </c>
      <c r="C80" s="46">
        <v>-6362172.8978930004</v>
      </c>
      <c r="D80" s="46">
        <v>-3395267.0206067129</v>
      </c>
      <c r="E80" s="46">
        <v>-2200952.234922884</v>
      </c>
      <c r="F80" s="46">
        <v>-2966587.3568938654</v>
      </c>
      <c r="G80" s="46">
        <v>-5933131.3609315045</v>
      </c>
      <c r="H80" s="46">
        <v>-9375304.2588245068</v>
      </c>
      <c r="I80" s="46">
        <v>-12817477.156717505</v>
      </c>
      <c r="J80" s="46">
        <v>-16259650.054610506</v>
      </c>
      <c r="K80" s="46">
        <v>-19701822.952503506</v>
      </c>
    </row>
    <row r="81" spans="1:11" ht="14.4" x14ac:dyDescent="0.3">
      <c r="A81" s="44">
        <v>0.69</v>
      </c>
      <c r="B81" s="46">
        <v>-8130864.489465002</v>
      </c>
      <c r="C81" s="46">
        <v>-6362172.8978930004</v>
      </c>
      <c r="D81" s="46">
        <v>-3359552.734892427</v>
      </c>
      <c r="E81" s="46">
        <v>-2058821.7180158664</v>
      </c>
      <c r="F81" s="46">
        <v>-2683119.5337358043</v>
      </c>
      <c r="G81" s="46">
        <v>-5520932.4460890433</v>
      </c>
      <c r="H81" s="46">
        <v>-8963105.3439820427</v>
      </c>
      <c r="I81" s="46">
        <v>-12405278.241875045</v>
      </c>
      <c r="J81" s="46">
        <v>-15847451.139768044</v>
      </c>
      <c r="K81" s="46">
        <v>-19289624.037661046</v>
      </c>
    </row>
    <row r="82" spans="1:11" ht="14.4" x14ac:dyDescent="0.3">
      <c r="A82" s="44">
        <v>0.7</v>
      </c>
      <c r="B82" s="46">
        <v>-8130864.489465002</v>
      </c>
      <c r="C82" s="46">
        <v>-6362172.8978930004</v>
      </c>
      <c r="D82" s="46">
        <v>-3328302.7348924275</v>
      </c>
      <c r="E82" s="46">
        <v>-1917596.5855840687</v>
      </c>
      <c r="F82" s="46">
        <v>-2417243.2421289086</v>
      </c>
      <c r="G82" s="46">
        <v>-5113731.8489651168</v>
      </c>
      <c r="H82" s="46">
        <v>-8555904.7468581162</v>
      </c>
      <c r="I82" s="46">
        <v>-11998077.644751118</v>
      </c>
      <c r="J82" s="46">
        <v>-15440250.542644117</v>
      </c>
      <c r="K82" s="46">
        <v>-18882423.440537117</v>
      </c>
    </row>
    <row r="83" spans="1:11" ht="14.4" x14ac:dyDescent="0.3">
      <c r="A83" s="44">
        <v>0.71</v>
      </c>
      <c r="B83" s="46">
        <v>-8130864.489465002</v>
      </c>
      <c r="C83" s="46">
        <v>-6362172.8978930004</v>
      </c>
      <c r="D83" s="46">
        <v>-3292588.4491781415</v>
      </c>
      <c r="E83" s="46">
        <v>-1775466.0686770491</v>
      </c>
      <c r="F83" s="46">
        <v>-2150219.2361100093</v>
      </c>
      <c r="G83" s="46">
        <v>-4702860.6968863886</v>
      </c>
      <c r="H83" s="46">
        <v>-8145033.5947793908</v>
      </c>
      <c r="I83" s="46">
        <v>-11587206.492672391</v>
      </c>
      <c r="J83" s="46">
        <v>-15029379.390565392</v>
      </c>
      <c r="K83" s="46">
        <v>-18471552.288458392</v>
      </c>
    </row>
    <row r="84" spans="1:11" ht="14.4" x14ac:dyDescent="0.3">
      <c r="A84" s="44">
        <v>0.72</v>
      </c>
      <c r="B84" s="46">
        <v>-8130864.489465002</v>
      </c>
      <c r="C84" s="46">
        <v>-6362172.8978930004</v>
      </c>
      <c r="D84" s="46">
        <v>-3261338.4491781415</v>
      </c>
      <c r="E84" s="46">
        <v>-1656865.3798364624</v>
      </c>
      <c r="F84" s="46">
        <v>-1916173.6717007346</v>
      </c>
      <c r="G84" s="46">
        <v>-4295584.7637099884</v>
      </c>
      <c r="H84" s="46">
        <v>-7737757.6616029898</v>
      </c>
      <c r="I84" s="46">
        <v>-11179930.559495991</v>
      </c>
      <c r="J84" s="46">
        <v>-14622103.45738899</v>
      </c>
      <c r="K84" s="46">
        <v>-18064276.35528199</v>
      </c>
    </row>
    <row r="85" spans="1:11" ht="14.4" x14ac:dyDescent="0.3">
      <c r="A85" s="44">
        <v>0.73</v>
      </c>
      <c r="B85" s="46">
        <v>-8130864.489465002</v>
      </c>
      <c r="C85" s="46">
        <v>-6362172.8978930004</v>
      </c>
      <c r="D85" s="46">
        <v>-3225624.1634638561</v>
      </c>
      <c r="E85" s="46">
        <v>-1549688.3572417106</v>
      </c>
      <c r="F85" s="46">
        <v>-1672224.4851084687</v>
      </c>
      <c r="G85" s="46">
        <v>-3882039.445642136</v>
      </c>
      <c r="H85" s="46">
        <v>-7324212.3435351374</v>
      </c>
      <c r="I85" s="46">
        <v>-10766385.241428137</v>
      </c>
      <c r="J85" s="46">
        <v>-14208558.139321137</v>
      </c>
      <c r="K85" s="46">
        <v>-17650731.037214138</v>
      </c>
    </row>
    <row r="86" spans="1:11" ht="14.4" x14ac:dyDescent="0.3">
      <c r="A86" s="44">
        <v>0.74</v>
      </c>
      <c r="B86" s="46">
        <v>-8130864.489465002</v>
      </c>
      <c r="C86" s="46">
        <v>-6362172.8978930004</v>
      </c>
      <c r="D86" s="46">
        <v>-3194374.1634638561</v>
      </c>
      <c r="E86" s="46">
        <v>-1446975.6203612434</v>
      </c>
      <c r="F86" s="46">
        <v>-1442973.8223817684</v>
      </c>
      <c r="G86" s="46">
        <v>-3490817.782730883</v>
      </c>
      <c r="H86" s="46">
        <v>-6924769.3488669954</v>
      </c>
      <c r="I86" s="46">
        <v>-10366942.246759996</v>
      </c>
      <c r="J86" s="46">
        <v>-13809115.144652996</v>
      </c>
      <c r="K86" s="46">
        <v>-17251288.042545997</v>
      </c>
    </row>
    <row r="87" spans="1:11" ht="14.4" x14ac:dyDescent="0.3">
      <c r="A87" s="44">
        <v>0.75</v>
      </c>
      <c r="B87" s="46">
        <v>-8130864.489465002</v>
      </c>
      <c r="C87" s="46">
        <v>-6362172.8978930004</v>
      </c>
      <c r="D87" s="46">
        <v>-3158659.8777495702</v>
      </c>
      <c r="E87" s="46">
        <v>-1339798.5977664897</v>
      </c>
      <c r="F87" s="46">
        <v>-1233866.671255108</v>
      </c>
      <c r="G87" s="46">
        <v>-3103599.0896648429</v>
      </c>
      <c r="H87" s="46">
        <v>-6510767.3838996254</v>
      </c>
      <c r="I87" s="46">
        <v>-9952940.2817926239</v>
      </c>
      <c r="J87" s="46">
        <v>-13395113.179685624</v>
      </c>
      <c r="K87" s="46">
        <v>-16837286.077578627</v>
      </c>
    </row>
    <row r="88" spans="1:11" ht="14.4" x14ac:dyDescent="0.3">
      <c r="A88" s="44">
        <v>0.76</v>
      </c>
      <c r="B88" s="46">
        <v>-8130864.489465002</v>
      </c>
      <c r="C88" s="46">
        <v>-6362172.8978930004</v>
      </c>
      <c r="D88" s="46">
        <v>-3127409.8777495702</v>
      </c>
      <c r="E88" s="46">
        <v>-1237512.9290347109</v>
      </c>
      <c r="F88" s="46">
        <v>-1026813.7397128306</v>
      </c>
      <c r="G88" s="46">
        <v>-2741794.3731918875</v>
      </c>
      <c r="H88" s="46">
        <v>-6106518.6720097698</v>
      </c>
      <c r="I88" s="46">
        <v>-9548691.5699027702</v>
      </c>
      <c r="J88" s="46">
        <v>-12990864.467795771</v>
      </c>
      <c r="K88" s="46">
        <v>-16433037.365688769</v>
      </c>
    </row>
    <row r="89" spans="1:11" ht="14.4" x14ac:dyDescent="0.3">
      <c r="A89" s="44">
        <v>0.77</v>
      </c>
      <c r="B89" s="46">
        <v>-8130864.489465002</v>
      </c>
      <c r="C89" s="46">
        <v>-6362172.8978930004</v>
      </c>
      <c r="D89" s="46">
        <v>-3091695.5920352847</v>
      </c>
      <c r="E89" s="46">
        <v>-1130335.9064399591</v>
      </c>
      <c r="F89" s="46">
        <v>-817706.58858617209</v>
      </c>
      <c r="G89" s="46">
        <v>-2385143.3278205916</v>
      </c>
      <c r="H89" s="46">
        <v>-5691825.0536662377</v>
      </c>
      <c r="I89" s="46">
        <v>-9133997.9515592381</v>
      </c>
      <c r="J89" s="46">
        <v>-12576170.849452239</v>
      </c>
      <c r="K89" s="46">
        <v>-16018343.747345237</v>
      </c>
    </row>
    <row r="90" spans="1:11" ht="14.4" x14ac:dyDescent="0.3">
      <c r="A90" s="44">
        <v>0.78</v>
      </c>
      <c r="B90" s="46">
        <v>-8130864.489465002</v>
      </c>
      <c r="C90" s="46">
        <v>-6362172.8978930004</v>
      </c>
      <c r="D90" s="46">
        <v>-3060445.5920352847</v>
      </c>
      <c r="E90" s="46">
        <v>-1027623.1695594918</v>
      </c>
      <c r="F90" s="46">
        <v>-620018.75520531833</v>
      </c>
      <c r="G90" s="46">
        <v>-2045456.5141149107</v>
      </c>
      <c r="H90" s="46">
        <v>-5281371.5300978124</v>
      </c>
      <c r="I90" s="46">
        <v>-8723544.4279908109</v>
      </c>
      <c r="J90" s="46">
        <v>-12165717.325883813</v>
      </c>
      <c r="K90" s="46">
        <v>-15607890.223776814</v>
      </c>
    </row>
    <row r="91" spans="1:11" ht="14.4" x14ac:dyDescent="0.3">
      <c r="A91" s="44">
        <v>0.79</v>
      </c>
      <c r="B91" s="46">
        <v>-8130864.489465002</v>
      </c>
      <c r="C91" s="46">
        <v>-6362172.8978930004</v>
      </c>
      <c r="D91" s="46">
        <v>-3024731.3063209988</v>
      </c>
      <c r="E91" s="46">
        <v>-927563.94944287557</v>
      </c>
      <c r="F91" s="46">
        <v>-443842.62695518509</v>
      </c>
      <c r="G91" s="46">
        <v>-1724147.6364221144</v>
      </c>
      <c r="H91" s="46">
        <v>-4872806.8525468949</v>
      </c>
      <c r="I91" s="46">
        <v>-8314979.7504398916</v>
      </c>
      <c r="J91" s="46">
        <v>-11757152.648332892</v>
      </c>
      <c r="K91" s="46">
        <v>-15199325.546225892</v>
      </c>
    </row>
    <row r="92" spans="1:11" ht="14.4" x14ac:dyDescent="0.3">
      <c r="A92" s="44">
        <v>0.8</v>
      </c>
      <c r="B92" s="46">
        <v>-8130864.489465002</v>
      </c>
      <c r="C92" s="46">
        <v>-6362172.8978930004</v>
      </c>
      <c r="D92" s="46">
        <v>-2993481.3063209988</v>
      </c>
      <c r="E92" s="46">
        <v>-860440.22495307773</v>
      </c>
      <c r="F92" s="46">
        <v>-272130.78441933729</v>
      </c>
      <c r="G92" s="46">
        <v>-1408374.7553596813</v>
      </c>
      <c r="H92" s="46">
        <v>-4464182.6546001267</v>
      </c>
      <c r="I92" s="46">
        <v>-7906355.5524931289</v>
      </c>
      <c r="J92" s="46">
        <v>-11348528.450386129</v>
      </c>
      <c r="K92" s="46">
        <v>-14790701.34827913</v>
      </c>
    </row>
    <row r="93" spans="1:11" ht="14.4" x14ac:dyDescent="0.3">
      <c r="A93" s="44">
        <v>0.81</v>
      </c>
      <c r="B93" s="46">
        <v>-8130864.489465002</v>
      </c>
      <c r="C93" s="46">
        <v>-6362172.8978930004</v>
      </c>
      <c r="D93" s="46">
        <v>-2993481.3063209988</v>
      </c>
      <c r="E93" s="46">
        <v>-788852.21474899724</v>
      </c>
      <c r="F93" s="46">
        <v>-95954.656169204041</v>
      </c>
      <c r="G93" s="46">
        <v>-1116350.3775288556</v>
      </c>
      <c r="H93" s="46">
        <v>-4055682.8663548436</v>
      </c>
      <c r="I93" s="46">
        <v>-7497855.764247844</v>
      </c>
      <c r="J93" s="46">
        <v>-10940028.662140843</v>
      </c>
      <c r="K93" s="46">
        <v>-14382201.560033845</v>
      </c>
    </row>
    <row r="94" spans="1:11" ht="14.4" x14ac:dyDescent="0.3">
      <c r="A94" s="44">
        <v>0.82</v>
      </c>
      <c r="B94" s="46">
        <v>-8130864.489465002</v>
      </c>
      <c r="C94" s="46">
        <v>-6362172.8978930004</v>
      </c>
      <c r="D94" s="46">
        <v>-2993481.3063209988</v>
      </c>
      <c r="E94" s="46">
        <v>-721728.4902592022</v>
      </c>
      <c r="F94" s="46">
        <v>75757.186366645619</v>
      </c>
      <c r="G94" s="46">
        <v>-827258.64481661096</v>
      </c>
      <c r="H94" s="46">
        <v>-3652312.5799991861</v>
      </c>
      <c r="I94" s="46">
        <v>-7094485.4778921865</v>
      </c>
      <c r="J94" s="46">
        <v>-10536658.375785189</v>
      </c>
      <c r="K94" s="46">
        <v>-13978831.273678187</v>
      </c>
    </row>
    <row r="95" spans="1:11" ht="14.4" x14ac:dyDescent="0.3">
      <c r="A95" s="44">
        <v>0.83</v>
      </c>
      <c r="B95" s="46">
        <v>-8130864.489465002</v>
      </c>
      <c r="C95" s="46">
        <v>-6362172.8978930004</v>
      </c>
      <c r="D95" s="46">
        <v>-2993481.3063209988</v>
      </c>
      <c r="E95" s="46">
        <v>-650140.48005511984</v>
      </c>
      <c r="F95" s="46">
        <v>247321.26913349889</v>
      </c>
      <c r="G95" s="46">
        <v>-546528.2766037751</v>
      </c>
      <c r="H95" s="46">
        <v>-3236552.4009086378</v>
      </c>
      <c r="I95" s="46">
        <v>-6678725.29880164</v>
      </c>
      <c r="J95" s="46">
        <v>-10120898.19669464</v>
      </c>
      <c r="K95" s="46">
        <v>-13563071.094587639</v>
      </c>
    </row>
    <row r="96" spans="1:11" ht="14.4" x14ac:dyDescent="0.3">
      <c r="A96" s="44">
        <v>0.84</v>
      </c>
      <c r="B96" s="46">
        <v>-8130864.489465002</v>
      </c>
      <c r="C96" s="46">
        <v>-6362172.8978930004</v>
      </c>
      <c r="D96" s="46">
        <v>-2993481.3063209988</v>
      </c>
      <c r="E96" s="46">
        <v>-583016.75556532294</v>
      </c>
      <c r="F96" s="46">
        <v>384987.50032622926</v>
      </c>
      <c r="G96" s="46">
        <v>-281949.14015926234</v>
      </c>
      <c r="H96" s="46">
        <v>-2827429.0031129681</v>
      </c>
      <c r="I96" s="46">
        <v>-6269601.9010059685</v>
      </c>
      <c r="J96" s="46">
        <v>-9711774.7988989688</v>
      </c>
      <c r="K96" s="46">
        <v>-13153947.696791967</v>
      </c>
    </row>
    <row r="97" spans="1:11" ht="14.4" x14ac:dyDescent="0.3">
      <c r="A97" s="44">
        <v>0.85</v>
      </c>
      <c r="B97" s="46">
        <v>-8130864.489465002</v>
      </c>
      <c r="C97" s="46">
        <v>-6362172.8978930004</v>
      </c>
      <c r="D97" s="46">
        <v>-2993481.3063209988</v>
      </c>
      <c r="E97" s="46">
        <v>-511428.74536124244</v>
      </c>
      <c r="F97" s="46">
        <v>527118.01723324694</v>
      </c>
      <c r="G97" s="46">
        <v>-15167.464077150449</v>
      </c>
      <c r="H97" s="46">
        <v>-2419323.0215138234</v>
      </c>
      <c r="I97" s="46">
        <v>-5861495.9194068238</v>
      </c>
      <c r="J97" s="46">
        <v>-9303668.8172998242</v>
      </c>
      <c r="K97" s="46">
        <v>-12745841.715192826</v>
      </c>
    </row>
    <row r="98" spans="1:11" ht="14.4" x14ac:dyDescent="0.3">
      <c r="A98" s="44">
        <v>0.86</v>
      </c>
      <c r="B98" s="46">
        <v>-8130864.489465002</v>
      </c>
      <c r="C98" s="46">
        <v>-6362172.8978930004</v>
      </c>
      <c r="D98" s="46">
        <v>-2993481.3063209988</v>
      </c>
      <c r="E98" s="46">
        <v>-444305.0208714474</v>
      </c>
      <c r="F98" s="46">
        <v>664784.24842597917</v>
      </c>
      <c r="G98" s="46">
        <v>228015.81296719238</v>
      </c>
      <c r="H98" s="46">
        <v>-2014232.1459449809</v>
      </c>
      <c r="I98" s="46">
        <v>-5451837.6373063754</v>
      </c>
      <c r="J98" s="46">
        <v>-8894010.535199374</v>
      </c>
      <c r="K98" s="46">
        <v>-12336183.433092374</v>
      </c>
    </row>
    <row r="99" spans="1:11" ht="14.4" x14ac:dyDescent="0.3">
      <c r="A99" s="44">
        <v>0.87</v>
      </c>
      <c r="B99" s="46">
        <v>-8130864.489465002</v>
      </c>
      <c r="C99" s="46">
        <v>-6362172.8978930004</v>
      </c>
      <c r="D99" s="46">
        <v>-2993481.3063209988</v>
      </c>
      <c r="E99" s="46">
        <v>-372717.01066736318</v>
      </c>
      <c r="F99" s="46">
        <v>806914.76533299685</v>
      </c>
      <c r="G99" s="46">
        <v>466525.66309075058</v>
      </c>
      <c r="H99" s="46">
        <v>-1623700.4399083927</v>
      </c>
      <c r="I99" s="46">
        <v>-5040661.2537469361</v>
      </c>
      <c r="J99" s="46">
        <v>-8482834.1516399346</v>
      </c>
      <c r="K99" s="46">
        <v>-11925007.049532935</v>
      </c>
    </row>
    <row r="100" spans="1:11" ht="14.4" x14ac:dyDescent="0.3">
      <c r="A100" s="44">
        <v>0.88</v>
      </c>
      <c r="B100" s="46">
        <v>-8130864.489465002</v>
      </c>
      <c r="C100" s="46">
        <v>-6362172.8978930004</v>
      </c>
      <c r="D100" s="46">
        <v>-2993481.3063209988</v>
      </c>
      <c r="E100" s="46">
        <v>-305593.28617756814</v>
      </c>
      <c r="F100" s="46">
        <v>947758.5869177524</v>
      </c>
      <c r="G100" s="46">
        <v>706010.56396873109</v>
      </c>
      <c r="H100" s="46">
        <v>-1248553.6145407911</v>
      </c>
      <c r="I100" s="46">
        <v>-4633383.2715182751</v>
      </c>
      <c r="J100" s="46">
        <v>-8075556.1694112737</v>
      </c>
      <c r="K100" s="46">
        <v>-11517729.067304276</v>
      </c>
    </row>
    <row r="101" spans="1:11" ht="14.4" x14ac:dyDescent="0.3">
      <c r="A101" s="44">
        <v>0.89</v>
      </c>
      <c r="B101" s="46">
        <v>-8130864.489465002</v>
      </c>
      <c r="C101" s="46">
        <v>-6362172.8978930004</v>
      </c>
      <c r="D101" s="46">
        <v>-2993481.3063209988</v>
      </c>
      <c r="E101" s="46">
        <v>-234005.27597348765</v>
      </c>
      <c r="F101" s="46">
        <v>1089889.1038247719</v>
      </c>
      <c r="G101" s="46">
        <v>932940.27417966351</v>
      </c>
      <c r="H101" s="46">
        <v>-889579.25368310511</v>
      </c>
      <c r="I101" s="46">
        <v>-4225089.6895397976</v>
      </c>
      <c r="J101" s="46">
        <v>-7667262.587432798</v>
      </c>
      <c r="K101" s="46">
        <v>-11109435.485325798</v>
      </c>
    </row>
    <row r="102" spans="1:11" ht="14.4" x14ac:dyDescent="0.3">
      <c r="A102" s="44">
        <v>0.9</v>
      </c>
      <c r="B102" s="46">
        <v>-8130864.489465002</v>
      </c>
      <c r="C102" s="46">
        <v>-6362172.8978930004</v>
      </c>
      <c r="D102" s="46">
        <v>-2993481.3063209988</v>
      </c>
      <c r="E102" s="46">
        <v>-182825.42903471179</v>
      </c>
      <c r="F102" s="46">
        <v>1201707.5437326226</v>
      </c>
      <c r="G102" s="46">
        <v>1137156.071443351</v>
      </c>
      <c r="H102" s="46">
        <v>-544972.48017358594</v>
      </c>
      <c r="I102" s="46">
        <v>-3817416.4589558952</v>
      </c>
      <c r="J102" s="46">
        <v>-7259589.3568488955</v>
      </c>
      <c r="K102" s="46">
        <v>-10701762.254741892</v>
      </c>
    </row>
    <row r="103" spans="1:11" ht="14.4" x14ac:dyDescent="0.3">
      <c r="A103" s="44">
        <v>0.91</v>
      </c>
      <c r="B103" s="46">
        <v>-8130864.489465002</v>
      </c>
      <c r="C103" s="46">
        <v>-6362172.8978930004</v>
      </c>
      <c r="D103" s="46">
        <v>-2993481.3063209988</v>
      </c>
      <c r="E103" s="46">
        <v>-147111.14332042634</v>
      </c>
      <c r="F103" s="46">
        <v>1308884.5663273744</v>
      </c>
      <c r="G103" s="46">
        <v>1346263.2225700114</v>
      </c>
      <c r="H103" s="46">
        <v>-207239.40179104917</v>
      </c>
      <c r="I103" s="46">
        <v>-3410090.4284185786</v>
      </c>
      <c r="J103" s="46">
        <v>-6852263.3263115771</v>
      </c>
      <c r="K103" s="46">
        <v>-10294436.224204579</v>
      </c>
    </row>
    <row r="104" spans="1:11" ht="14.4" x14ac:dyDescent="0.3">
      <c r="A104" s="44">
        <v>0.92</v>
      </c>
      <c r="B104" s="46">
        <v>-8130864.489465002</v>
      </c>
      <c r="C104" s="46">
        <v>-6362172.8978930004</v>
      </c>
      <c r="D104" s="46">
        <v>-2993481.3063209988</v>
      </c>
      <c r="E104" s="46">
        <v>-115861.14332042634</v>
      </c>
      <c r="F104" s="46">
        <v>1411597.3032078408</v>
      </c>
      <c r="G104" s="46">
        <v>1550906.0879823845</v>
      </c>
      <c r="H104" s="46">
        <v>112845.6208328642</v>
      </c>
      <c r="I104" s="46">
        <v>-3000552.749165494</v>
      </c>
      <c r="J104" s="46">
        <v>-6442725.6470584963</v>
      </c>
      <c r="K104" s="46">
        <v>-9884898.5449514948</v>
      </c>
    </row>
    <row r="105" spans="1:11" ht="14.4" x14ac:dyDescent="0.3">
      <c r="A105" s="44">
        <v>0.93</v>
      </c>
      <c r="B105" s="46">
        <v>-8130864.489465002</v>
      </c>
      <c r="C105" s="46">
        <v>-6362172.8978930004</v>
      </c>
      <c r="D105" s="46">
        <v>-2993481.3063209988</v>
      </c>
      <c r="E105" s="46">
        <v>-80146.857606139034</v>
      </c>
      <c r="F105" s="46">
        <v>1518774.3258025926</v>
      </c>
      <c r="G105" s="46">
        <v>1763190.8295010664</v>
      </c>
      <c r="H105" s="46">
        <v>432195.58180001751</v>
      </c>
      <c r="I105" s="46">
        <v>-2589788.8518345058</v>
      </c>
      <c r="J105" s="46">
        <v>-6031961.7497275081</v>
      </c>
      <c r="K105" s="46">
        <v>-9474134.6476205047</v>
      </c>
    </row>
    <row r="106" spans="1:11" ht="14.4" x14ac:dyDescent="0.3">
      <c r="A106" s="44">
        <v>0.94</v>
      </c>
      <c r="B106" s="46">
        <v>-8130864.489465002</v>
      </c>
      <c r="C106" s="46">
        <v>-6362172.8978930004</v>
      </c>
      <c r="D106" s="46">
        <v>-2993481.3063209988</v>
      </c>
      <c r="E106" s="46">
        <v>-48896.857606139034</v>
      </c>
      <c r="F106" s="46">
        <v>1621487.0626830589</v>
      </c>
      <c r="G106" s="46">
        <v>1942502.1388545744</v>
      </c>
      <c r="H106" s="46">
        <v>731869.80103291385</v>
      </c>
      <c r="I106" s="46">
        <v>-2182448.0293524694</v>
      </c>
      <c r="J106" s="46">
        <v>-5624620.9272454698</v>
      </c>
      <c r="K106" s="46">
        <v>-9066793.8251384702</v>
      </c>
    </row>
    <row r="107" spans="1:11" ht="14.4" x14ac:dyDescent="0.3">
      <c r="A107" s="44">
        <v>0.95</v>
      </c>
      <c r="B107" s="46">
        <v>-8130864.489465002</v>
      </c>
      <c r="C107" s="46">
        <v>-6362172.8978930004</v>
      </c>
      <c r="D107" s="46">
        <v>-2993481.3063209988</v>
      </c>
      <c r="E107" s="46">
        <v>-13182.571891853586</v>
      </c>
      <c r="F107" s="46">
        <v>1728664.0852778107</v>
      </c>
      <c r="G107" s="46">
        <v>2118678.2671047095</v>
      </c>
      <c r="H107" s="46">
        <v>1023894.1788637396</v>
      </c>
      <c r="I107" s="46">
        <v>-1773948.2411071844</v>
      </c>
      <c r="J107" s="46">
        <v>-5216121.1390001867</v>
      </c>
      <c r="K107" s="46">
        <v>-8658294.0368931852</v>
      </c>
    </row>
    <row r="108" spans="1:11" ht="14.4" x14ac:dyDescent="0.3">
      <c r="A108" s="44">
        <v>0.96</v>
      </c>
      <c r="B108" s="46">
        <v>-8130864.489465002</v>
      </c>
      <c r="C108" s="46">
        <v>-6362172.8978930004</v>
      </c>
      <c r="D108" s="46">
        <v>-2993481.3063209988</v>
      </c>
      <c r="E108" s="46">
        <v>18067.428108146414</v>
      </c>
      <c r="F108" s="46">
        <v>1834935.7233973444</v>
      </c>
      <c r="G108" s="46">
        <v>2296786.1451582164</v>
      </c>
      <c r="H108" s="46">
        <v>1321915.1026995312</v>
      </c>
      <c r="I108" s="46">
        <v>-1360365.3881632537</v>
      </c>
      <c r="J108" s="46">
        <v>-4802538.2860562578</v>
      </c>
      <c r="K108" s="46">
        <v>-8244711.1839492563</v>
      </c>
    </row>
    <row r="109" spans="1:11" ht="14.4" x14ac:dyDescent="0.3">
      <c r="A109" s="44">
        <v>0.97</v>
      </c>
      <c r="B109" s="46">
        <v>-8130864.489465002</v>
      </c>
      <c r="C109" s="46">
        <v>-6362172.8978930004</v>
      </c>
      <c r="D109" s="46">
        <v>-2993481.3063209988</v>
      </c>
      <c r="E109" s="46">
        <v>53781.713822431862</v>
      </c>
      <c r="F109" s="46">
        <v>1942112.7459920961</v>
      </c>
      <c r="G109" s="46">
        <v>2472962.2734083515</v>
      </c>
      <c r="H109" s="46">
        <v>1590444.7853923403</v>
      </c>
      <c r="I109" s="46">
        <v>-948050.92036984302</v>
      </c>
      <c r="J109" s="46">
        <v>-4390223.8182628434</v>
      </c>
      <c r="K109" s="46">
        <v>-7832396.7161558438</v>
      </c>
    </row>
    <row r="110" spans="1:11" ht="14.4" x14ac:dyDescent="0.3">
      <c r="A110" s="44">
        <v>0.98</v>
      </c>
      <c r="B110" s="46">
        <v>-8130864.489465002</v>
      </c>
      <c r="C110" s="46">
        <v>-6362172.8978930004</v>
      </c>
      <c r="D110" s="46">
        <v>-2993481.3063209988</v>
      </c>
      <c r="E110" s="46">
        <v>85031.713822431862</v>
      </c>
      <c r="F110" s="46">
        <v>2044825.4828725625</v>
      </c>
      <c r="G110" s="46">
        <v>2647851.7063362245</v>
      </c>
      <c r="H110" s="46">
        <v>1855939.7661521919</v>
      </c>
      <c r="I110" s="46">
        <v>-542664.79005946219</v>
      </c>
      <c r="J110" s="46">
        <v>-3983010.7253398187</v>
      </c>
      <c r="K110" s="46">
        <v>-7425183.623232821</v>
      </c>
    </row>
    <row r="111" spans="1:11" ht="14.4" x14ac:dyDescent="0.3">
      <c r="A111" s="44">
        <v>0.99</v>
      </c>
      <c r="B111" s="46">
        <v>-8130864.489465002</v>
      </c>
      <c r="C111" s="46">
        <v>-6362172.8978930004</v>
      </c>
      <c r="D111" s="46">
        <v>-2993481.3063209988</v>
      </c>
      <c r="E111" s="46">
        <v>120745.99953671731</v>
      </c>
      <c r="F111" s="46">
        <v>2134207.9992719796</v>
      </c>
      <c r="G111" s="46">
        <v>2824027.8345863577</v>
      </c>
      <c r="H111" s="46">
        <v>2124983.1883109882</v>
      </c>
      <c r="I111" s="46">
        <v>-145629.38782004267</v>
      </c>
      <c r="J111" s="46">
        <v>-3571359.6221992653</v>
      </c>
      <c r="K111" s="46">
        <v>-7013532.5200922657</v>
      </c>
    </row>
    <row r="112" spans="1:11" ht="14.4" x14ac:dyDescent="0.3">
      <c r="A112" s="44">
        <v>1</v>
      </c>
      <c r="B112" s="46">
        <v>-8130864.489465002</v>
      </c>
      <c r="C112" s="46">
        <v>-6362172.8978930004</v>
      </c>
      <c r="D112" s="46">
        <v>-2993481.3063209988</v>
      </c>
      <c r="E112" s="46">
        <v>151995.99953671731</v>
      </c>
      <c r="F112" s="46">
        <v>2201331.7237617746</v>
      </c>
      <c r="G112" s="46">
        <v>2967368.3343362771</v>
      </c>
      <c r="H112" s="46">
        <v>2367106.417279847</v>
      </c>
      <c r="I112" s="46">
        <v>227684.45161307603</v>
      </c>
      <c r="J112" s="46">
        <v>-3168083.5959188193</v>
      </c>
      <c r="K112" s="46">
        <v>-6610256.4938118197</v>
      </c>
    </row>
    <row r="113" spans="1:11" ht="14.4" x14ac:dyDescent="0.3">
      <c r="A113" s="44">
        <v>1.01</v>
      </c>
      <c r="B113" s="46">
        <v>-8130864.489465002</v>
      </c>
      <c r="C113" s="46">
        <v>-6362172.8978930004</v>
      </c>
      <c r="D113" s="46">
        <v>-2993481.3063209988</v>
      </c>
      <c r="E113" s="46">
        <v>187710.28525100276</v>
      </c>
      <c r="F113" s="46">
        <v>2272919.733965857</v>
      </c>
      <c r="G113" s="46">
        <v>3109498.8512432911</v>
      </c>
      <c r="H113" s="46">
        <v>2607878.0134800896</v>
      </c>
      <c r="I113" s="46">
        <v>598037.4302873835</v>
      </c>
      <c r="J113" s="46">
        <v>-2756664.8824225925</v>
      </c>
      <c r="K113" s="46">
        <v>-6198837.7803155929</v>
      </c>
    </row>
    <row r="114" spans="1:11" ht="14.4" x14ac:dyDescent="0.3">
      <c r="A114" s="44">
        <v>1.02</v>
      </c>
      <c r="B114" s="46">
        <v>-8130864.489465002</v>
      </c>
      <c r="C114" s="46">
        <v>-6362172.8978930004</v>
      </c>
      <c r="D114" s="46">
        <v>-2993481.3063209988</v>
      </c>
      <c r="E114" s="46">
        <v>218960.28525100276</v>
      </c>
      <c r="F114" s="46">
        <v>2340043.4584556539</v>
      </c>
      <c r="G114" s="46">
        <v>3247165.082436027</v>
      </c>
      <c r="H114" s="46">
        <v>2841923.5778893642</v>
      </c>
      <c r="I114" s="46">
        <v>953643.28051617369</v>
      </c>
      <c r="J114" s="46">
        <v>-2351739.8110730052</v>
      </c>
      <c r="K114" s="46">
        <v>-5793912.7089660056</v>
      </c>
    </row>
    <row r="115" spans="1:11" ht="14.4" x14ac:dyDescent="0.3">
      <c r="A115" s="44">
        <v>1.03</v>
      </c>
      <c r="B115" s="46">
        <v>-8130864.489465002</v>
      </c>
      <c r="C115" s="46">
        <v>-6362172.8978930004</v>
      </c>
      <c r="D115" s="46">
        <v>-2993481.3063209988</v>
      </c>
      <c r="E115" s="46">
        <v>254674.57096528821</v>
      </c>
      <c r="F115" s="46">
        <v>2411631.4686597344</v>
      </c>
      <c r="G115" s="46">
        <v>3396032.090974139</v>
      </c>
      <c r="H115" s="46">
        <v>3089431.6657206975</v>
      </c>
      <c r="I115" s="46">
        <v>1304378.7280564345</v>
      </c>
      <c r="J115" s="46">
        <v>-1935001.2613705061</v>
      </c>
      <c r="K115" s="46">
        <v>-5377174.1592635009</v>
      </c>
    </row>
    <row r="116" spans="1:11" ht="14.4" x14ac:dyDescent="0.3">
      <c r="A116" s="44">
        <v>1.04</v>
      </c>
      <c r="B116" s="46">
        <v>-8130864.489465002</v>
      </c>
      <c r="C116" s="46">
        <v>-6362172.8978930004</v>
      </c>
      <c r="D116" s="46">
        <v>-2993481.3063209988</v>
      </c>
      <c r="E116" s="46">
        <v>285924.57096528821</v>
      </c>
      <c r="F116" s="46">
        <v>2474769.2237617746</v>
      </c>
      <c r="G116" s="46">
        <v>3529712.3527791128</v>
      </c>
      <c r="H116" s="46">
        <v>3303659.0382054187</v>
      </c>
      <c r="I116" s="46">
        <v>1635464.6014618427</v>
      </c>
      <c r="J116" s="46">
        <v>-1532125.5790392682</v>
      </c>
      <c r="K116" s="46">
        <v>-4974298.4769322686</v>
      </c>
    </row>
    <row r="117" spans="1:11" ht="14.4" x14ac:dyDescent="0.3">
      <c r="A117" s="44">
        <v>1.05</v>
      </c>
      <c r="B117" s="46">
        <v>-8130864.489465002</v>
      </c>
      <c r="C117" s="46">
        <v>-6362172.8978930004</v>
      </c>
      <c r="D117" s="46">
        <v>-2993481.3063209988</v>
      </c>
      <c r="E117" s="46">
        <v>321638.85667957366</v>
      </c>
      <c r="F117" s="46">
        <v>2546357.233965857</v>
      </c>
      <c r="G117" s="46">
        <v>3671842.8696861342</v>
      </c>
      <c r="H117" s="46">
        <v>3510233.0337261967</v>
      </c>
      <c r="I117" s="46">
        <v>1955677.7040692493</v>
      </c>
      <c r="J117" s="46">
        <v>-1124810.6816295087</v>
      </c>
      <c r="K117" s="46">
        <v>-4566983.5795225054</v>
      </c>
    </row>
    <row r="118" spans="1:11" ht="14.4" x14ac:dyDescent="0.3">
      <c r="A118" s="44">
        <v>1.06</v>
      </c>
      <c r="B118" s="46">
        <v>-8130864.489465002</v>
      </c>
      <c r="C118" s="46">
        <v>-6362172.8978930004</v>
      </c>
      <c r="D118" s="46">
        <v>-2993481.3063209988</v>
      </c>
      <c r="E118" s="46">
        <v>352888.85667957366</v>
      </c>
      <c r="F118" s="46">
        <v>2613480.9584556539</v>
      </c>
      <c r="G118" s="46">
        <v>3809509.1008788608</v>
      </c>
      <c r="H118" s="46">
        <v>3717713.0334171616</v>
      </c>
      <c r="I118" s="46">
        <v>2272025.9733335897</v>
      </c>
      <c r="J118" s="46">
        <v>-716894.47094555944</v>
      </c>
      <c r="K118" s="46">
        <v>-4159067.3688385598</v>
      </c>
    </row>
    <row r="119" spans="1:11" ht="14.4" x14ac:dyDescent="0.3">
      <c r="A119" s="44">
        <v>1.07</v>
      </c>
      <c r="B119" s="46">
        <v>-8130864.489465002</v>
      </c>
      <c r="C119" s="46">
        <v>-6362172.8978930004</v>
      </c>
      <c r="D119" s="46">
        <v>-2993481.3063209988</v>
      </c>
      <c r="E119" s="46">
        <v>375210.28525100276</v>
      </c>
      <c r="F119" s="46">
        <v>2685068.9686597344</v>
      </c>
      <c r="G119" s="46">
        <v>3951639.6177858822</v>
      </c>
      <c r="H119" s="46">
        <v>3926820.184543822</v>
      </c>
      <c r="I119" s="46">
        <v>2582410.7590706348</v>
      </c>
      <c r="J119" s="46">
        <v>-306132.93662359565</v>
      </c>
      <c r="K119" s="46">
        <v>-3748305.834516596</v>
      </c>
    </row>
    <row r="120" spans="1:11" ht="14.4" x14ac:dyDescent="0.3">
      <c r="A120" s="44">
        <v>1.08</v>
      </c>
      <c r="B120" s="46">
        <v>-8130864.489465002</v>
      </c>
      <c r="C120" s="46">
        <v>-6362172.8978930004</v>
      </c>
      <c r="D120" s="46">
        <v>-2993481.3063209988</v>
      </c>
      <c r="E120" s="46">
        <v>375210.28525100276</v>
      </c>
      <c r="F120" s="46">
        <v>2752192.6931495294</v>
      </c>
      <c r="G120" s="46">
        <v>4060707.5354503989</v>
      </c>
      <c r="H120" s="46">
        <v>4134640.6403482184</v>
      </c>
      <c r="I120" s="46">
        <v>2876970.9078440033</v>
      </c>
      <c r="J120" s="46">
        <v>105426.52177840471</v>
      </c>
      <c r="K120" s="46">
        <v>-3336746.3761145957</v>
      </c>
    </row>
    <row r="121" spans="1:11" ht="14.4" x14ac:dyDescent="0.3">
      <c r="A121" s="44">
        <v>1.0900000000000001</v>
      </c>
      <c r="B121" s="46">
        <v>-8130864.489465002</v>
      </c>
      <c r="C121" s="46">
        <v>-6362172.8978930004</v>
      </c>
      <c r="D121" s="46">
        <v>-2993481.3063209988</v>
      </c>
      <c r="E121" s="46">
        <v>375210.28525100276</v>
      </c>
      <c r="F121" s="46">
        <v>2823780.7033536136</v>
      </c>
      <c r="G121" s="46">
        <v>4167884.5580451488</v>
      </c>
      <c r="H121" s="46">
        <v>4336148.3246572204</v>
      </c>
      <c r="I121" s="46">
        <v>3173060.0818764158</v>
      </c>
      <c r="J121" s="46">
        <v>515794.2494542338</v>
      </c>
      <c r="K121" s="46">
        <v>-2926378.6484387666</v>
      </c>
    </row>
    <row r="122" spans="1:11" ht="14.4" x14ac:dyDescent="0.3">
      <c r="A122" s="44">
        <v>1.1000000000000001</v>
      </c>
      <c r="B122" s="46">
        <v>-8130864.489465002</v>
      </c>
      <c r="C122" s="46">
        <v>-6362172.8978930004</v>
      </c>
      <c r="D122" s="46">
        <v>-2993481.3063209988</v>
      </c>
      <c r="E122" s="46">
        <v>375210.28525100276</v>
      </c>
      <c r="F122" s="46">
        <v>2890904.4278434087</v>
      </c>
      <c r="G122" s="46">
        <v>4274156.1961646825</v>
      </c>
      <c r="H122" s="46">
        <v>4511419.0684321336</v>
      </c>
      <c r="I122" s="46">
        <v>3456966.87473239</v>
      </c>
      <c r="J122" s="46">
        <v>923388.65322430059</v>
      </c>
      <c r="K122" s="46">
        <v>-2518784.2446686998</v>
      </c>
    </row>
    <row r="123" spans="1:11" ht="14.4" x14ac:dyDescent="0.3">
      <c r="A123" s="44">
        <v>1.1100000000000001</v>
      </c>
      <c r="B123" s="46">
        <v>-8130864.489465002</v>
      </c>
      <c r="C123" s="46">
        <v>-6362172.8978930004</v>
      </c>
      <c r="D123" s="46">
        <v>-2993481.3063209988</v>
      </c>
      <c r="E123" s="46">
        <v>375210.28525100276</v>
      </c>
      <c r="F123" s="46">
        <v>2962492.4380474892</v>
      </c>
      <c r="G123" s="46">
        <v>4381333.2187594362</v>
      </c>
      <c r="H123" s="46">
        <v>4687595.1966822706</v>
      </c>
      <c r="I123" s="46">
        <v>3726010.2968911901</v>
      </c>
      <c r="J123" s="46">
        <v>1324711.4976599328</v>
      </c>
      <c r="K123" s="46">
        <v>-2104672.6619445719</v>
      </c>
    </row>
    <row r="124" spans="1:11" ht="14.4" x14ac:dyDescent="0.3">
      <c r="A124" s="44">
        <v>1.1200000000000001</v>
      </c>
      <c r="B124" s="46">
        <v>-8130864.489465002</v>
      </c>
      <c r="C124" s="46">
        <v>-6362172.8978930004</v>
      </c>
      <c r="D124" s="46">
        <v>-2993481.3063209988</v>
      </c>
      <c r="E124" s="46">
        <v>375210.28525100276</v>
      </c>
      <c r="F124" s="46">
        <v>3029616.1625372842</v>
      </c>
      <c r="G124" s="46">
        <v>4484045.9556399025</v>
      </c>
      <c r="H124" s="46">
        <v>4859307.0392181166</v>
      </c>
      <c r="I124" s="46">
        <v>3990589.4333357029</v>
      </c>
      <c r="J124" s="46">
        <v>1704988.2970277183</v>
      </c>
      <c r="K124" s="46">
        <v>-1700572.2701079361</v>
      </c>
    </row>
    <row r="125" spans="1:11" ht="14.4" x14ac:dyDescent="0.3">
      <c r="A125" s="44">
        <v>1.1299999999999999</v>
      </c>
      <c r="B125" s="46">
        <v>-8130864.489465002</v>
      </c>
      <c r="C125" s="46">
        <v>-6362172.8978930004</v>
      </c>
      <c r="D125" s="46">
        <v>-2993481.3063209988</v>
      </c>
      <c r="E125" s="46">
        <v>375210.28525100276</v>
      </c>
      <c r="F125" s="46">
        <v>3065330.4482515696</v>
      </c>
      <c r="G125" s="46">
        <v>4591222.9782346562</v>
      </c>
      <c r="H125" s="46">
        <v>5038660.7578602694</v>
      </c>
      <c r="I125" s="46">
        <v>4258015.544203952</v>
      </c>
      <c r="J125" s="46">
        <v>2084036.8029673174</v>
      </c>
      <c r="K125" s="46">
        <v>-1289624.9969516024</v>
      </c>
    </row>
    <row r="126" spans="1:11" ht="14.4" x14ac:dyDescent="0.3">
      <c r="A126" s="44">
        <v>1.1399999999999999</v>
      </c>
      <c r="B126" s="46">
        <v>-8130864.489465002</v>
      </c>
      <c r="C126" s="46">
        <v>-6362172.8978930004</v>
      </c>
      <c r="D126" s="46">
        <v>-2993481.3063209988</v>
      </c>
      <c r="E126" s="46">
        <v>375210.28525100276</v>
      </c>
      <c r="F126" s="46">
        <v>3096580.4482515696</v>
      </c>
      <c r="G126" s="46">
        <v>4693935.7151151225</v>
      </c>
      <c r="H126" s="46">
        <v>5210372.6003961191</v>
      </c>
      <c r="I126" s="46">
        <v>4508458.767669186</v>
      </c>
      <c r="J126" s="46">
        <v>2443341.7797932886</v>
      </c>
      <c r="K126" s="46">
        <v>-882146.66995548829</v>
      </c>
    </row>
    <row r="127" spans="1:11" ht="14.4" x14ac:dyDescent="0.3">
      <c r="A127" s="44">
        <v>1.1499999999999999</v>
      </c>
      <c r="B127" s="46">
        <v>-8130864.489465002</v>
      </c>
      <c r="C127" s="46">
        <v>-6362172.8978930004</v>
      </c>
      <c r="D127" s="46">
        <v>-2993481.3063209988</v>
      </c>
      <c r="E127" s="46">
        <v>375210.28525100276</v>
      </c>
      <c r="F127" s="46">
        <v>3132294.733965857</v>
      </c>
      <c r="G127" s="46">
        <v>4801112.7377098724</v>
      </c>
      <c r="H127" s="46">
        <v>5386548.7286462523</v>
      </c>
      <c r="I127" s="46">
        <v>4746968.6177927479</v>
      </c>
      <c r="J127" s="46">
        <v>2799042.1146820076</v>
      </c>
      <c r="K127" s="46">
        <v>-475843.73848125339</v>
      </c>
    </row>
    <row r="128" spans="1:11" ht="14.4" x14ac:dyDescent="0.3">
      <c r="A128" s="44">
        <v>1.1599999999999999</v>
      </c>
      <c r="B128" s="46">
        <v>-8130864.489465002</v>
      </c>
      <c r="C128" s="46">
        <v>-6362172.8978930004</v>
      </c>
      <c r="D128" s="46">
        <v>-2993481.3063209988</v>
      </c>
      <c r="E128" s="46">
        <v>375210.28525100276</v>
      </c>
      <c r="F128" s="46">
        <v>3163544.733965857</v>
      </c>
      <c r="G128" s="46">
        <v>4907384.3758294061</v>
      </c>
      <c r="H128" s="46">
        <v>5553308.0695853904</v>
      </c>
      <c r="I128" s="46">
        <v>4989671.9637963623</v>
      </c>
      <c r="J128" s="46">
        <v>3142771.739069514</v>
      </c>
      <c r="K128" s="46">
        <v>-61347.404231004417</v>
      </c>
    </row>
    <row r="129" spans="1:11" ht="14.4" x14ac:dyDescent="0.3">
      <c r="A129" s="44">
        <v>1.17</v>
      </c>
      <c r="B129" s="46">
        <v>-8130864.489465002</v>
      </c>
      <c r="C129" s="46">
        <v>-6362172.8978930004</v>
      </c>
      <c r="D129" s="46">
        <v>-2993481.3063209988</v>
      </c>
      <c r="E129" s="46">
        <v>375210.28525100276</v>
      </c>
      <c r="F129" s="46">
        <v>3199259.0196801424</v>
      </c>
      <c r="G129" s="46">
        <v>5014561.3984241597</v>
      </c>
      <c r="H129" s="46">
        <v>5695438.5864924118</v>
      </c>
      <c r="I129" s="46">
        <v>5228181.8139199205</v>
      </c>
      <c r="J129" s="46">
        <v>3481942.1979725398</v>
      </c>
      <c r="K129" s="46">
        <v>348699.38229153305</v>
      </c>
    </row>
    <row r="130" spans="1:11" ht="14.4" x14ac:dyDescent="0.3">
      <c r="A130" s="44">
        <v>1.18</v>
      </c>
      <c r="B130" s="46">
        <v>-8130864.489465002</v>
      </c>
      <c r="C130" s="46">
        <v>-6362172.8978930004</v>
      </c>
      <c r="D130" s="46">
        <v>-2993481.3063209988</v>
      </c>
      <c r="E130" s="46">
        <v>375210.28525100276</v>
      </c>
      <c r="F130" s="46">
        <v>3230509.0196801424</v>
      </c>
      <c r="G130" s="46">
        <v>5113288.1659168676</v>
      </c>
      <c r="H130" s="46">
        <v>5832296.4386894107</v>
      </c>
      <c r="I130" s="46">
        <v>5463680.7454101443</v>
      </c>
      <c r="J130" s="46">
        <v>3803238.2577406242</v>
      </c>
      <c r="K130" s="46">
        <v>755813.86139724404</v>
      </c>
    </row>
    <row r="131" spans="1:11" ht="14.4" x14ac:dyDescent="0.3">
      <c r="A131" s="44">
        <v>1.19</v>
      </c>
      <c r="B131" s="46">
        <v>-8130864.489465002</v>
      </c>
      <c r="C131" s="46">
        <v>-6362172.8978930004</v>
      </c>
      <c r="D131" s="46">
        <v>-2993481.3063209988</v>
      </c>
      <c r="E131" s="46">
        <v>375210.28525100276</v>
      </c>
      <c r="F131" s="46">
        <v>3266223.3053944279</v>
      </c>
      <c r="G131" s="46">
        <v>5191993.9785990864</v>
      </c>
      <c r="H131" s="46">
        <v>5974426.9555964321</v>
      </c>
      <c r="I131" s="46">
        <v>5679573.1347668581</v>
      </c>
      <c r="J131" s="46">
        <v>4119410.6283157468</v>
      </c>
      <c r="K131" s="46">
        <v>1164313.6496425271</v>
      </c>
    </row>
    <row r="132" spans="1:11" ht="14.4" x14ac:dyDescent="0.3">
      <c r="A132" s="44">
        <v>1.2</v>
      </c>
      <c r="B132" s="46">
        <v>-8130864.489465002</v>
      </c>
      <c r="C132" s="46">
        <v>-6362172.8978930004</v>
      </c>
      <c r="D132" s="46">
        <v>-2993481.3063209988</v>
      </c>
      <c r="E132" s="46">
        <v>375210.28525100276</v>
      </c>
      <c r="F132" s="46">
        <v>3297473.3053944279</v>
      </c>
      <c r="G132" s="46">
        <v>5259117.7030888833</v>
      </c>
      <c r="H132" s="46">
        <v>6112093.1867891587</v>
      </c>
      <c r="I132" s="46">
        <v>5881682.8445733488</v>
      </c>
      <c r="J132" s="46">
        <v>4432650.3537722938</v>
      </c>
      <c r="K132" s="46">
        <v>1570404.6919834092</v>
      </c>
    </row>
    <row r="133" spans="1:11" ht="14.4" x14ac:dyDescent="0.3">
      <c r="A133" s="44">
        <v>1.21</v>
      </c>
      <c r="B133" s="46">
        <v>-8130864.489465002</v>
      </c>
      <c r="C133" s="46">
        <v>-6362172.8978930004</v>
      </c>
      <c r="D133" s="46">
        <v>-2993481.3063209988</v>
      </c>
      <c r="E133" s="46">
        <v>375210.28525100276</v>
      </c>
      <c r="F133" s="46">
        <v>3333187.5911087152</v>
      </c>
      <c r="G133" s="46">
        <v>5330705.7132929601</v>
      </c>
      <c r="H133" s="46">
        <v>6254223.7036961801</v>
      </c>
      <c r="I133" s="46">
        <v>6090789.9957000054</v>
      </c>
      <c r="J133" s="46">
        <v>4726477.7817280293</v>
      </c>
      <c r="K133" s="46">
        <v>1978510.6735825464</v>
      </c>
    </row>
    <row r="134" spans="1:11" ht="14.4" x14ac:dyDescent="0.3">
      <c r="A134" s="44">
        <v>1.22</v>
      </c>
      <c r="B134" s="46">
        <v>-8130864.489465002</v>
      </c>
      <c r="C134" s="46">
        <v>-6362172.8978930004</v>
      </c>
      <c r="D134" s="46">
        <v>-2993481.3063209988</v>
      </c>
      <c r="E134" s="46">
        <v>375210.28525100276</v>
      </c>
      <c r="F134" s="46">
        <v>3364437.5911087152</v>
      </c>
      <c r="G134" s="46">
        <v>5397829.4377827607</v>
      </c>
      <c r="H134" s="46">
        <v>6391889.9348889105</v>
      </c>
      <c r="I134" s="46">
        <v>6295432.8611123823</v>
      </c>
      <c r="J134" s="46">
        <v>5016299.6199212521</v>
      </c>
      <c r="K134" s="46">
        <v>2386245.3027107231</v>
      </c>
    </row>
    <row r="135" spans="1:11" ht="14.4" x14ac:dyDescent="0.3">
      <c r="A135" s="44">
        <v>1.23</v>
      </c>
      <c r="B135" s="46">
        <v>-8130864.489465002</v>
      </c>
      <c r="C135" s="46">
        <v>-6362172.8978930004</v>
      </c>
      <c r="D135" s="46">
        <v>-2993481.3063209988</v>
      </c>
      <c r="E135" s="46">
        <v>375210.28525100276</v>
      </c>
      <c r="F135" s="46">
        <v>3400151.8768230006</v>
      </c>
      <c r="G135" s="46">
        <v>5469417.4479868375</v>
      </c>
      <c r="H135" s="46">
        <v>6540756.9434270225</v>
      </c>
      <c r="I135" s="46">
        <v>6511276.5038701333</v>
      </c>
      <c r="J135" s="46">
        <v>5316863.5395080745</v>
      </c>
      <c r="K135" s="46">
        <v>2793236.3383424766</v>
      </c>
    </row>
    <row r="136" spans="1:11" ht="14.4" x14ac:dyDescent="0.3">
      <c r="A136" s="44">
        <v>1.24</v>
      </c>
      <c r="B136" s="46">
        <v>-8130864.489465002</v>
      </c>
      <c r="C136" s="46">
        <v>-6362172.8978930004</v>
      </c>
      <c r="D136" s="46">
        <v>-2993481.3063209988</v>
      </c>
      <c r="E136" s="46">
        <v>375210.28525100276</v>
      </c>
      <c r="F136" s="46">
        <v>3431401.8768230006</v>
      </c>
      <c r="G136" s="46">
        <v>5536541.1724766381</v>
      </c>
      <c r="H136" s="46">
        <v>6678423.1746197492</v>
      </c>
      <c r="I136" s="46">
        <v>6715919.3692825064</v>
      </c>
      <c r="J136" s="46">
        <v>5592260.9767020345</v>
      </c>
      <c r="K136" s="46">
        <v>3180674.8311518207</v>
      </c>
    </row>
    <row r="137" spans="1:11" ht="14.4" x14ac:dyDescent="0.3">
      <c r="A137" s="44">
        <v>1.25</v>
      </c>
      <c r="B137" s="46">
        <v>-8130864.489465002</v>
      </c>
      <c r="C137" s="46">
        <v>-6362172.8978930004</v>
      </c>
      <c r="D137" s="46">
        <v>-2993481.3063209988</v>
      </c>
      <c r="E137" s="46">
        <v>375210.28525100276</v>
      </c>
      <c r="F137" s="46">
        <v>3467116.1625372861</v>
      </c>
      <c r="G137" s="46">
        <v>5608129.1826807149</v>
      </c>
      <c r="H137" s="46">
        <v>6820553.6915267706</v>
      </c>
      <c r="I137" s="46">
        <v>6902228.1199561842</v>
      </c>
      <c r="J137" s="46">
        <v>5859042.6527841501</v>
      </c>
      <c r="K137" s="46">
        <v>3560516.2828257754</v>
      </c>
    </row>
    <row r="138" spans="1:11" ht="14.4" x14ac:dyDescent="0.3">
      <c r="A138" s="44">
        <v>1.26</v>
      </c>
      <c r="B138" s="46">
        <v>-8130864.489465002</v>
      </c>
      <c r="C138" s="46">
        <v>-6362172.8978930004</v>
      </c>
      <c r="D138" s="46">
        <v>-2993481.3063209988</v>
      </c>
      <c r="E138" s="46">
        <v>375210.28525100276</v>
      </c>
      <c r="F138" s="46">
        <v>3498366.1625372861</v>
      </c>
      <c r="G138" s="46">
        <v>5675252.9071705118</v>
      </c>
      <c r="H138" s="46">
        <v>6923266.4284072369</v>
      </c>
      <c r="I138" s="46">
        <v>7076777.0967706256</v>
      </c>
      <c r="J138" s="46">
        <v>6126458.9235072546</v>
      </c>
      <c r="K138" s="46">
        <v>3931533.8519656882</v>
      </c>
    </row>
    <row r="139" spans="1:11" ht="14.4" x14ac:dyDescent="0.3">
      <c r="A139" s="44">
        <v>1.27</v>
      </c>
      <c r="B139" s="46">
        <v>-8130864.489465002</v>
      </c>
      <c r="C139" s="46">
        <v>-6362172.8978930004</v>
      </c>
      <c r="D139" s="46">
        <v>-2993481.3063209988</v>
      </c>
      <c r="E139" s="46">
        <v>375210.28525100276</v>
      </c>
      <c r="F139" s="46">
        <v>3534080.4482515715</v>
      </c>
      <c r="G139" s="46">
        <v>5746840.917374596</v>
      </c>
      <c r="H139" s="46">
        <v>7030443.4510019869</v>
      </c>
      <c r="I139" s="46">
        <v>7252953.2250207588</v>
      </c>
      <c r="J139" s="46">
        <v>6395502.3456660546</v>
      </c>
      <c r="K139" s="46">
        <v>4290779.3083958142</v>
      </c>
    </row>
    <row r="140" spans="1:11" ht="14.4" x14ac:dyDescent="0.3">
      <c r="A140" s="44">
        <v>1.28</v>
      </c>
      <c r="B140" s="46">
        <v>-8130864.489465002</v>
      </c>
      <c r="C140" s="46">
        <v>-6362172.8978930004</v>
      </c>
      <c r="D140" s="46">
        <v>-2993481.3063209988</v>
      </c>
      <c r="E140" s="46">
        <v>375210.28525100276</v>
      </c>
      <c r="F140" s="46">
        <v>3565330.4482515715</v>
      </c>
      <c r="G140" s="46">
        <v>5813964.6418643892</v>
      </c>
      <c r="H140" s="46">
        <v>7133156.1878824569</v>
      </c>
      <c r="I140" s="46">
        <v>7427842.6579486318</v>
      </c>
      <c r="J140" s="46">
        <v>6650386.5062604286</v>
      </c>
      <c r="K140" s="46">
        <v>4644069.5127475001</v>
      </c>
    </row>
    <row r="141" spans="1:11" ht="14.4" x14ac:dyDescent="0.3">
      <c r="A141" s="44">
        <v>1.29</v>
      </c>
      <c r="B141" s="46">
        <v>-8130864.489465002</v>
      </c>
      <c r="C141" s="46">
        <v>-6362172.8978930004</v>
      </c>
      <c r="D141" s="46">
        <v>-2993481.3063209988</v>
      </c>
      <c r="E141" s="46">
        <v>375210.28525100276</v>
      </c>
      <c r="F141" s="46">
        <v>3601044.733965857</v>
      </c>
      <c r="G141" s="46">
        <v>5885552.6520684734</v>
      </c>
      <c r="H141" s="46">
        <v>7243892.1117162742</v>
      </c>
      <c r="I141" s="46">
        <v>7607577.6874378324</v>
      </c>
      <c r="J141" s="46">
        <v>6894717.0036997385</v>
      </c>
      <c r="K141" s="46">
        <v>4987623.2384457886</v>
      </c>
    </row>
    <row r="142" spans="1:11" ht="14.4" x14ac:dyDescent="0.3">
      <c r="A142" s="44">
        <v>1.3</v>
      </c>
      <c r="B142" s="46">
        <v>-8130864.489465002</v>
      </c>
      <c r="C142" s="46">
        <v>-6362172.8978930004</v>
      </c>
      <c r="D142" s="46">
        <v>-2993481.3063209988</v>
      </c>
      <c r="E142" s="46">
        <v>375210.28525100276</v>
      </c>
      <c r="F142" s="46">
        <v>3632294.733965857</v>
      </c>
      <c r="G142" s="46">
        <v>5952676.3765582666</v>
      </c>
      <c r="H142" s="46">
        <v>7346604.8485967405</v>
      </c>
      <c r="I142" s="46">
        <v>7779289.529973682</v>
      </c>
      <c r="J142" s="46">
        <v>7128762.5681090094</v>
      </c>
      <c r="K142" s="46">
        <v>5322695.0812389515</v>
      </c>
    </row>
    <row r="143" spans="1:11" ht="14.4" x14ac:dyDescent="0.3">
      <c r="A143" s="44">
        <v>1.31</v>
      </c>
      <c r="B143" s="46">
        <v>-8130864.489465002</v>
      </c>
      <c r="C143" s="46">
        <v>-6362172.8978930004</v>
      </c>
      <c r="D143" s="46">
        <v>-2993481.3063209988</v>
      </c>
      <c r="E143" s="46">
        <v>375210.28525100276</v>
      </c>
      <c r="F143" s="46">
        <v>3668009.0196801443</v>
      </c>
      <c r="G143" s="46">
        <v>6024264.3867623508</v>
      </c>
      <c r="H143" s="46">
        <v>7453781.8711914942</v>
      </c>
      <c r="I143" s="46">
        <v>7955465.6582238153</v>
      </c>
      <c r="J143" s="46">
        <v>7369534.1643092483</v>
      </c>
      <c r="K143" s="46">
        <v>5646878.7199727409</v>
      </c>
    </row>
    <row r="144" spans="1:11" ht="14.4" x14ac:dyDescent="0.3">
      <c r="A144" s="44">
        <v>1.32</v>
      </c>
      <c r="B144" s="46">
        <v>-8130864.489465002</v>
      </c>
      <c r="C144" s="46">
        <v>-6362172.8978930004</v>
      </c>
      <c r="D144" s="46">
        <v>-2993481.3063209988</v>
      </c>
      <c r="E144" s="46">
        <v>375210.28525100276</v>
      </c>
      <c r="F144" s="46">
        <v>3699259.0196801443</v>
      </c>
      <c r="G144" s="46">
        <v>6087402.1418643892</v>
      </c>
      <c r="H144" s="46">
        <v>7552508.6386842057</v>
      </c>
      <c r="I144" s="46">
        <v>8123191.5313719064</v>
      </c>
      <c r="J144" s="46">
        <v>7599593.7593307681</v>
      </c>
      <c r="K144" s="46">
        <v>5956403.8855707273</v>
      </c>
    </row>
    <row r="145" spans="1:11" ht="14.4" x14ac:dyDescent="0.3">
      <c r="A145" s="44">
        <v>1.33</v>
      </c>
      <c r="B145" s="46">
        <v>-8130864.489465002</v>
      </c>
      <c r="C145" s="46">
        <v>-6362172.8978930004</v>
      </c>
      <c r="D145" s="46">
        <v>-2993481.3063209988</v>
      </c>
      <c r="E145" s="46">
        <v>375210.28525100276</v>
      </c>
      <c r="F145" s="46">
        <v>3734973.3053944297</v>
      </c>
      <c r="G145" s="46">
        <v>6158990.1520684734</v>
      </c>
      <c r="H145" s="46">
        <v>7659685.6612789594</v>
      </c>
      <c r="I145" s="46">
        <v>8277011.04150673</v>
      </c>
      <c r="J145" s="46">
        <v>7843542.9459230341</v>
      </c>
      <c r="K145" s="46">
        <v>6279818.6427394748</v>
      </c>
    </row>
    <row r="146" spans="1:11" ht="14.4" x14ac:dyDescent="0.3">
      <c r="A146" s="44">
        <v>1.34</v>
      </c>
      <c r="B146" s="46">
        <v>-8130864.489465002</v>
      </c>
      <c r="C146" s="46">
        <v>-6362172.8978930004</v>
      </c>
      <c r="D146" s="46">
        <v>-2993481.3063209988</v>
      </c>
      <c r="E146" s="46">
        <v>375210.28525100276</v>
      </c>
      <c r="F146" s="46">
        <v>3743901.8768230006</v>
      </c>
      <c r="G146" s="46">
        <v>6226113.8765582666</v>
      </c>
      <c r="H146" s="46">
        <v>7762398.3981594183</v>
      </c>
      <c r="I146" s="46">
        <v>8414677.2726994567</v>
      </c>
      <c r="J146" s="46">
        <v>8048185.8113354072</v>
      </c>
      <c r="K146" s="46">
        <v>6575428.0657707788</v>
      </c>
    </row>
    <row r="147" spans="1:11" ht="14.4" x14ac:dyDescent="0.3">
      <c r="A147" s="44">
        <v>1.35</v>
      </c>
      <c r="B147" s="46">
        <v>-8130864.489465002</v>
      </c>
      <c r="C147" s="46">
        <v>-6362172.8978930004</v>
      </c>
      <c r="D147" s="46">
        <v>-2993481.3063209988</v>
      </c>
      <c r="E147" s="46">
        <v>375210.28525100276</v>
      </c>
      <c r="F147" s="46">
        <v>3743901.8768230006</v>
      </c>
      <c r="G147" s="46">
        <v>6277772.0398235731</v>
      </c>
      <c r="H147" s="46">
        <v>7869575.4207541794</v>
      </c>
      <c r="I147" s="46">
        <v>8556807.7896064781</v>
      </c>
      <c r="J147" s="46">
        <v>8257292.9624620713</v>
      </c>
      <c r="K147" s="46">
        <v>6871517.239803195</v>
      </c>
    </row>
    <row r="148" spans="1:11" ht="14.4" x14ac:dyDescent="0.3">
      <c r="A148" s="44">
        <v>1.36</v>
      </c>
      <c r="B148" s="46">
        <v>-8130864.489465002</v>
      </c>
      <c r="C148" s="46">
        <v>-6362172.8978930004</v>
      </c>
      <c r="D148" s="46">
        <v>-2993481.3063209988</v>
      </c>
      <c r="E148" s="46">
        <v>375210.28525100276</v>
      </c>
      <c r="F148" s="46">
        <v>3743901.8768230006</v>
      </c>
      <c r="G148" s="46">
        <v>6309022.0398235731</v>
      </c>
      <c r="H148" s="46">
        <v>7975847.058873713</v>
      </c>
      <c r="I148" s="46">
        <v>8698032.9220382757</v>
      </c>
      <c r="J148" s="46">
        <v>8465798.7077862173</v>
      </c>
      <c r="K148" s="46">
        <v>7162940.2118315101</v>
      </c>
    </row>
    <row r="149" spans="1:11" ht="14.4" x14ac:dyDescent="0.3">
      <c r="A149" s="44">
        <v>1.37</v>
      </c>
      <c r="B149" s="46">
        <v>-8130864.489465002</v>
      </c>
      <c r="C149" s="46">
        <v>-6362172.8978930004</v>
      </c>
      <c r="D149" s="46">
        <v>-2993481.3063209988</v>
      </c>
      <c r="E149" s="46">
        <v>375210.28525100276</v>
      </c>
      <c r="F149" s="46">
        <v>3743901.8768230006</v>
      </c>
      <c r="G149" s="46">
        <v>6344736.3255378567</v>
      </c>
      <c r="H149" s="46">
        <v>8083024.0814684629</v>
      </c>
      <c r="I149" s="46">
        <v>8840163.4389452934</v>
      </c>
      <c r="J149" s="46">
        <v>8674905.858912874</v>
      </c>
      <c r="K149" s="46">
        <v>7459029.3858639225</v>
      </c>
    </row>
    <row r="150" spans="1:11" ht="14.4" x14ac:dyDescent="0.3">
      <c r="A150" s="44">
        <v>1.38</v>
      </c>
      <c r="B150" s="46">
        <v>-8130864.489465002</v>
      </c>
      <c r="C150" s="46">
        <v>-6362172.8978930004</v>
      </c>
      <c r="D150" s="46">
        <v>-2993481.3063209988</v>
      </c>
      <c r="E150" s="46">
        <v>375210.28525100276</v>
      </c>
      <c r="F150" s="46">
        <v>3743901.8768230006</v>
      </c>
      <c r="G150" s="46">
        <v>6375986.3255378567</v>
      </c>
      <c r="H150" s="46">
        <v>8182177.9171098582</v>
      </c>
      <c r="I150" s="46">
        <v>8981007.2605300546</v>
      </c>
      <c r="J150" s="46">
        <v>8882726.3147172742</v>
      </c>
      <c r="K150" s="46">
        <v>7730149.8830134906</v>
      </c>
    </row>
    <row r="151" spans="1:11" ht="14.4" x14ac:dyDescent="0.3">
      <c r="A151" s="44">
        <v>1.39</v>
      </c>
      <c r="B151" s="46">
        <v>-8130864.489465002</v>
      </c>
      <c r="C151" s="46">
        <v>-6362172.8978930004</v>
      </c>
      <c r="D151" s="46">
        <v>-2993481.3063209988</v>
      </c>
      <c r="E151" s="46">
        <v>375210.28525100276</v>
      </c>
      <c r="F151" s="46">
        <v>3743901.8768230006</v>
      </c>
      <c r="G151" s="46">
        <v>6411700.611252144</v>
      </c>
      <c r="H151" s="46">
        <v>8253765.9273139425</v>
      </c>
      <c r="I151" s="46">
        <v>9123137.7774370685</v>
      </c>
      <c r="J151" s="46">
        <v>9091833.4658439346</v>
      </c>
      <c r="K151" s="46">
        <v>7999193.3051722869</v>
      </c>
    </row>
    <row r="152" spans="1:11" ht="14.4" x14ac:dyDescent="0.3">
      <c r="A152" s="44">
        <v>1.4</v>
      </c>
      <c r="B152" s="46">
        <v>-8130864.489465002</v>
      </c>
      <c r="C152" s="46">
        <v>-6362172.8978930004</v>
      </c>
      <c r="D152" s="46">
        <v>-2993481.3063209988</v>
      </c>
      <c r="E152" s="46">
        <v>375210.28525100276</v>
      </c>
      <c r="F152" s="46">
        <v>3743901.8768230006</v>
      </c>
      <c r="G152" s="46">
        <v>6442950.611252144</v>
      </c>
      <c r="H152" s="46">
        <v>8320889.6518037394</v>
      </c>
      <c r="I152" s="46">
        <v>9260804.0086298026</v>
      </c>
      <c r="J152" s="46">
        <v>9291410.0200445354</v>
      </c>
      <c r="K152" s="46">
        <v>8261510.6955401115</v>
      </c>
    </row>
    <row r="153" spans="1:11" ht="14.4" x14ac:dyDescent="0.3">
      <c r="A153" s="44">
        <v>1.41</v>
      </c>
      <c r="B153" s="46">
        <v>-8130864.489465002</v>
      </c>
      <c r="C153" s="46">
        <v>-6362172.8978930004</v>
      </c>
      <c r="D153" s="46">
        <v>-2993481.3063209988</v>
      </c>
      <c r="E153" s="46">
        <v>375210.28525100276</v>
      </c>
      <c r="F153" s="46">
        <v>3743901.8768230006</v>
      </c>
      <c r="G153" s="46">
        <v>6478664.8969664276</v>
      </c>
      <c r="H153" s="46">
        <v>8392477.6620078161</v>
      </c>
      <c r="I153" s="46">
        <v>9402934.5255368203</v>
      </c>
      <c r="J153" s="46">
        <v>9467586.1482946686</v>
      </c>
      <c r="K153" s="46">
        <v>8530554.1176989116</v>
      </c>
    </row>
    <row r="154" spans="1:11" ht="14.4" x14ac:dyDescent="0.3">
      <c r="A154" s="44">
        <v>1.42</v>
      </c>
      <c r="B154" s="46">
        <v>-8130864.489465002</v>
      </c>
      <c r="C154" s="46">
        <v>-6362172.8978930004</v>
      </c>
      <c r="D154" s="46">
        <v>-2993481.3063209988</v>
      </c>
      <c r="E154" s="46">
        <v>375210.28525100276</v>
      </c>
      <c r="F154" s="46">
        <v>3743901.8768230006</v>
      </c>
      <c r="G154" s="46">
        <v>6509914.8969664276</v>
      </c>
      <c r="H154" s="46">
        <v>8459601.3864976168</v>
      </c>
      <c r="I154" s="46">
        <v>9540600.7567295507</v>
      </c>
      <c r="J154" s="46">
        <v>9639297.9908305183</v>
      </c>
      <c r="K154" s="46">
        <v>8788832.675786946</v>
      </c>
    </row>
    <row r="155" spans="1:11" ht="14.4" x14ac:dyDescent="0.3">
      <c r="A155" s="44">
        <v>1.43</v>
      </c>
      <c r="B155" s="46">
        <v>-8130864.489465002</v>
      </c>
      <c r="C155" s="46">
        <v>-6362172.8978930004</v>
      </c>
      <c r="D155" s="46">
        <v>-2993481.3063209988</v>
      </c>
      <c r="E155" s="46">
        <v>375210.28525100276</v>
      </c>
      <c r="F155" s="46">
        <v>3743901.8768230006</v>
      </c>
      <c r="G155" s="46">
        <v>6545629.1826807149</v>
      </c>
      <c r="H155" s="46">
        <v>8531189.3967016935</v>
      </c>
      <c r="I155" s="46">
        <v>9683112.5844836161</v>
      </c>
      <c r="J155" s="46">
        <v>9822210.6107117422</v>
      </c>
      <c r="K155" s="46">
        <v>9033807.6080123931</v>
      </c>
    </row>
    <row r="156" spans="1:11" ht="14.4" x14ac:dyDescent="0.3">
      <c r="A156" s="44">
        <v>1.44</v>
      </c>
      <c r="B156" s="46">
        <v>-8130864.489465002</v>
      </c>
      <c r="C156" s="46">
        <v>-6362172.8978930004</v>
      </c>
      <c r="D156" s="46">
        <v>-2993481.3063209988</v>
      </c>
      <c r="E156" s="46">
        <v>375210.28525100276</v>
      </c>
      <c r="F156" s="46">
        <v>3743901.8768230006</v>
      </c>
      <c r="G156" s="46">
        <v>6576879.1826807149</v>
      </c>
      <c r="H156" s="46">
        <v>8598313.1211914942</v>
      </c>
      <c r="I156" s="46">
        <v>9785825.3213640824</v>
      </c>
      <c r="J156" s="46">
        <v>9993922.4532475881</v>
      </c>
      <c r="K156" s="46">
        <v>9270114.9184983447</v>
      </c>
    </row>
    <row r="157" spans="1:11" ht="14.4" x14ac:dyDescent="0.3">
      <c r="A157" s="44">
        <v>1.45</v>
      </c>
      <c r="B157" s="46">
        <v>-8130864.489465002</v>
      </c>
      <c r="C157" s="46">
        <v>-6362172.8978930004</v>
      </c>
      <c r="D157" s="46">
        <v>-2993481.3063209988</v>
      </c>
      <c r="E157" s="46">
        <v>375210.28525100276</v>
      </c>
      <c r="F157" s="46">
        <v>3743901.8768230006</v>
      </c>
      <c r="G157" s="46">
        <v>6612593.4683949985</v>
      </c>
      <c r="H157" s="46">
        <v>8665915.1620078161</v>
      </c>
      <c r="I157" s="46">
        <v>9889016.3745710738</v>
      </c>
      <c r="J157" s="46">
        <v>10166112.61210997</v>
      </c>
      <c r="K157" s="46">
        <v>9504638.7992341518</v>
      </c>
    </row>
    <row r="158" spans="1:11" ht="14.4" x14ac:dyDescent="0.3">
      <c r="A158" s="44">
        <v>1.46</v>
      </c>
      <c r="B158" s="46">
        <v>-8130864.489465002</v>
      </c>
      <c r="C158" s="46">
        <v>-6362172.8978930004</v>
      </c>
      <c r="D158" s="46">
        <v>-2993481.3063209988</v>
      </c>
      <c r="E158" s="46">
        <v>375210.28525100276</v>
      </c>
      <c r="F158" s="46">
        <v>3743901.8768230006</v>
      </c>
      <c r="G158" s="46">
        <v>6643843.4683949985</v>
      </c>
      <c r="H158" s="46">
        <v>8733038.8864976168</v>
      </c>
      <c r="I158" s="46">
        <v>9991729.1114515401</v>
      </c>
      <c r="J158" s="46">
        <v>10340661.588924412</v>
      </c>
      <c r="K158" s="46">
        <v>9743783.2439987026</v>
      </c>
    </row>
    <row r="159" spans="1:11" ht="14.4" x14ac:dyDescent="0.3">
      <c r="A159" s="44">
        <v>1.47</v>
      </c>
      <c r="B159" s="46">
        <v>-8130864.489465002</v>
      </c>
      <c r="C159" s="46">
        <v>-6362172.8978930004</v>
      </c>
      <c r="D159" s="46">
        <v>-2993481.3063209988</v>
      </c>
      <c r="E159" s="46">
        <v>375210.28525100276</v>
      </c>
      <c r="F159" s="46">
        <v>3743901.8768230006</v>
      </c>
      <c r="G159" s="46">
        <v>6679557.7541092858</v>
      </c>
      <c r="H159" s="46">
        <v>8804626.8967016935</v>
      </c>
      <c r="I159" s="46">
        <v>10098906.134046294</v>
      </c>
      <c r="J159" s="46">
        <v>10516837.717174541</v>
      </c>
      <c r="K159" s="46">
        <v>9982293.0941222608</v>
      </c>
    </row>
    <row r="160" spans="1:11" ht="14.4" x14ac:dyDescent="0.3">
      <c r="A160" s="44">
        <v>1.48</v>
      </c>
      <c r="B160" s="46">
        <v>-8130864.489465002</v>
      </c>
      <c r="C160" s="46">
        <v>-6362172.8978930004</v>
      </c>
      <c r="D160" s="46">
        <v>-2993481.3063209988</v>
      </c>
      <c r="E160" s="46">
        <v>375210.28525100276</v>
      </c>
      <c r="F160" s="46">
        <v>3743901.8768230006</v>
      </c>
      <c r="G160" s="46">
        <v>6710807.7541092858</v>
      </c>
      <c r="H160" s="46">
        <v>8871750.6211914942</v>
      </c>
      <c r="I160" s="46">
        <v>10201618.87092676</v>
      </c>
      <c r="J160" s="46">
        <v>10691727.150102414</v>
      </c>
      <c r="K160" s="46">
        <v>10214992.75677019</v>
      </c>
    </row>
    <row r="161" spans="1:11" ht="14.4" x14ac:dyDescent="0.3">
      <c r="A161" s="44">
        <v>1.49</v>
      </c>
      <c r="B161" s="46">
        <v>-8130864.489465002</v>
      </c>
      <c r="C161" s="46">
        <v>-6362172.8978930004</v>
      </c>
      <c r="D161" s="46">
        <v>-2993481.3063209988</v>
      </c>
      <c r="E161" s="46">
        <v>375210.28525100276</v>
      </c>
      <c r="F161" s="46">
        <v>3743901.8768230006</v>
      </c>
      <c r="G161" s="46">
        <v>6746522.0398235731</v>
      </c>
      <c r="H161" s="46">
        <v>8943338.6313955709</v>
      </c>
      <c r="I161" s="46">
        <v>10312354.794760577</v>
      </c>
      <c r="J161" s="46">
        <v>10862950.77675584</v>
      </c>
      <c r="K161" s="46">
        <v>10427658.80913591</v>
      </c>
    </row>
    <row r="162" spans="1:11" ht="14.4" x14ac:dyDescent="0.3">
      <c r="A162" s="44">
        <v>1.5</v>
      </c>
      <c r="B162" s="46">
        <v>-8130864.489465002</v>
      </c>
      <c r="C162" s="46">
        <v>-6362172.8978930004</v>
      </c>
      <c r="D162" s="46">
        <v>-2993481.3063209988</v>
      </c>
      <c r="E162" s="46">
        <v>375210.28525100276</v>
      </c>
      <c r="F162" s="46">
        <v>3743901.8768230006</v>
      </c>
      <c r="G162" s="46">
        <v>6777772.0398235731</v>
      </c>
      <c r="H162" s="46">
        <v>9010462.3558853678</v>
      </c>
      <c r="I162" s="46">
        <v>10415067.531641044</v>
      </c>
      <c r="J162" s="54">
        <v>11000617.00794857</v>
      </c>
      <c r="K162" s="46">
        <v>10632301.674548287</v>
      </c>
    </row>
    <row r="163" spans="1:11" x14ac:dyDescent="0.25">
      <c r="A163" s="49"/>
      <c r="B163" s="50"/>
      <c r="C163" s="50"/>
      <c r="D163" s="50"/>
      <c r="E163" s="50"/>
      <c r="F163" s="50"/>
      <c r="G163" s="51"/>
      <c r="H163" s="50"/>
      <c r="I163" s="50"/>
      <c r="J163" s="50"/>
      <c r="K163" s="50"/>
    </row>
    <row r="164" spans="1:11" x14ac:dyDescent="0.25">
      <c r="A164" s="49"/>
      <c r="B164" s="58"/>
      <c r="C164" s="58"/>
      <c r="D164" s="58"/>
      <c r="E164" s="58"/>
      <c r="F164" s="58"/>
      <c r="G164" s="59"/>
      <c r="H164" s="58"/>
      <c r="I164" s="58"/>
      <c r="J164" s="58"/>
      <c r="K164" s="58"/>
    </row>
    <row r="165" spans="1:11" x14ac:dyDescent="0.25">
      <c r="A165" s="49"/>
      <c r="G165" s="52"/>
    </row>
  </sheetData>
  <mergeCells count="5">
    <mergeCell ref="A34:A35"/>
    <mergeCell ref="D3:F3"/>
    <mergeCell ref="D4:F5"/>
    <mergeCell ref="B60:K60"/>
    <mergeCell ref="A42:B42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U27"/>
  <sheetViews>
    <sheetView workbookViewId="0"/>
  </sheetViews>
  <sheetFormatPr defaultColWidth="15.77734375" defaultRowHeight="13.2" x14ac:dyDescent="0.25"/>
  <cols>
    <col min="1" max="1" width="15.77734375" style="19" customWidth="1"/>
    <col min="2" max="16384" width="15.77734375" style="19"/>
  </cols>
  <sheetData>
    <row r="1" spans="1:73" x14ac:dyDescent="0.25">
      <c r="A1" s="19" t="s">
        <v>124</v>
      </c>
      <c r="B1" s="22" t="e">
        <f>#REF!</f>
        <v>#REF!</v>
      </c>
      <c r="C1" s="23">
        <v>1</v>
      </c>
      <c r="D1" s="23">
        <v>0.5</v>
      </c>
      <c r="E1" s="21"/>
      <c r="F1" s="19" t="s">
        <v>148</v>
      </c>
      <c r="I1" s="19" t="s">
        <v>115</v>
      </c>
      <c r="J1" s="21">
        <v>3</v>
      </c>
      <c r="L1" s="19" t="s">
        <v>112</v>
      </c>
      <c r="M1" s="21" t="b">
        <v>1</v>
      </c>
      <c r="O1" s="19" t="s">
        <v>107</v>
      </c>
      <c r="Y1" s="19" t="s">
        <v>126</v>
      </c>
      <c r="AA1" s="19" t="s">
        <v>193</v>
      </c>
      <c r="AD1" s="19" t="s">
        <v>183</v>
      </c>
    </row>
    <row r="2" spans="1:73" x14ac:dyDescent="0.25">
      <c r="A2" s="19" t="s">
        <v>125</v>
      </c>
      <c r="B2" s="22">
        <v>2</v>
      </c>
      <c r="C2" s="22">
        <v>0</v>
      </c>
      <c r="F2" s="19" t="s">
        <v>149</v>
      </c>
      <c r="G2" s="22" t="b">
        <v>0</v>
      </c>
      <c r="H2" s="22"/>
      <c r="I2" s="19" t="s">
        <v>105</v>
      </c>
      <c r="J2" s="21"/>
      <c r="L2" s="19" t="s">
        <v>142</v>
      </c>
      <c r="M2" s="23">
        <v>1000</v>
      </c>
      <c r="O2" s="19" t="s">
        <v>108</v>
      </c>
      <c r="P2" s="21"/>
      <c r="R2" s="19" t="s">
        <v>116</v>
      </c>
      <c r="S2" s="24" t="s">
        <v>157</v>
      </c>
      <c r="U2" s="19" t="s">
        <v>122</v>
      </c>
      <c r="V2" s="21"/>
      <c r="X2" s="19" t="s">
        <v>127</v>
      </c>
      <c r="Y2" s="22">
        <v>0</v>
      </c>
      <c r="AA2" s="19" t="s">
        <v>194</v>
      </c>
      <c r="AB2" s="22">
        <v>0</v>
      </c>
      <c r="AD2" s="19" t="s">
        <v>184</v>
      </c>
      <c r="AE2" s="22" t="b">
        <v>1</v>
      </c>
    </row>
    <row r="3" spans="1:73" x14ac:dyDescent="0.25">
      <c r="A3" s="19" t="s">
        <v>137</v>
      </c>
      <c r="B3" s="22" t="b">
        <v>1</v>
      </c>
      <c r="C3" s="22">
        <v>100</v>
      </c>
      <c r="F3" s="19" t="s">
        <v>150</v>
      </c>
      <c r="G3" s="22" t="b">
        <v>0</v>
      </c>
      <c r="H3" s="22"/>
      <c r="I3" s="19" t="s">
        <v>106</v>
      </c>
      <c r="J3" s="26">
        <v>737672.85814378061</v>
      </c>
      <c r="L3" s="19" t="s">
        <v>141</v>
      </c>
      <c r="M3" s="23">
        <v>1</v>
      </c>
      <c r="N3" s="23">
        <v>0</v>
      </c>
      <c r="O3" s="19" t="s">
        <v>109</v>
      </c>
      <c r="P3" s="21"/>
      <c r="R3" s="19" t="s">
        <v>117</v>
      </c>
      <c r="S3" s="24" t="s">
        <v>158</v>
      </c>
      <c r="U3" s="19" t="s">
        <v>123</v>
      </c>
      <c r="V3" s="21"/>
      <c r="X3" s="19" t="s">
        <v>128</v>
      </c>
      <c r="Y3" s="22">
        <v>0.1</v>
      </c>
      <c r="AA3" s="19" t="s">
        <v>195</v>
      </c>
      <c r="AB3" s="21"/>
      <c r="AD3" s="19" t="s">
        <v>185</v>
      </c>
      <c r="AE3" s="22">
        <v>250</v>
      </c>
    </row>
    <row r="4" spans="1:73" x14ac:dyDescent="0.25">
      <c r="A4" s="19" t="s">
        <v>139</v>
      </c>
      <c r="B4" s="22" t="b">
        <v>0</v>
      </c>
      <c r="C4" s="22">
        <v>5</v>
      </c>
      <c r="D4" s="22">
        <v>2</v>
      </c>
      <c r="F4" s="19" t="s">
        <v>151</v>
      </c>
      <c r="G4" s="22" t="b">
        <v>0</v>
      </c>
      <c r="H4" s="22"/>
      <c r="L4" s="19" t="s">
        <v>134</v>
      </c>
      <c r="M4" s="23" t="b">
        <v>1</v>
      </c>
      <c r="O4" s="19" t="s">
        <v>110</v>
      </c>
      <c r="P4" s="21"/>
      <c r="R4" s="19" t="s">
        <v>118</v>
      </c>
      <c r="S4" s="24" t="s">
        <v>158</v>
      </c>
      <c r="X4" s="19" t="s">
        <v>129</v>
      </c>
      <c r="Y4" s="22">
        <v>0.5</v>
      </c>
      <c r="AA4" s="19" t="s">
        <v>196</v>
      </c>
      <c r="AB4" s="21"/>
      <c r="AD4" s="19" t="s">
        <v>186</v>
      </c>
      <c r="AE4" s="22" t="b">
        <v>0</v>
      </c>
    </row>
    <row r="5" spans="1:73" x14ac:dyDescent="0.25">
      <c r="A5" s="19" t="s">
        <v>140</v>
      </c>
      <c r="B5" s="22" t="b">
        <v>0</v>
      </c>
      <c r="C5" s="22">
        <v>100</v>
      </c>
      <c r="D5" s="22">
        <v>0.01</v>
      </c>
      <c r="E5" s="22" t="b">
        <v>1</v>
      </c>
      <c r="F5" s="19" t="s">
        <v>152</v>
      </c>
      <c r="G5" s="22" t="b">
        <v>0</v>
      </c>
      <c r="H5" s="22"/>
      <c r="L5" s="19" t="s">
        <v>135</v>
      </c>
      <c r="M5" s="23">
        <v>3</v>
      </c>
      <c r="O5" s="19" t="s">
        <v>111</v>
      </c>
      <c r="P5" s="21"/>
      <c r="R5" s="19" t="s">
        <v>119</v>
      </c>
      <c r="S5" s="24" t="s">
        <v>199</v>
      </c>
      <c r="X5" s="19" t="s">
        <v>130</v>
      </c>
      <c r="Y5" s="22" t="s">
        <v>156</v>
      </c>
      <c r="AA5" s="19" t="s">
        <v>197</v>
      </c>
      <c r="AB5" s="21"/>
      <c r="AD5" s="19" t="s">
        <v>187</v>
      </c>
      <c r="AE5" s="22">
        <v>15</v>
      </c>
    </row>
    <row r="6" spans="1:73" x14ac:dyDescent="0.25">
      <c r="A6" s="19" t="s">
        <v>138</v>
      </c>
      <c r="B6" s="22" t="b">
        <v>0</v>
      </c>
      <c r="C6" s="22"/>
      <c r="F6" s="19" t="s">
        <v>153</v>
      </c>
      <c r="G6" s="22" t="b">
        <v>0</v>
      </c>
      <c r="H6" s="22"/>
      <c r="L6" s="19" t="s">
        <v>154</v>
      </c>
      <c r="M6" s="23" t="b">
        <v>0</v>
      </c>
      <c r="N6" s="23"/>
      <c r="R6" s="19" t="s">
        <v>120</v>
      </c>
      <c r="S6" s="21"/>
      <c r="X6" s="19" t="s">
        <v>131</v>
      </c>
      <c r="Y6" s="23" t="b">
        <v>1</v>
      </c>
      <c r="AA6" s="19" t="s">
        <v>198</v>
      </c>
      <c r="AB6" s="21"/>
      <c r="AD6" s="19" t="s">
        <v>188</v>
      </c>
      <c r="AE6" s="22">
        <v>2</v>
      </c>
    </row>
    <row r="7" spans="1:73" x14ac:dyDescent="0.25">
      <c r="A7" s="19" t="s">
        <v>132</v>
      </c>
      <c r="B7" s="22">
        <v>50</v>
      </c>
      <c r="L7" s="19" t="s">
        <v>155</v>
      </c>
      <c r="M7" s="23" t="b">
        <v>0</v>
      </c>
      <c r="N7" s="23"/>
      <c r="R7" s="19" t="s">
        <v>121</v>
      </c>
      <c r="S7" s="21" t="b">
        <v>1</v>
      </c>
      <c r="AD7" s="19" t="s">
        <v>189</v>
      </c>
      <c r="AE7" s="22" t="b">
        <v>0</v>
      </c>
    </row>
    <row r="8" spans="1:73" x14ac:dyDescent="0.25">
      <c r="A8" s="19" t="s">
        <v>73</v>
      </c>
      <c r="B8" s="19" t="s">
        <v>73</v>
      </c>
      <c r="F8" s="19" t="s">
        <v>133</v>
      </c>
      <c r="G8" s="22" t="b">
        <v>1</v>
      </c>
      <c r="H8" s="22">
        <v>1</v>
      </c>
      <c r="AD8" s="19" t="s">
        <v>190</v>
      </c>
      <c r="AE8" s="22">
        <v>100</v>
      </c>
    </row>
    <row r="9" spans="1:73" x14ac:dyDescent="0.25">
      <c r="A9" s="19" t="s">
        <v>147</v>
      </c>
      <c r="B9" s="22">
        <v>3</v>
      </c>
      <c r="F9" s="19" t="s">
        <v>144</v>
      </c>
      <c r="G9" s="22" t="b">
        <v>0</v>
      </c>
      <c r="AD9" s="19" t="s">
        <v>191</v>
      </c>
      <c r="AE9" s="22">
        <v>0.01</v>
      </c>
    </row>
    <row r="10" spans="1:73" x14ac:dyDescent="0.25">
      <c r="A10" s="19" t="s">
        <v>136</v>
      </c>
      <c r="B10" s="22" t="b">
        <v>0</v>
      </c>
      <c r="AD10" s="19" t="s">
        <v>192</v>
      </c>
      <c r="AE10" s="22" t="b">
        <v>1</v>
      </c>
    </row>
    <row r="11" spans="1:73" x14ac:dyDescent="0.25">
      <c r="A11" s="19" t="s">
        <v>143</v>
      </c>
      <c r="B11" s="22" t="b">
        <v>1</v>
      </c>
    </row>
    <row r="12" spans="1:73" x14ac:dyDescent="0.25">
      <c r="A12" s="19" t="s">
        <v>146</v>
      </c>
      <c r="B12" s="22" t="b">
        <v>0</v>
      </c>
      <c r="F12" s="19" t="s">
        <v>145</v>
      </c>
      <c r="G12" s="22">
        <v>2</v>
      </c>
    </row>
    <row r="14" spans="1:73" ht="13.8" thickBot="1" x14ac:dyDescent="0.3">
      <c r="A14" s="19" t="s">
        <v>113</v>
      </c>
      <c r="B14" s="21">
        <v>1</v>
      </c>
      <c r="AX14" s="19" t="s">
        <v>114</v>
      </c>
      <c r="AY14" s="21">
        <v>0</v>
      </c>
    </row>
    <row r="15" spans="1:73" s="20" customFormat="1" ht="13.8" thickTop="1" x14ac:dyDescent="0.25">
      <c r="A15" s="20" t="s">
        <v>74</v>
      </c>
      <c r="B15" s="20" t="s">
        <v>75</v>
      </c>
      <c r="C15" s="20" t="s">
        <v>76</v>
      </c>
      <c r="D15" s="20" t="s">
        <v>77</v>
      </c>
      <c r="E15" s="20" t="s">
        <v>78</v>
      </c>
      <c r="F15" s="20" t="s">
        <v>79</v>
      </c>
      <c r="G15" s="20" t="s">
        <v>80</v>
      </c>
      <c r="H15" s="20" t="s">
        <v>81</v>
      </c>
      <c r="I15" s="20" t="s">
        <v>82</v>
      </c>
      <c r="J15" s="20" t="s">
        <v>83</v>
      </c>
      <c r="K15" s="20" t="s">
        <v>84</v>
      </c>
      <c r="AR15" s="20" t="s">
        <v>85</v>
      </c>
      <c r="AS15" s="20" t="s">
        <v>86</v>
      </c>
      <c r="AT15" s="20" t="s">
        <v>87</v>
      </c>
      <c r="AU15" s="20" t="s">
        <v>88</v>
      </c>
      <c r="AV15" s="20" t="s">
        <v>89</v>
      </c>
      <c r="AW15" s="20" t="s">
        <v>90</v>
      </c>
      <c r="AX15" s="20" t="s">
        <v>91</v>
      </c>
      <c r="AY15" s="20" t="s">
        <v>92</v>
      </c>
      <c r="AZ15" s="20" t="s">
        <v>93</v>
      </c>
      <c r="BA15" s="20" t="s">
        <v>77</v>
      </c>
      <c r="BB15" s="20" t="s">
        <v>94</v>
      </c>
      <c r="BC15" s="20" t="s">
        <v>95</v>
      </c>
      <c r="BD15" s="20" t="s">
        <v>96</v>
      </c>
      <c r="BE15" s="20" t="s">
        <v>97</v>
      </c>
      <c r="BF15" s="20" t="s">
        <v>98</v>
      </c>
      <c r="BG15" s="20" t="s">
        <v>99</v>
      </c>
      <c r="BH15" s="20" t="s">
        <v>100</v>
      </c>
      <c r="BI15" s="20" t="s">
        <v>101</v>
      </c>
      <c r="BJ15" s="20" t="s">
        <v>102</v>
      </c>
      <c r="BK15" s="20" t="s">
        <v>103</v>
      </c>
      <c r="BL15" s="20" t="s">
        <v>104</v>
      </c>
      <c r="BM15" s="20" t="s">
        <v>174</v>
      </c>
      <c r="BN15" s="20" t="s">
        <v>175</v>
      </c>
      <c r="BO15" s="20" t="s">
        <v>176</v>
      </c>
      <c r="BP15" s="20" t="s">
        <v>177</v>
      </c>
      <c r="BQ15" s="20" t="s">
        <v>178</v>
      </c>
      <c r="BR15" s="20" t="s">
        <v>179</v>
      </c>
      <c r="BS15" s="20" t="s">
        <v>180</v>
      </c>
      <c r="BT15" s="20" t="s">
        <v>181</v>
      </c>
      <c r="BU15" s="20" t="s">
        <v>182</v>
      </c>
    </row>
    <row r="16" spans="1:73" x14ac:dyDescent="0.25">
      <c r="A16" s="19" t="s">
        <v>170</v>
      </c>
      <c r="B16" s="19">
        <v>0.1</v>
      </c>
      <c r="C16" s="19">
        <v>0.5</v>
      </c>
      <c r="D16" s="25" t="s">
        <v>51</v>
      </c>
      <c r="G16" s="19">
        <v>1</v>
      </c>
      <c r="H16" s="19" t="e">
        <f>#REF!</f>
        <v>#REF!</v>
      </c>
      <c r="I16" s="19">
        <v>0</v>
      </c>
      <c r="J16" s="19">
        <v>10</v>
      </c>
      <c r="K16" s="19" t="s">
        <v>171</v>
      </c>
      <c r="L16" s="19">
        <v>0</v>
      </c>
      <c r="M16" s="19" t="b">
        <v>0</v>
      </c>
    </row>
    <row r="17" spans="1:1" x14ac:dyDescent="0.25">
      <c r="A17" s="19" t="s">
        <v>159</v>
      </c>
    </row>
    <row r="18" spans="1:1" x14ac:dyDescent="0.25">
      <c r="A18" s="19" t="s">
        <v>160</v>
      </c>
    </row>
    <row r="19" spans="1:1" x14ac:dyDescent="0.25">
      <c r="A19" s="19" t="s">
        <v>161</v>
      </c>
    </row>
    <row r="20" spans="1:1" x14ac:dyDescent="0.25">
      <c r="A20" s="19" t="s">
        <v>162</v>
      </c>
    </row>
    <row r="21" spans="1:1" x14ac:dyDescent="0.25">
      <c r="A21" s="19" t="s">
        <v>163</v>
      </c>
    </row>
    <row r="22" spans="1:1" x14ac:dyDescent="0.25">
      <c r="A22" s="19" t="s">
        <v>164</v>
      </c>
    </row>
    <row r="23" spans="1:1" x14ac:dyDescent="0.25">
      <c r="A23" s="19" t="s">
        <v>165</v>
      </c>
    </row>
    <row r="24" spans="1:1" x14ac:dyDescent="0.25">
      <c r="A24" s="19" t="s">
        <v>166</v>
      </c>
    </row>
    <row r="25" spans="1:1" x14ac:dyDescent="0.25">
      <c r="A25" s="19" t="s">
        <v>167</v>
      </c>
    </row>
    <row r="26" spans="1:1" x14ac:dyDescent="0.25">
      <c r="A26" s="19" t="s">
        <v>168</v>
      </c>
    </row>
    <row r="27" spans="1:1" x14ac:dyDescent="0.25">
      <c r="A27" s="19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E6"/>
  <sheetViews>
    <sheetView workbookViewId="0"/>
  </sheetViews>
  <sheetFormatPr defaultColWidth="8.88671875" defaultRowHeight="13.2" x14ac:dyDescent="0.25"/>
  <cols>
    <col min="1" max="26" width="18.77734375" customWidth="1"/>
  </cols>
  <sheetData>
    <row r="1" spans="1:83" x14ac:dyDescent="0.25">
      <c r="A1" t="s">
        <v>28</v>
      </c>
      <c r="B1" t="s">
        <v>35</v>
      </c>
      <c r="C1" t="s">
        <v>32</v>
      </c>
      <c r="D1" t="s">
        <v>33</v>
      </c>
      <c r="E1" t="s">
        <v>30</v>
      </c>
      <c r="F1" t="s">
        <v>31</v>
      </c>
      <c r="G1" t="s">
        <v>47</v>
      </c>
      <c r="H1" t="s">
        <v>38</v>
      </c>
      <c r="I1" t="s">
        <v>39</v>
      </c>
      <c r="J1" t="s">
        <v>40</v>
      </c>
      <c r="K1" t="s">
        <v>41</v>
      </c>
      <c r="L1" t="s">
        <v>36</v>
      </c>
      <c r="M1" t="s">
        <v>42</v>
      </c>
      <c r="N1" t="s">
        <v>44</v>
      </c>
      <c r="O1" t="s">
        <v>48</v>
      </c>
      <c r="P1" t="s">
        <v>50</v>
      </c>
      <c r="Q1" t="s">
        <v>49</v>
      </c>
      <c r="R1" t="s">
        <v>29</v>
      </c>
      <c r="S1" t="s">
        <v>34</v>
      </c>
      <c r="Y1" t="s">
        <v>43</v>
      </c>
      <c r="Z1" t="s">
        <v>45</v>
      </c>
      <c r="AA1" t="s">
        <v>37</v>
      </c>
      <c r="AB1" t="s">
        <v>46</v>
      </c>
    </row>
    <row r="2" spans="1:83" x14ac:dyDescent="0.25">
      <c r="E2" s="1" t="e">
        <f>#REF!</f>
        <v>#REF!</v>
      </c>
      <c r="S2">
        <v>0</v>
      </c>
    </row>
    <row r="3" spans="1:83" x14ac:dyDescent="0.25">
      <c r="A3" t="s">
        <v>26</v>
      </c>
      <c r="B3">
        <v>2</v>
      </c>
      <c r="C3" t="s">
        <v>27</v>
      </c>
    </row>
    <row r="4" spans="1:83" x14ac:dyDescent="0.25">
      <c r="A4" t="s">
        <v>28</v>
      </c>
      <c r="B4" t="s">
        <v>35</v>
      </c>
      <c r="C4" t="s">
        <v>32</v>
      </c>
      <c r="D4" t="s">
        <v>33</v>
      </c>
      <c r="E4" t="s">
        <v>30</v>
      </c>
      <c r="F4" t="s">
        <v>31</v>
      </c>
      <c r="G4" t="s">
        <v>47</v>
      </c>
      <c r="H4" t="s">
        <v>38</v>
      </c>
      <c r="I4" t="s">
        <v>39</v>
      </c>
      <c r="J4" t="s">
        <v>40</v>
      </c>
      <c r="K4" t="s">
        <v>41</v>
      </c>
      <c r="L4" t="s">
        <v>36</v>
      </c>
      <c r="M4" t="s">
        <v>42</v>
      </c>
      <c r="N4" t="s">
        <v>44</v>
      </c>
      <c r="O4" t="s">
        <v>48</v>
      </c>
      <c r="P4" t="s">
        <v>50</v>
      </c>
      <c r="Q4" t="s">
        <v>49</v>
      </c>
      <c r="R4" t="s">
        <v>29</v>
      </c>
      <c r="S4" t="s">
        <v>34</v>
      </c>
      <c r="Y4" t="s">
        <v>43</v>
      </c>
      <c r="Z4" t="s">
        <v>45</v>
      </c>
      <c r="AA4" t="s">
        <v>37</v>
      </c>
      <c r="AB4" t="s">
        <v>46</v>
      </c>
    </row>
    <row r="5" spans="1:83" x14ac:dyDescent="0.25">
      <c r="A5">
        <v>1</v>
      </c>
      <c r="B5" t="b">
        <v>0</v>
      </c>
      <c r="C5">
        <v>0</v>
      </c>
      <c r="D5" t="s">
        <v>64</v>
      </c>
      <c r="E5" s="2" t="e">
        <f>#REF!</f>
        <v>#REF!</v>
      </c>
      <c r="F5" t="s">
        <v>52</v>
      </c>
      <c r="G5" t="s">
        <v>66</v>
      </c>
      <c r="H5" s="7" t="s">
        <v>51</v>
      </c>
      <c r="I5" s="7" t="s">
        <v>51</v>
      </c>
      <c r="J5" s="7" t="s">
        <v>51</v>
      </c>
      <c r="K5" s="7" t="s">
        <v>51</v>
      </c>
      <c r="L5" s="7" t="s">
        <v>54</v>
      </c>
      <c r="M5">
        <v>5</v>
      </c>
      <c r="N5" t="b">
        <v>1</v>
      </c>
      <c r="O5" t="b">
        <v>0</v>
      </c>
      <c r="P5">
        <v>1</v>
      </c>
      <c r="Q5">
        <v>0</v>
      </c>
      <c r="R5">
        <v>1</v>
      </c>
      <c r="S5">
        <v>0</v>
      </c>
      <c r="T5" t="s">
        <v>11</v>
      </c>
      <c r="U5" s="7" t="s">
        <v>54</v>
      </c>
      <c r="V5">
        <v>5</v>
      </c>
      <c r="W5">
        <v>0</v>
      </c>
      <c r="X5">
        <v>0</v>
      </c>
      <c r="Y5">
        <v>0</v>
      </c>
      <c r="Z5">
        <v>6</v>
      </c>
      <c r="AA5" t="b">
        <v>1</v>
      </c>
      <c r="AB5" s="7" t="s">
        <v>65</v>
      </c>
      <c r="AC5" s="7" t="s">
        <v>51</v>
      </c>
      <c r="AD5" s="7" t="s">
        <v>51</v>
      </c>
      <c r="AE5" s="7" t="s">
        <v>51</v>
      </c>
      <c r="AF5" s="7" t="s">
        <v>51</v>
      </c>
      <c r="AG5" s="7" t="s">
        <v>51</v>
      </c>
      <c r="BB5" s="7" t="s">
        <v>60</v>
      </c>
      <c r="BC5" s="7" t="s">
        <v>54</v>
      </c>
      <c r="BD5" s="7" t="s">
        <v>53</v>
      </c>
      <c r="BE5" s="7" t="s">
        <v>55</v>
      </c>
      <c r="BF5" s="7" t="s">
        <v>61</v>
      </c>
      <c r="CA5" t="s">
        <v>62</v>
      </c>
      <c r="CB5" t="s">
        <v>56</v>
      </c>
      <c r="CC5" t="s">
        <v>57</v>
      </c>
      <c r="CD5" t="s">
        <v>58</v>
      </c>
      <c r="CE5" t="s">
        <v>63</v>
      </c>
    </row>
    <row r="6" spans="1:83" x14ac:dyDescent="0.25">
      <c r="A6">
        <v>2</v>
      </c>
      <c r="B6" t="b">
        <v>1</v>
      </c>
      <c r="C6">
        <v>0</v>
      </c>
      <c r="D6" t="s">
        <v>67</v>
      </c>
      <c r="E6" t="e">
        <f>#REF!</f>
        <v>#REF!</v>
      </c>
      <c r="F6" t="s">
        <v>52</v>
      </c>
      <c r="G6" t="s">
        <v>69</v>
      </c>
      <c r="H6" s="7" t="s">
        <v>51</v>
      </c>
      <c r="I6" s="7" t="s">
        <v>51</v>
      </c>
      <c r="J6" s="7" t="s">
        <v>51</v>
      </c>
      <c r="K6" s="7" t="s">
        <v>51</v>
      </c>
      <c r="L6" s="7" t="s">
        <v>53</v>
      </c>
      <c r="M6">
        <v>5</v>
      </c>
      <c r="N6" t="b">
        <v>1</v>
      </c>
      <c r="O6" t="b">
        <v>0</v>
      </c>
      <c r="P6">
        <v>1</v>
      </c>
      <c r="Q6">
        <v>0</v>
      </c>
      <c r="R6">
        <v>1</v>
      </c>
      <c r="S6">
        <v>0</v>
      </c>
      <c r="T6" t="s">
        <v>11</v>
      </c>
      <c r="U6" s="7" t="s">
        <v>53</v>
      </c>
      <c r="W6">
        <v>0</v>
      </c>
      <c r="X6">
        <v>0</v>
      </c>
      <c r="Y6">
        <v>0</v>
      </c>
      <c r="Z6">
        <v>6</v>
      </c>
      <c r="AA6" t="b">
        <v>1</v>
      </c>
      <c r="AB6" s="7" t="s">
        <v>68</v>
      </c>
      <c r="AC6" s="7" t="s">
        <v>51</v>
      </c>
      <c r="AD6" s="7" t="s">
        <v>51</v>
      </c>
      <c r="AE6" s="7" t="s">
        <v>51</v>
      </c>
      <c r="AF6" s="7" t="s">
        <v>51</v>
      </c>
      <c r="AG6" s="7" t="s">
        <v>51</v>
      </c>
      <c r="BB6" s="7" t="s">
        <v>60</v>
      </c>
      <c r="BC6" s="7" t="s">
        <v>54</v>
      </c>
      <c r="BD6" s="7" t="s">
        <v>53</v>
      </c>
      <c r="BE6" s="7" t="s">
        <v>55</v>
      </c>
      <c r="BF6" s="7" t="s">
        <v>61</v>
      </c>
      <c r="CA6" t="s">
        <v>62</v>
      </c>
      <c r="CB6" t="s">
        <v>56</v>
      </c>
      <c r="CC6" t="s">
        <v>57</v>
      </c>
      <c r="CD6" t="s">
        <v>58</v>
      </c>
      <c r="CE6" t="s">
        <v>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Part2</vt:lpstr>
      <vt:lpstr>ro_HiddenInfo</vt:lpstr>
      <vt:lpstr>senseInfo</vt:lpstr>
    </vt:vector>
  </TitlesOfParts>
  <Company>University of Cambridge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Scholtes;Niyazi Taneri</dc:creator>
  <cp:lastModifiedBy>Somil</cp:lastModifiedBy>
  <dcterms:created xsi:type="dcterms:W3CDTF">2004-05-14T19:41:58Z</dcterms:created>
  <dcterms:modified xsi:type="dcterms:W3CDTF">2020-04-18T03:49:15Z</dcterms:modified>
</cp:coreProperties>
</file>