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DieseArbeitsmappe"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bookViews>
    <workbookView xWindow="0" yWindow="0" windowWidth="28800" windowHeight="13635" activeTab="5"/>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62913"/>
  <pivotCaches>
    <pivotCache cacheId="5" r:id="rId7"/>
    <pivotCache cacheId="6" r:id="rId8"/>
    <pivotCache cacheId="7" r:id="rId9"/>
    <pivotCache cacheId="8" r:id="rId10"/>
  </pivotCaches>
  <fileRecoveryPr autoRecover="0"/>
  <extLst>
    <ext xmlns:x14="http://schemas.microsoft.com/office/spreadsheetml/2009/9/main" uri="{876F7934-8845-4945-9796-88D515C7AA90}">
      <x14:pivotCaches>
        <pivotCache cacheId="9" r:id="rId11"/>
        <pivotCache cacheId="10" r:id="rId12"/>
        <pivotCache cacheId="11"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12" r:id="rId21"/>
        <pivotCache cacheId="13" r:id="rId22"/>
        <pivotCache cacheId="14" r:id="rId23"/>
        <pivotCache cacheId="15" r:id="rId24"/>
        <pivotCache cacheId="16" r:id="rId25"/>
        <pivotCache cacheId="17"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H41" i="7" l="1"/>
  <c r="J41" i="7" s="1"/>
  <c r="H40" i="7"/>
  <c r="H42" i="7"/>
  <c r="H29" i="7"/>
  <c r="F73" i="7"/>
  <c r="H19" i="7"/>
  <c r="F70" i="7"/>
  <c r="H28" i="7"/>
  <c r="H30" i="7"/>
  <c r="H21" i="7"/>
  <c r="H20" i="7"/>
  <c r="H23" i="7"/>
  <c r="H22" i="7"/>
  <c r="H39" i="7"/>
  <c r="F72" i="7"/>
  <c r="F66" i="7"/>
  <c r="F68" i="7" s="1"/>
  <c r="J42" i="7"/>
  <c r="J40" i="7"/>
</calcChain>
</file>

<file path=xl/connections.xml><?xml version="1.0" encoding="utf-8"?>
<connections xmlns="http://schemas.openxmlformats.org/spreadsheetml/2006/main">
  <connection id="1" name="DataFactory" type="100" refreshedVersion="6" minRefreshableVersion="5" saveData="1">
    <extLst>
      <ext xmlns:x15="http://schemas.microsoft.com/office/spreadsheetml/2010/11/main" uri="{DE250136-89BD-433C-8126-D09CA5730AF9}">
        <x15:connection id="7004b170-961c-4649-adb8-fd3cfe775866"/>
      </ext>
    </extLst>
  </connection>
  <connection id="2"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6">
    <s v="ThisWorkbookDataModel"/>
    <s v="[Measures].[Summe von Value 3]"/>
    <s v="#,0.00 &quot;€&quot;;-#,0.00 &quot;€&quot;;#,0.00 &quot;€&quot;"/>
    <s v="[sx_pf_RESULT_Numeric].[ProductIDName].[All].children"/>
    <s v="[sx_pf_RESULT_Numeric].[ProductIDName].&amp;[8 200000009388 - 3109]"/>
    <s v="[sx_pf_RESULT_Numeric].[FactoryIDName].[All].children"/>
    <s v="[sx_pf_RESULT_Numeric].[FactoryIDName].&amp;[F010 Familienunternehmen Kunze GmbH]"/>
    <s v="[sx_pf_RESULT_Profit].[Year].[All]"/>
    <s v="[sx_pf_RESULT_Profit].[Year].&amp;[2016]"/>
    <s v="[sx_pf_RESULT_Profit].[Year].&amp;[2017]"/>
    <s v="[Measures].[Summe von Value]"/>
    <s v="[sx_pf_RESULT_Profit].[FactoryID].&amp;[F010]"/>
    <s v="[sx_pf_RESULT_Profit].[Year].[All].children"/>
    <s v="[2016]:[2017]"/>
    <s v="{[sx_pf_RESULT_Profit].[Year].&amp;[2009]}"/>
    <s v="{([2016],[sx_pf_RESULT_Numeric].[Effect].[All].[Kosten])}"/>
  </metadataStrings>
  <mdxMetadata count="18">
    <mdx n="0" f="s">
      <ms ns="3" c="1" o="d">
        <n x="1"/>
      </ms>
    </mdx>
    <mdx n="0" f="r">
      <t c="1">
        <n x="4"/>
      </t>
    </mdx>
    <mdx n="0" f="s">
      <ms ns="5" c="0"/>
    </mdx>
    <mdx n="0" f="r">
      <t c="1">
        <n x="6"/>
      </t>
    </mdx>
    <mdx n="0" f="v">
      <t c="2" si="2">
        <n x="6"/>
        <n x="1"/>
      </t>
    </mdx>
    <mdx n="0" f="m">
      <t c="1">
        <n x="7"/>
      </t>
    </mdx>
    <mdx n="0" f="m">
      <t c="1">
        <n x="8"/>
      </t>
    </mdx>
    <mdx n="0" f="m">
      <t c="1">
        <n x="9"/>
      </t>
    </mdx>
    <mdx n="0" f="v">
      <t c="3" si="2">
        <n x="10"/>
        <n x="8"/>
        <n x="11"/>
      </t>
    </mdx>
    <mdx n="0" f="s">
      <ms ns="12" c="0"/>
    </mdx>
    <mdx n="0" f="s">
      <ms ns="13" c="0"/>
    </mdx>
    <mdx n="0" f="v">
      <t c="2" si="2">
        <n x="13" s="1"/>
        <n x="10"/>
      </t>
    </mdx>
    <mdx n="0" f="v">
      <t c="1" si="2">
        <n x="10"/>
      </t>
    </mdx>
    <mdx n="0" f="v">
      <t c="2" si="2">
        <n x="10"/>
        <n x="9"/>
      </t>
    </mdx>
    <mdx n="0" f="s">
      <ms ns="14" c="0"/>
    </mdx>
    <mdx n="0" f="v">
      <t c="2" si="2">
        <n x="14" s="1"/>
        <n x="10"/>
      </t>
    </mdx>
    <mdx n="0" f="s">
      <ms ns="15" c="0"/>
    </mdx>
    <mdx n="0" f="v">
      <t c="2" si="2">
        <n x="15" s="1"/>
        <n x="10"/>
      </t>
    </mdx>
  </mdxMetadata>
  <valueMetadata count="1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valueMetadata>
</metadata>
</file>

<file path=xl/sharedStrings.xml><?xml version="1.0" encoding="utf-8"?>
<sst xmlns="http://schemas.openxmlformats.org/spreadsheetml/2006/main" count="108" uniqueCount="92">
  <si>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</si>
  <si>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</si>
  <si>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</si>
  <si>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</si>
  <si>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</si>
  <si>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</si>
  <si>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</si>
  <si>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</si>
  <si>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</si>
  <si>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</si>
  <si>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</si>
  <si>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</si>
  <si>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</si>
  <si>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</si>
  <si>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</si>
  <si>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</si>
  <si>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</si>
  <si>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</si>
  <si>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</si>
  <si>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</si>
  <si>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</si>
  <si>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</si>
  <si>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</si>
  <si>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</si>
  <si>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</si>
  <si>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</si>
  <si>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</si>
  <si>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</si>
  <si>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</si>
  <si>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</si>
  <si>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</si>
  <si>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</si>
  <si>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</si>
  <si>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</si>
  <si>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</si>
  <si>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</si>
  <si>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</si>
  <si>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</si>
  <si>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</si>
  <si>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</si>
  <si>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</si>
  <si>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</si>
  <si>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</si>
  <si>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</si>
  <si>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</si>
  <si>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</si>
  <si>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</si>
  <si>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</si>
  <si>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</si>
  <si>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</si>
  <si>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</si>
  <si>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</si>
  <si>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</si>
  <si>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</si>
  <si>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</si>
  <si>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</si>
  <si>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</si>
  <si>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</si>
  <si>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</si>
  <si>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</si>
  <si>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</si>
  <si>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</si>
  <si>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</si>
  <si>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</si>
  <si>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</si>
  <si>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</si>
  <si>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</si>
  <si>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</si>
  <si>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</si>
  <si>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</si>
  <si>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</si>
  <si>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</si>
  <si>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</si>
  <si>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</si>
  <si>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</si>
  <si>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</si>
  <si>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</si>
  <si>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</si>
  <si>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</si>
  <si>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</si>
  <si>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</si>
  <si>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</si>
  <si>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</si>
  <si>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</si>
  <si>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</si>
  <si>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</si>
  <si>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</si>
  <si>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</si>
  <si>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</si>
  <si>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</si>
  <si>
    <t>=CUBEMENGE("ThisWorkbookDataModel";"{([2016],[sx_pf_RESULT_Numeric].[Effect].[All].[Kosten])}";"Ein Jahr, nur Kosten")</t>
  </si>
  <si>
    <t>Mehrere Filterkriterien kommagetrennt in {(   )} einschließen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</si>
</sst>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7" formatCode="#,##0.00\ &quot;€&quot;;\-#,##0.00\ &quot;€&quot;"/>
  </numFmts>
  <fonts count="8"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29">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0" xfId="0" quotePrefix="1" applyAlignment="1">
      <alignment horizontal="center"/>
    </xf>
    <xf numFmtId="0" fontId="0" fillId="3" borderId="1" xfId="0" applyBorder="1"/>
    <xf numFmtId="0" fontId="0" fillId="3" borderId="2" xfId="0" applyBorder="1"/>
    <xf numFmtId="0" fontId="0" fillId="3" borderId="0" xfId="0" quotePrefix="1" applyFont="1" applyAlignment="1">
      <alignment wrapText="1"/>
    </xf>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tableStyleElement type="wholeTable" dxfId="24"/>
      <tableStyleElement type="headerRow" dxfId="23"/>
    </tableStyle>
    <tableStyle name="Pivot_DataFactory_Green" table="0" count="1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tableStyleElement type="wholeTable" dxfId="12"/>
      <tableStyleElement type="headerRow" dxfId="11"/>
    </tableStyle>
    <tableStyle name="sxDataFactory_Pivot" table="0" count="11">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J40" s="7"/>
        <tr r="J42" s="7"/>
        <tr r="F68" s="7"/>
        <tr r="F66" s="7"/>
        <tr r="F72" s="7"/>
        <tr r="H39" s="7"/>
        <tr r="H22" s="7"/>
        <tr r="H23" s="7"/>
        <tr r="H20" s="7"/>
        <tr r="H21" s="7"/>
        <tr r="H30" s="7"/>
        <tr r="H28" s="7"/>
        <tr r="F70" s="7"/>
        <tr r="H19" s="7"/>
        <tr r="F73" s="7"/>
        <tr r="H29" s="7"/>
        <tr r="H42" s="7"/>
        <tr r="H42" s="7"/>
        <tr r="H40" s="7"/>
        <tr r="J41" s="7"/>
        <tr r="H41"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cs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xmlns:a14="http://schemas.microsoft.com/office/drawing/2010/main">
      <mc:Choice Requires="a14">
        <xdr:graphicFrame macro="">
          <xdr:nvGraphicFramePr>
            <xdr:cNvPr id="2" name="Slicer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dmin" refreshedDate="42956.862157407406" backgroundQuery="1" createdVersion="6" refreshedVersion="6" minRefreshableVersion="3" recordCount="0" supportSubquery="1" supportAdvancedDrill="1">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invalid="1" saveData="0" refreshedBy="admin" refreshedDate="42956.868404976849" backgroundQuery="1" createdVersion="3" refreshedVersion="6" minRefreshableVersion="3" recordCount="0" tupleCache="1" supportSubquery="1" supportAdvancedDrill="1">
  <cacheSource type="external" connectionId="2"/>
  <cacheFields count="10">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 name="[sx_pf_RESULT_Numeric].[Effect].[Effect]" caption="Effect" numFmtId="0" hierarchy="83" level="1">
      <sharedItems count="1">
        <s v="[sx_pf_RESULT_Numeric].[Effect].&amp;[Kosten]" c="Kosten"/>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fieldsUsage count="2">
        <fieldUsage x="-1"/>
        <fieldUsage x="9"/>
      </fieldsUsage>
    </cacheHierarchy>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7">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n v="-986108.42" in="0">
        <tpls c="2">
          <tpl fld="1" item="1"/>
          <tpl hier="114" item="27"/>
        </tpls>
      </n>
    </entries>
    <sets count="28">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 count="1" maxRank="1" setDefinition="{([2016],[sx_pf_RESULT_Numeric].[Effect].[All].[Kosten])}">
        <tpls c="2">
          <tpl fld="7" item="0"/>
          <tpl fld="9" item="0"/>
        </tpls>
      </set>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dmin" refreshedDate="43002.595885069444" backgroundQuery="1" createdVersion="6" refreshedVersion="6" minRefreshableVersion="3" recordCount="0" supportSubquery="1" supportAdvancedDrill="1">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dmin" refreshedDate="43002.597542361109" backgroundQuery="1" createdVersion="6" refreshedVersion="6" minRefreshableVersion="3" recordCount="0" supportSubquery="1" supportAdvancedDrill="1">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dmin" refreshedDate="42956.862144560182"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admin" refreshedDate="42956.862153240741"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admin" refreshedDate="42956.862160069446"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admin" refreshedDate="42956.862169097221"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saveData="0" refreshedBy="admin" refreshedDate="42956.862172569447"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saveData="0" refreshedBy="admin" refreshedDate="42956.86216527778"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saveData="0" refreshedBy="admin" refreshedDate="42956.862175578703"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saveData="0" refreshedBy="admin" refreshedDate="42956.862178819443"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saveData="0" refreshedBy="admin" refreshedDate="42956.862181944445"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ChartTable1" cacheId="1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ChartTable2" cacheId="16"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ChartTable3" cacheId="1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ChartTable4" cacheId="14"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ChartTable5" cacheId="1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ChartTable6"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GuV_Data" cacheId="8"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4" cacheId="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atenschnitt_Year"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5"/>
        <pivotTable tabId="4294967295" name="PivotChartTable6"/>
        <pivotTable tabId="4294967295" name="PivotChartTable4"/>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Datenschnitt_Month"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6"/>
        <pivotTable tabId="4294967295" name="PivotChartTable5"/>
        <pivotTable tabId="4294967295" name="PivotChartTable4"/>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Datenschnitt_FactoryIDName"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6"/>
        <pivotTable tabId="4294967295" name="PivotChartTable5"/>
        <pivotTable tabId="4294967295" name="PivotChartTable4"/>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Datenschnitt_Year1"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Datenschnitt_ProductLineIDName"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Datenschnitt_Year2"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Datenschnitt_Year3"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1"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cache="Datenschnitt_Year" caption="Jahr" columnCount="20" level="1" style="DataFactory_Green" lockedPosition="1" rowHeight="241300"/>
  <slicer name="Month" cache="Datenschnitt_Month" caption="Monat" columnCount="3" level="1" style="DataFactory_Green" lockedPosition="1" rowHeight="241300"/>
  <slicer name="FactoryIDName" cache="Datenschnitt_FactoryIDName" caption="Factory" level="1" style="DataFactory_Green" lockedPosition="1" rowHeight="241300"/>
  <slicer name="ProductLineIDName"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Year 2"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Slicer_Year"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B2:E38"/>
  <sheetViews>
    <sheetView showRowColHeaders="0" workbookViewId="0">
      <selection activeCell="K33" sqref="K33"/>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6" t="s">
        <v>25</v>
      </c>
      <c r="C32" s="27"/>
      <c r="E32" s="12" t="s">
        <v>13</v>
      </c>
    </row>
    <row r="34" spans="2:5" x14ac:dyDescent="0.25">
      <c r="B34" s="8" t="s">
        <v>22</v>
      </c>
      <c r="E34" s="8" t="s">
        <v>23</v>
      </c>
    </row>
    <row r="35" spans="2:5" x14ac:dyDescent="0.25">
      <c r="B35" s="26" t="s">
        <v>26</v>
      </c>
      <c r="C35" s="27"/>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formula1>"True,False"</formula1>
    </dataValidation>
  </dataValidations>
  <hyperlinks>
    <hyperlink ref="C10" location="GuV_Data!A1" display="Datentabelle"/>
    <hyperlink ref="C12" location="GuV_Structure!A1" display="Cockpit - Strukturperspektive"/>
    <hyperlink ref="C19" location="Bilanz_Data!A1" display="Datentabelle"/>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73"/>
  <sheetViews>
    <sheetView tabSelected="1" topLeftCell="A13" workbookViewId="0">
      <selection activeCell="E44" sqref="E44"/>
    </sheetView>
  </sheetViews>
  <sheetFormatPr baseColWidth="10" defaultRowHeight="15" x14ac:dyDescent="0.25"/>
  <cols>
    <col min="1" max="1" width="2.5703125" customWidth="1"/>
    <col min="2" max="2" width="19" customWidth="1"/>
    <col min="3" max="3" width="15.42578125" bestFit="1" customWidth="1"/>
    <col min="5" max="5" width="15.42578125" bestFit="1" customWidth="1"/>
    <col min="6" max="6" width="50.5703125" customWidth="1"/>
    <col min="7" max="7" width="10.140625" customWidth="1"/>
    <col min="8" max="8" width="24.42578125" style="19" customWidth="1"/>
    <col min="9" max="9" width="55.42578125" customWidth="1"/>
    <col min="10" max="10" width="28.4257812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8" t="s">
        <v>60</v>
      </c>
      <c r="C19" s="28"/>
      <c r="D19" s="28"/>
      <c r="E19" s="28"/>
      <c r="F19" s="28"/>
      <c r="H19" s="22" t="str" vm="6">
        <f>CUBEMEMBER("ThisWorkbookDataModel","[sx_pf_Result_Profit].[Year].[All]")</f>
        <v>All</v>
      </c>
    </row>
    <row r="20" spans="2:12" x14ac:dyDescent="0.25">
      <c r="B20" s="28" t="s">
        <v>63</v>
      </c>
      <c r="C20" s="28"/>
      <c r="D20" s="28"/>
      <c r="E20" s="28"/>
      <c r="F20" s="28"/>
      <c r="H20" s="23" t="str" vm="7">
        <f>CUBEMEMBER("ThisWorkbookDataModel","[sx_pf_Result_Profit].[Year].[All].[2016]")</f>
        <v>2016</v>
      </c>
      <c r="I20" s="18" t="s">
        <v>64</v>
      </c>
      <c r="J20" s="18"/>
      <c r="K20" s="18"/>
      <c r="L20" s="18"/>
    </row>
    <row r="21" spans="2:12" x14ac:dyDescent="0.25">
      <c r="B21" s="28" t="s">
        <v>62</v>
      </c>
      <c r="C21" s="28"/>
      <c r="D21" s="28"/>
      <c r="E21" s="28"/>
      <c r="F21" s="28"/>
      <c r="H21" s="23" t="str" vm="7">
        <f>CUBEMEMBER("ThisWorkbookDataModel","[sx_pf_Result_Profit].[Year].[2016]")</f>
        <v>2016</v>
      </c>
      <c r="I21" s="18" t="s">
        <v>65</v>
      </c>
      <c r="J21" s="18"/>
      <c r="K21" s="18"/>
      <c r="L21" s="18"/>
    </row>
    <row r="22" spans="2:12" x14ac:dyDescent="0.25">
      <c r="B22" s="28" t="s">
        <v>66</v>
      </c>
      <c r="C22" s="28"/>
      <c r="D22" s="28"/>
      <c r="E22" s="28"/>
      <c r="F22" s="28"/>
      <c r="H22" s="23" t="str" vm="7">
        <f>CUBEMEMBER("ThisWorkbookDataModel","[sx_pf_Result_Profit].[2016]")</f>
        <v>2016</v>
      </c>
      <c r="I22" s="18" t="s">
        <v>67</v>
      </c>
      <c r="J22" s="18"/>
      <c r="K22" s="18"/>
      <c r="L22" s="18"/>
    </row>
    <row r="23" spans="2:12" x14ac:dyDescent="0.25">
      <c r="B23" s="28" t="s">
        <v>68</v>
      </c>
      <c r="C23" s="28"/>
      <c r="D23" s="28"/>
      <c r="E23" s="28"/>
      <c r="F23" s="28"/>
      <c r="H23" s="23" t="str" vm="8">
        <f>CUBEMEMBER("ThisWorkbookDataModel","[sx_pf_Result_Profit].[Year].["&amp;$H$16&amp;"]")</f>
        <v>2017</v>
      </c>
      <c r="I23" s="18" t="s">
        <v>69</v>
      </c>
      <c r="J23" s="18"/>
      <c r="K23" s="18"/>
      <c r="L23" s="18"/>
    </row>
    <row r="24" spans="2:12" x14ac:dyDescent="0.25">
      <c r="B24" s="18"/>
      <c r="C24" s="18"/>
      <c r="D24" s="18"/>
      <c r="E24" s="18"/>
      <c r="F24" s="18"/>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13">
        <f>CUBEVALUE("ThisWorkbookDataModel","[Measures].[Summe von Value]")</f>
        <v>-9988681.8513999991</v>
      </c>
      <c r="I28" t="s">
        <v>71</v>
      </c>
    </row>
    <row r="29" spans="2:12" x14ac:dyDescent="0.25">
      <c r="B29" s="17" t="s">
        <v>72</v>
      </c>
      <c r="H29" s="19" vm="14">
        <f>CUBEVALUE("ThisWorkbookDataModel","[Measures].[Summe von Value]","[2017]")</f>
        <v>-1007636.47</v>
      </c>
      <c r="I29" t="s">
        <v>73</v>
      </c>
    </row>
    <row r="30" spans="2:12" x14ac:dyDescent="0.25">
      <c r="B30" s="17" t="s">
        <v>74</v>
      </c>
      <c r="H30" s="19" vm="9">
        <f>CUBEVALUE("ThisWorkbookDataModel","[Measures].[Summe von Value]","[2016]","[F010]")</f>
        <v>-516530.66</v>
      </c>
      <c r="I30" t="s">
        <v>75</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10">
        <f>CUBESET("ThisWorkbookDataModel","[sx_pf_RESULT_Profit].[Year].[All].children","Jahre")</f>
        <v>Jahre</v>
      </c>
      <c r="I39" t="s">
        <v>79</v>
      </c>
    </row>
    <row r="40" spans="2:10" x14ac:dyDescent="0.25">
      <c r="B40" s="17" t="s">
        <v>83</v>
      </c>
      <c r="H40" s="25" t="str" vm="11">
        <f>CUBESET("ThisWorkbookDataModel","[2016]:[2017]","Zwei Jahre")</f>
        <v>Zwei Jahre</v>
      </c>
      <c r="I40" t="s">
        <v>86</v>
      </c>
      <c r="J40" vm="12">
        <f>CUBEVALUE("ThisWorkbookDataModel",H40,"[Measures].[Summe von Value]")</f>
        <v>-1993744.89</v>
      </c>
    </row>
    <row r="41" spans="2:10" x14ac:dyDescent="0.25">
      <c r="B41" s="17" t="s">
        <v>90</v>
      </c>
      <c r="H41" s="25" t="str" vm="17">
        <f>CUBESET("ThisWorkbookDataModel","{([2016],[sx_pf_RESULT_Numeric].[Effect].[All].[Kosten])}","Ein Jahr, nur Kosten")</f>
        <v>Ein Jahr, nur Kosten</v>
      </c>
      <c r="I41" t="s">
        <v>91</v>
      </c>
      <c r="J41" vm="18">
        <f>CUBEVALUE("ThisWorkbookDataModel",H41,"[Measures].[Summe von Value]")</f>
        <v>-986108.42</v>
      </c>
    </row>
    <row r="42" spans="2:10" x14ac:dyDescent="0.25">
      <c r="B42" s="17" t="s">
        <v>82</v>
      </c>
      <c r="H42" s="19" t="str" vm="15">
        <f>CUBESET("ThisWorkbookDataModel",Datenschnitt_Year3,"Jahre")</f>
        <v>Jahre</v>
      </c>
      <c r="I42" t="s">
        <v>87</v>
      </c>
      <c r="J42" vm="16">
        <f>CUBEVALUE("ThisWorkbookDataModel",H42,"[Measures].[Summe von Value]")</f>
        <v>-64475.16</v>
      </c>
    </row>
    <row r="50" spans="2:9" x14ac:dyDescent="0.25">
      <c r="B50" t="s">
        <v>46</v>
      </c>
      <c r="C50" t="s">
        <v>37</v>
      </c>
      <c r="I50" t="s">
        <v>44</v>
      </c>
    </row>
    <row r="51" spans="2:9" x14ac:dyDescent="0.25">
      <c r="I51" t="s">
        <v>54</v>
      </c>
    </row>
    <row r="53" spans="2:9" x14ac:dyDescent="0.25">
      <c r="B53" t="s">
        <v>50</v>
      </c>
      <c r="C53" t="s">
        <v>36</v>
      </c>
      <c r="I53" t="s">
        <v>53</v>
      </c>
    </row>
    <row r="56" spans="2:9" x14ac:dyDescent="0.25">
      <c r="B56" t="s">
        <v>51</v>
      </c>
      <c r="C56" t="s">
        <v>34</v>
      </c>
    </row>
    <row r="59" spans="2:9" x14ac:dyDescent="0.25">
      <c r="B59" t="s">
        <v>52</v>
      </c>
      <c r="C59" t="s">
        <v>33</v>
      </c>
      <c r="I59" t="s">
        <v>45</v>
      </c>
    </row>
    <row r="66" spans="6:6" x14ac:dyDescent="0.25">
      <c r="F66" t="str" vm="4">
        <f>CUBERANKEDMEMBER("ThisWorkbookDataModel",F73,1,"Top")</f>
        <v>Top</v>
      </c>
    </row>
    <row r="68" spans="6:6" x14ac:dyDescent="0.25">
      <c r="F68" vm="5">
        <f>CUBEVALUE("ThisWorkbookDataModel",F66,"[Measures].[Summe von Value 3]")</f>
        <v>1557317690.3249991</v>
      </c>
    </row>
    <row r="70" spans="6:6" x14ac:dyDescent="0.25">
      <c r="F70" t="str" vm="1">
        <f>CUBESET("ThisWorkbookDataModel","[sx_pf_RESULT_Numeric].[ProductIDName].[All].children","ProductIDName Set",2,"Measures.[Summe von Value 3]")</f>
        <v>ProductIDName Set</v>
      </c>
    </row>
    <row r="72" spans="6:6" x14ac:dyDescent="0.25">
      <c r="F72" t="str" vm="2">
        <f>CUBERANKEDMEMBER("ThisWorkbookDataModel",F70,2)</f>
        <v>8 200000009388 - 3109</v>
      </c>
    </row>
    <row r="73" spans="6:6" x14ac:dyDescent="0.25">
      <c r="F73" t="str" vm="3">
        <f>CUBESET("ThisWorkbookDataModel","[sx_pf_RESULT_Numeric].[FactoryIDName].[All].children","Cubeset Factories")</f>
        <v>Cubeset Factories</v>
      </c>
    </row>
  </sheetData>
  <mergeCells count="5">
    <mergeCell ref="B23:F23"/>
    <mergeCell ref="B19:F19"/>
    <mergeCell ref="B21:F21"/>
    <mergeCell ref="B20:F20"/>
    <mergeCell ref="B22:F22"/>
  </mergeCells>
  <dataValidations count="1">
    <dataValidation type="list" allowBlank="1" showInputMessage="1" showErrorMessage="1" sqref="H16">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2017-07-30T08:38:30Z</dcterms:created>
  <dcterms:modified xsi:type="dcterms:W3CDTF">2017-10-12T07:17:46Z</dcterms:modified>
</cp:coreProperties>
</file>