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bookViews>
    <workbookView xWindow="0" yWindow="0" windowWidth="28800" windowHeight="13635" activeTab="5" xr2:uid="{00000000-000D-0000-FFFF-FFFF00000000}"/>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71027"/>
  <pivotCaches>
    <pivotCache cacheId="0" r:id="rId7"/>
    <pivotCache cacheId="1" r:id="rId8"/>
    <pivotCache cacheId="2" r:id="rId9"/>
    <pivotCache cacheId="3" r:id="rId10"/>
  </pivotCaches>
  <fileRecoveryPr autoRecover="0"/>
  <extLst>
    <ext xmlns:x14="http://schemas.microsoft.com/office/spreadsheetml/2009/9/main" uri="{876F7934-8845-4945-9796-88D515C7AA90}">
      <x14:pivotCaches>
        <pivotCache cacheId="4" r:id="rId11"/>
        <pivotCache cacheId="5" r:id="rId12"/>
        <pivotCache cacheId="6"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21"/>
        <pivotCache cacheId="8" r:id="rId22"/>
        <pivotCache cacheId="9" r:id="rId23"/>
        <pivotCache cacheId="10" r:id="rId24"/>
        <pivotCache cacheId="11" r:id="rId25"/>
        <pivotCache cacheId="12"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41" i="7" l="1"/>
  <c r="H30" i="7"/>
  <c r="H40" i="7"/>
  <c r="J40" i="7" s="1"/>
  <c r="H21" i="7"/>
  <c r="H42" i="7"/>
  <c r="H29" i="7"/>
  <c r="H23" i="7"/>
  <c r="F73" i="7"/>
  <c r="H22" i="7"/>
  <c r="H19" i="7"/>
  <c r="H39" i="7"/>
  <c r="F70" i="7"/>
  <c r="J42" i="7"/>
  <c r="H20" i="7"/>
  <c r="H28" i="7"/>
  <c r="F66" i="7"/>
  <c r="J41" i="7"/>
  <c r="F72" i="7"/>
  <c r="F68"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aFactory" type="100" refreshedVersion="6" minRefreshableVersion="5" saveData="1">
    <extLst>
      <ext xmlns:x15="http://schemas.microsoft.com/office/spreadsheetml/2010/11/main" uri="{DE250136-89BD-433C-8126-D09CA5730AF9}">
        <x15:connection id="7004b170-961c-4649-adb8-fd3cfe775866"/>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8">
    <mdx n="0" f="s">
      <ms ns="3" c="1" o="d">
        <n x="1"/>
      </ms>
    </mdx>
    <mdx n="0" f="r">
      <t c="1">
        <n x="4"/>
      </t>
    </mdx>
    <mdx n="0" f="s">
      <ms ns="5" c="0"/>
    </mdx>
    <mdx n="0" f="r">
      <t c="1">
        <n x="6"/>
      </t>
    </mdx>
    <mdx n="0" f="v">
      <t c="2" si="2">
        <n x="6"/>
        <n x="1"/>
      </t>
    </mdx>
    <mdx n="0" f="m">
      <t c="1">
        <n x="7"/>
      </t>
    </mdx>
    <mdx n="0" f="m">
      <t c="1">
        <n x="8"/>
      </t>
    </mdx>
    <mdx n="0" f="m">
      <t c="1">
        <n x="9"/>
      </t>
    </mdx>
    <mdx n="0" f="v">
      <t c="3" si="2">
        <n x="10"/>
        <n x="8"/>
        <n x="11"/>
      </t>
    </mdx>
    <mdx n="0" f="s">
      <ms ns="12" c="0"/>
    </mdx>
    <mdx n="0" f="s">
      <ms ns="13" c="0"/>
    </mdx>
    <mdx n="0" f="v">
      <t c="2" si="2">
        <n x="13" s="1"/>
        <n x="10"/>
      </t>
    </mdx>
    <mdx n="0" f="v">
      <t c="1" si="2">
        <n x="10"/>
      </t>
    </mdx>
    <mdx n="0" f="v">
      <t c="2" si="2">
        <n x="10"/>
        <n x="9"/>
      </t>
    </mdx>
    <mdx n="0" f="s">
      <ms ns="14" c="0"/>
    </mdx>
    <mdx n="0" f="v">
      <t c="2" si="2">
        <n x="14" s="1"/>
        <n x="10"/>
      </t>
    </mdx>
    <mdx n="0" f="s">
      <ms ns="15" c="0"/>
    </mdx>
    <mdx n="0" f="v">
      <t c="2" si="2">
        <n x="15" s="1"/>
        <n x="10"/>
      </t>
    </mdx>
  </mdxMetadata>
  <valueMetadata count="1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valueMetadata>
</metadata>
</file>

<file path=xl/sharedStrings.xml><?xml version="1.0" encoding="utf-8"?>
<sst xmlns="http://schemas.openxmlformats.org/spreadsheetml/2006/main" count="110" uniqueCount="94">
  <si>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</si>
  <si>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</si>
  <si>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</si>
  <si>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</si>
  <si>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</si>
  <si>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</si>
  <si>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</si>
  <si>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</si>
  <si>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</si>
  <si>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</si>
  <si>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</si>
  <si>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</si>
  <si>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</si>
  <si>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</si>
  <si>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</si>
  <si>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</si>
  <si>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</si>
  <si>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</si>
  <si>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</si>
  <si>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</si>
  <si>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</si>
  <si>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</si>
  <si>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</si>
  <si>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</si>
  <si>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</si>
  <si>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</si>
  <si>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</si>
  <si>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</si>
  <si>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</si>
  <si>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</si>
  <si>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</si>
  <si>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</si>
  <si>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</si>
  <si>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</si>
  <si>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</si>
  <si>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</si>
  <si>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</si>
  <si>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</si>
  <si>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</si>
  <si>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</si>
  <si>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</si>
  <si>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</si>
  <si>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</si>
  <si>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</si>
  <si>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</si>
  <si>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</si>
  <si>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</si>
  <si>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</si>
  <si>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</si>
  <si>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</si>
  <si>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</si>
  <si>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</si>
  <si>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</si>
  <si>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</si>
  <si>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</si>
  <si>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</si>
  <si>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</si>
  <si>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</si>
  <si>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</si>
  <si>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</si>
  <si>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</si>
  <si>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</si>
  <si>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</si>
  <si>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</si>
  <si>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</si>
  <si>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</si>
  <si>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</si>
  <si>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</si>
  <si>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</si>
  <si>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</si>
  <si>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</si>
  <si>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</si>
  <si>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</si>
  <si>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</si>
  <si>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</si>
  <si>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</si>
  <si>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</si>
  <si>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</si>
  <si>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</si>
  <si>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</si>
  <si>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</si>
  <si>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</si>
  <si>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</si>
  <si>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</si>
  <si>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</si>
  <si>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</si>
  <si>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</si>
  <si>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</si>
  <si>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</si>
  <si>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</si>
  <si>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=CUBEMENGE("ThisWorkbookDataModel";"{([2016],[sx_pf_RESULT_Numeric].[Effect].[All].[Kosten])}";"Ein Jahr, nur Kosten")</t>
  </si>
  <si>
    <t>Mehrere Filterkriterien kommagetrennt in {(   )} einschließen</t>
  </si>
  <si>
    <t>=CUBEMENGE("ThisWorkbookDataModel";"filter([Bereich].[Month].[All].Children,[Bereich].[Month].Member_Value &lt;  6)";"Set filtered")</t>
  </si>
  <si>
    <t>Ein gefiltertes Set, auf alle Monate kleiner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</si>
</sst>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0.00\ &quot;€&quot;;\-#,##0.00\ &quot;€&quot;"/>
  </numFmts>
  <fonts count="8"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xr9:uid="{00000000-0011-0000-FFFF-FFFF00000000}">
      <tableStyleElement type="wholeTable" dxfId="24"/>
      <tableStyleElement type="headerRow" dxfId="23"/>
    </tableStyle>
    <tableStyle name="Pivot_DataFactory_Green" table="0" count="10" xr9:uid="{00000000-0011-0000-FFFF-FFFF0100000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xr9:uid="{00000000-0011-0000-FFFF-FFFF02000000}">
      <tableStyleElement type="wholeTable" dxfId="12"/>
      <tableStyleElement type="headerRow" dxfId="11"/>
    </tableStyle>
    <tableStyle name="sxDataFactory_Pivot" table="0" count="11" xr9:uid="{00000000-0011-0000-FFFF-FFFF03000000}">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F68" s="7"/>
        <tr r="F72" s="7"/>
        <tr r="J41" s="7"/>
        <tr r="F66" s="7"/>
        <tr r="H28" s="7"/>
        <tr r="H20" s="7"/>
        <tr r="J42" s="7"/>
        <tr r="F70" s="7"/>
        <tr r="H39" s="7"/>
        <tr r="H19" s="7"/>
        <tr r="H22" s="7"/>
        <tr r="F73" s="7"/>
        <tr r="H23" s="7"/>
        <tr r="H29" s="7"/>
        <tr r="H42" s="7"/>
        <tr r="H42" s="7"/>
        <tr r="H21" s="7"/>
        <tr r="J40" s="7"/>
        <tr r="H40" s="7"/>
        <tr r="H30" s="7"/>
        <tr r="H41"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7407406" backgroundQuery="1" createdVersion="6" refreshedVersion="6" minRefreshableVersion="3" recordCount="0" supportSubquery="1" supportAdvancedDrill="1" xr:uid="{00000000-000A-0000-FFFF-FFFF05000000}">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dmin" refreshedDate="42956.868404976849" backgroundQuery="1" createdVersion="3" refreshedVersion="6" minRefreshableVersion="3" recordCount="0" tupleCache="1" supportSubquery="1" supportAdvancedDrill="1" xr:uid="{00000000-000A-0000-FFFF-FFFF06000000}">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29">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 maxRank="1" setDefinition="filter([Bereich].[Month].[All].Children,[Bereich].[Month].Member_Value &lt;  6)" queryFailed="1"/>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5885069444" backgroundQuery="1" createdVersion="6" refreshedVersion="6" minRefreshableVersion="3" recordCount="0" supportSubquery="1" supportAdvancedDrill="1" xr:uid="{00000000-000A-0000-FFFF-FFFF07000000}">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7542361109" backgroundQuery="1" createdVersion="6" refreshedVersion="6" minRefreshableVersion="3" recordCount="0" supportSubquery="1" supportAdvancedDrill="1" xr:uid="{00000000-000A-0000-FFFF-FFFF08000000}">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44560182" backgroundQuery="1" createdVersion="3" refreshedVersion="6" minRefreshableVersion="3" recordCount="0" supportSubquery="1" supportAdvancedDrill="1" xr:uid="{00000000-000A-0000-FFFF-FFFF09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3240741" backgroundQuery="1" createdVersion="3" refreshedVersion="6" minRefreshableVersion="3" recordCount="0" supportSubquery="1" supportAdvancedDrill="1" xr:uid="{00000000-000A-0000-FFFF-FFFF0A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0069446" backgroundQuery="1" createdVersion="3" refreshedVersion="6" minRefreshableVersion="3" recordCount="0" supportSubquery="1" supportAdvancedDrill="1" xr:uid="{00000000-000A-0000-FFFF-FFFF0B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9097221" backgroundQuery="1" createdVersion="6" refreshedVersion="6" minRefreshableVersion="3" recordCount="0" supportSubquery="1" supportAdvancedDrill="1" xr:uid="{00000000-000A-0000-FFFF-FFFF0C000000}">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2569447" backgroundQuery="1" createdVersion="6" refreshedVersion="6" minRefreshableVersion="3" recordCount="0" supportSubquery="1" supportAdvancedDrill="1" xr:uid="{00000000-000A-0000-FFFF-FFFF0D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527778" backgroundQuery="1" createdVersion="6" refreshedVersion="6" minRefreshableVersion="3" recordCount="0" supportSubquery="1" supportAdvancedDrill="1" xr:uid="{00000000-000A-0000-FFFF-FFFF0E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5578703" backgroundQuery="1" createdVersion="6" refreshedVersion="6" minRefreshableVersion="3" recordCount="0" supportSubquery="1" supportAdvancedDrill="1" xr:uid="{00000000-000A-0000-FFFF-FFFF0F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8819443" backgroundQuery="1" createdVersion="6" refreshedVersion="6" minRefreshableVersion="3" recordCount="0" supportSubquery="1" supportAdvancedDrill="1" xr:uid="{00000000-000A-0000-FFFF-FFFF10000000}">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81944445" backgroundQuery="1" createdVersion="6" refreshedVersion="6" minRefreshableVersion="3" recordCount="0" supportSubquery="1" supportAdvancedDrill="1" xr:uid="{00000000-000A-0000-FFFF-FFFF11000000}">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FFF-FFFF05000000}" name="PivotChartTable6" cacheId="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FFFF-FFFF04000000}" name="PivotChartTable5" cacheId="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FFFF-FFFF03000000}" name="PivotChartTable4" cacheId="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FFFF-FFFF02000000}" name="PivotChartTable3" cacheId="1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FFFF-FFFF01000000}" name="PivotChartTable2" cacheId="1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FFFF-FFFF00000000}" name="PivotChartTable1"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GuV_Data" cacheId="3"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 xr10:uid="{00000000-0013-0000-FFFF-FFFF01000000}"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6"/>
        <pivotTable tabId="4294967295" name="PivotChartTable5"/>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th" xr10:uid="{00000000-0013-0000-FFFF-FFFF02000000}"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FactoryIDName" xr10:uid="{00000000-0013-0000-FFFF-FFFF03000000}"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1" xr10:uid="{00000000-0013-0000-FFFF-FFFF04000000}"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LineIDName" xr10:uid="{00000000-0013-0000-FFFF-FFFF05000000}"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2" xr10:uid="{00000000-0013-0000-FFFF-FFFF06000000}"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3" xr10:uid="{00000000-0013-0000-FFFF-FFFF07000000}"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1000000}"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Datenschnitt_Year" caption="Jahr" columnCount="20" level="1" style="DataFactory_Green" lockedPosition="1" rowHeight="241300"/>
  <slicer name="Month" xr10:uid="{00000000-0014-0000-FFFF-FFFF03000000}" cache="Datenschnitt_Month" caption="Monat" columnCount="3" level="1" style="DataFactory_Green" lockedPosition="1" rowHeight="241300"/>
  <slicer name="FactoryIDName" xr10:uid="{00000000-0014-0000-FFFF-FFFF04000000}" cache="Datenschnitt_FactoryIDName" caption="Factory" level="1" style="DataFactory_Green" lockedPosition="1" rowHeight="241300"/>
  <slicer name="ProductLineIDName" xr10:uid="{00000000-0014-0000-FFFF-FFFF05000000}"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06000000}"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0000000-0014-0000-FFFF-FFFF07000000}"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B2:E38"/>
  <sheetViews>
    <sheetView showRowColHeaders="0"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xr:uid="{00000000-0002-0000-0000-000000000000}">
      <formula1>"True,False"</formula1>
    </dataValidation>
  </dataValidations>
  <hyperlinks>
    <hyperlink ref="C10" location="GuV_Data!A1" display="Datentabelle" xr:uid="{00000000-0004-0000-0000-000000000000}"/>
    <hyperlink ref="C12" location="GuV_Structure!A1" display="Cockpit - Strukturperspektive" xr:uid="{00000000-0004-0000-0000-000001000000}"/>
    <hyperlink ref="C19" location="Bilanz_Data!A1" display="Datentabelle" xr:uid="{00000000-0004-0000-0000-000002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xr:uid="{00000000-0004-0000-01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xr:uid="{00000000-0004-0000-0300-000000000000}"/>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xr:uid="{00000000-0004-0000-04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Q73"/>
  <sheetViews>
    <sheetView tabSelected="1" topLeftCell="A13" workbookViewId="0">
      <selection activeCell="I44" sqref="I44"/>
    </sheetView>
  </sheetViews>
  <sheetFormatPr baseColWidth="10" defaultRowHeight="15" x14ac:dyDescent="0.25"/>
  <cols>
    <col min="1" max="1" width="2.5703125" customWidth="1"/>
    <col min="2" max="2" width="19" customWidth="1"/>
    <col min="3" max="3" width="15.42578125" bestFit="1" customWidth="1"/>
    <col min="5" max="5" width="15.42578125" bestFit="1" customWidth="1"/>
    <col min="6" max="6" width="50.5703125" customWidth="1"/>
    <col min="7" max="7" width="10.140625" customWidth="1"/>
    <col min="8" max="8" width="24.42578125" style="19" customWidth="1"/>
    <col min="9" max="9" width="55.42578125" customWidth="1"/>
    <col min="10" max="10" width="28.4257812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6">
        <f>CUBEMEMBER("ThisWorkbookDataModel","[sx_pf_Result_Profit].[Year].[All]")</f>
        <v>All</v>
      </c>
    </row>
    <row r="20" spans="2:12" x14ac:dyDescent="0.25">
      <c r="B20" s="28" t="s">
        <v>63</v>
      </c>
      <c r="C20" s="28"/>
      <c r="D20" s="28"/>
      <c r="E20" s="28"/>
      <c r="F20" s="28"/>
      <c r="H20" s="23" t="str" vm="7">
        <f>CUBEMEMBER("ThisWorkbookDataModel","[sx_pf_Result_Profit].[Year].[All].[2016]")</f>
        <v>2016</v>
      </c>
      <c r="I20" s="18" t="s">
        <v>64</v>
      </c>
      <c r="J20" s="18"/>
      <c r="K20" s="18"/>
      <c r="L20" s="18"/>
    </row>
    <row r="21" spans="2:12" x14ac:dyDescent="0.25">
      <c r="B21" s="28" t="s">
        <v>62</v>
      </c>
      <c r="C21" s="28"/>
      <c r="D21" s="28"/>
      <c r="E21" s="28"/>
      <c r="F21" s="28"/>
      <c r="H21" s="23" t="str" vm="7">
        <f>CUBEMEMBER("ThisWorkbookDataModel","[sx_pf_Result_Profit].[Year].[2016]")</f>
        <v>2016</v>
      </c>
      <c r="I21" s="18" t="s">
        <v>65</v>
      </c>
      <c r="J21" s="18"/>
      <c r="K21" s="18"/>
      <c r="L21" s="18"/>
    </row>
    <row r="22" spans="2:12" x14ac:dyDescent="0.25">
      <c r="B22" s="28" t="s">
        <v>66</v>
      </c>
      <c r="C22" s="28"/>
      <c r="D22" s="28"/>
      <c r="E22" s="28"/>
      <c r="F22" s="28"/>
      <c r="H22" s="23" t="str" vm="7">
        <f>CUBEMEMBER("ThisWorkbookDataModel","[sx_pf_Result_Profit].[2016]")</f>
        <v>2016</v>
      </c>
      <c r="I22" s="18" t="s">
        <v>67</v>
      </c>
      <c r="J22" s="18"/>
      <c r="K22" s="18"/>
      <c r="L22" s="18"/>
    </row>
    <row r="23" spans="2:12" x14ac:dyDescent="0.25">
      <c r="B23" s="28" t="s">
        <v>68</v>
      </c>
      <c r="C23" s="28"/>
      <c r="D23" s="28"/>
      <c r="E23" s="28"/>
      <c r="F23" s="28"/>
      <c r="H23" s="23" t="str" vm="8">
        <f>CUBEMEMBER("ThisWorkbookDataModel","[sx_pf_Result_Profit].[Year].["&amp;$H$16&amp;"]")</f>
        <v>2017</v>
      </c>
      <c r="I23" s="18" t="s">
        <v>69</v>
      </c>
      <c r="J23" s="18"/>
      <c r="K23" s="18"/>
      <c r="L23" s="18"/>
    </row>
    <row r="24" spans="2:12" x14ac:dyDescent="0.25">
      <c r="B24" s="18"/>
      <c r="C24" s="18"/>
      <c r="D24" s="18"/>
      <c r="E24" s="18"/>
      <c r="F24" s="18"/>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13">
        <f>CUBEVALUE("ThisWorkbookDataModel","[Measures].[Summe von Value]")</f>
        <v>-9988681.8513999991</v>
      </c>
      <c r="I28" t="s">
        <v>71</v>
      </c>
    </row>
    <row r="29" spans="2:12" x14ac:dyDescent="0.25">
      <c r="B29" s="17" t="s">
        <v>72</v>
      </c>
      <c r="H29" s="19" vm="14">
        <f>CUBEVALUE("ThisWorkbookDataModel","[Measures].[Summe von Value]","[2017]")</f>
        <v>-1007636.47</v>
      </c>
      <c r="I29" t="s">
        <v>73</v>
      </c>
    </row>
    <row r="30" spans="2:12" x14ac:dyDescent="0.25">
      <c r="B30" s="17" t="s">
        <v>74</v>
      </c>
      <c r="H30" s="19" vm="9">
        <f>CUBEVALUE("ThisWorkbookDataModel","[Measures].[Summe von Value]","[2016]","[F010]")</f>
        <v>-516530.66</v>
      </c>
      <c r="I30" t="s">
        <v>75</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10">
        <f>CUBESET("ThisWorkbookDataModel","[sx_pf_RESULT_Profit].[Year].[All].children","Jahre")</f>
        <v>Jahre</v>
      </c>
      <c r="I39" t="s">
        <v>79</v>
      </c>
    </row>
    <row r="40" spans="2:10" x14ac:dyDescent="0.25">
      <c r="B40" s="17" t="s">
        <v>83</v>
      </c>
      <c r="H40" s="25" t="str" vm="11">
        <f>CUBESET("ThisWorkbookDataModel","[2016]:[2017]","Zwei Jahre")</f>
        <v>Zwei Jahre</v>
      </c>
      <c r="I40" t="s">
        <v>86</v>
      </c>
      <c r="J40" vm="12">
        <f>CUBEVALUE("ThisWorkbookDataModel",H40,"[Measures].[Summe von Value]")</f>
        <v>-1993744.89</v>
      </c>
    </row>
    <row r="41" spans="2:10" x14ac:dyDescent="0.25">
      <c r="B41" s="17" t="s">
        <v>90</v>
      </c>
      <c r="H41" s="25" t="str" vm="17">
        <f>CUBESET("ThisWorkbookDataModel","{([2016],[sx_pf_RESULT_Numeric].[Effect].[All].[Kosten])}","Ein Jahr, nur Kosten")</f>
        <v>Ein Jahr, nur Kosten</v>
      </c>
      <c r="I41" t="s">
        <v>91</v>
      </c>
      <c r="J41" vm="18">
        <f>CUBEVALUE("ThisWorkbookDataModel",H41,"[Measures].[Summe von Value]")</f>
        <v>-986108.42</v>
      </c>
    </row>
    <row r="42" spans="2:10" x14ac:dyDescent="0.25">
      <c r="B42" s="17" t="s">
        <v>82</v>
      </c>
      <c r="H42" s="19" t="str" vm="15">
        <f>CUBESET("ThisWorkbookDataModel",Datenschnitt_Year3,"Jahre")</f>
        <v>Jahre</v>
      </c>
      <c r="I42" t="s">
        <v>87</v>
      </c>
      <c r="J42" vm="16">
        <f>CUBEVALUE("ThisWorkbookDataModel",H42,"[Measures].[Summe von Value]")</f>
        <v>-64475.16</v>
      </c>
    </row>
    <row r="43" spans="2:10" x14ac:dyDescent="0.25">
      <c r="B43" s="17" t="s">
        <v>92</v>
      </c>
      <c r="I43" t="s">
        <v>93</v>
      </c>
    </row>
    <row r="50" spans="2:9" x14ac:dyDescent="0.25">
      <c r="B50" t="s">
        <v>46</v>
      </c>
      <c r="C50" t="s">
        <v>37</v>
      </c>
      <c r="I50" t="s">
        <v>44</v>
      </c>
    </row>
    <row r="51" spans="2:9" x14ac:dyDescent="0.25">
      <c r="I51" t="s">
        <v>54</v>
      </c>
    </row>
    <row r="53" spans="2:9" x14ac:dyDescent="0.25">
      <c r="B53" t="s">
        <v>50</v>
      </c>
      <c r="C53" t="s">
        <v>36</v>
      </c>
      <c r="I53" t="s">
        <v>53</v>
      </c>
    </row>
    <row r="56" spans="2:9" x14ac:dyDescent="0.25">
      <c r="B56" t="s">
        <v>51</v>
      </c>
      <c r="C56" t="s">
        <v>34</v>
      </c>
    </row>
    <row r="59" spans="2:9" x14ac:dyDescent="0.25">
      <c r="B59" t="s">
        <v>52</v>
      </c>
      <c r="C59" t="s">
        <v>33</v>
      </c>
      <c r="I59" t="s">
        <v>45</v>
      </c>
    </row>
    <row r="66" spans="6:6" x14ac:dyDescent="0.25">
      <c r="F66" t="str" vm="4">
        <f>CUBERANKEDMEMBER("ThisWorkbookDataModel",F73,1,"Top")</f>
        <v>Top</v>
      </c>
    </row>
    <row r="68" spans="6:6" x14ac:dyDescent="0.25">
      <c r="F68" vm="5">
        <f>CUBEVALUE("ThisWorkbookDataModel",F66,"[Measures].[Summe von Value 3]")</f>
        <v>1557317690.3249991</v>
      </c>
    </row>
    <row r="70" spans="6:6" x14ac:dyDescent="0.25">
      <c r="F70" t="str" vm="1">
        <f>CUBESET("ThisWorkbookDataModel","[sx_pf_RESULT_Numeric].[ProductIDName].[All].children","ProductIDName Set",2,"Measures.[Summe von Value 3]")</f>
        <v>ProductIDName Set</v>
      </c>
    </row>
    <row r="72" spans="6:6" x14ac:dyDescent="0.25">
      <c r="F72" t="str" vm="2">
        <f>CUBERANKEDMEMBER("ThisWorkbookDataModel",F70,2)</f>
        <v>8 200000009388 - 3109</v>
      </c>
    </row>
    <row r="73" spans="6:6" x14ac:dyDescent="0.25">
      <c r="F73" t="str" vm="3">
        <f>CUBESET("ThisWorkbookDataModel","[sx_pf_RESULT_Numeric].[FactoryIDName].[All].children","Cubeset Factories")</f>
        <v>Cubeset Factories</v>
      </c>
    </row>
  </sheetData>
  <mergeCells count="5">
    <mergeCell ref="B23:F23"/>
    <mergeCell ref="B19:F19"/>
    <mergeCell ref="B21:F21"/>
    <mergeCell ref="B20:F20"/>
    <mergeCell ref="B22:F22"/>
  </mergeCells>
  <dataValidations count="1">
    <dataValidation type="list" allowBlank="1" showInputMessage="1" showErrorMessage="1" sqref="H16" xr:uid="{00000000-0002-0000-0500-000000000000}">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Gerd Tautenhahn</cp:lastModifiedBy>
  <dcterms:created xsi:type="dcterms:W3CDTF">2017-07-30T08:38:30Z</dcterms:created>
  <dcterms:modified xsi:type="dcterms:W3CDTF">2017-11-15T16:00:08Z</dcterms:modified>
</cp:coreProperties>
</file>