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atisticalGenetics\github\"/>
    </mc:Choice>
  </mc:AlternateContent>
  <xr:revisionPtr revIDLastSave="0" documentId="13_ncr:1_{42C44A66-5E49-4944-8BB7-63343DE86F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2" l="1"/>
  <c r="F85" i="2"/>
  <c r="F92" i="2" s="1"/>
  <c r="E85" i="2"/>
  <c r="E92" i="2" s="1"/>
  <c r="G48" i="2"/>
  <c r="F48" i="2"/>
  <c r="G46" i="2"/>
  <c r="F46" i="2"/>
  <c r="F44" i="2"/>
  <c r="F37" i="2"/>
  <c r="F34" i="2"/>
  <c r="F30" i="2"/>
  <c r="E30" i="2"/>
  <c r="F27" i="2"/>
  <c r="E27" i="2"/>
  <c r="F25" i="2"/>
  <c r="E25" i="2"/>
  <c r="F22" i="2"/>
  <c r="F21" i="2"/>
  <c r="E21" i="2"/>
  <c r="F19" i="2"/>
  <c r="E19" i="2"/>
  <c r="F14" i="2"/>
  <c r="E90" i="2" l="1"/>
  <c r="E89" i="2"/>
  <c r="F89" i="2"/>
  <c r="F90" i="2"/>
  <c r="E91" i="2" l="1"/>
  <c r="E93" i="2" s="1"/>
  <c r="F91" i="2"/>
  <c r="F93" i="2" s="1"/>
</calcChain>
</file>

<file path=xl/sharedStrings.xml><?xml version="1.0" encoding="utf-8"?>
<sst xmlns="http://schemas.openxmlformats.org/spreadsheetml/2006/main" count="142" uniqueCount="117">
  <si>
    <t>Zhou</t>
    <phoneticPr fontId="2"/>
  </si>
  <si>
    <t>Update</t>
    <phoneticPr fontId="2"/>
  </si>
  <si>
    <t>1966/01/01 - 2011/10/31</t>
    <phoneticPr fontId="2"/>
  </si>
  <si>
    <t>1966/01/01 - 最新</t>
    <phoneticPr fontId="2"/>
  </si>
  <si>
    <t>症状MeSHを持つ文献数</t>
    <rPh sb="0" eb="2">
      <t>ショウジョウ</t>
    </rPh>
    <rPh sb="7" eb="8">
      <t>モ</t>
    </rPh>
    <rPh sb="9" eb="11">
      <t>ブンケン</t>
    </rPh>
    <rPh sb="11" eb="12">
      <t>スウ</t>
    </rPh>
    <phoneticPr fontId="2"/>
  </si>
  <si>
    <t>疾患MeSHを持つ文献数</t>
    <rPh sb="0" eb="2">
      <t>シッカン</t>
    </rPh>
    <rPh sb="7" eb="8">
      <t>モ</t>
    </rPh>
    <rPh sb="9" eb="11">
      <t>ブンケン</t>
    </rPh>
    <rPh sb="11" eb="12">
      <t>スウ</t>
    </rPh>
    <phoneticPr fontId="2"/>
  </si>
  <si>
    <t>疾患MeSHを1個以上もしくは症状MeSHを1個以上持つ文献数</t>
    <rPh sb="0" eb="2">
      <t>シッカン</t>
    </rPh>
    <rPh sb="8" eb="11">
      <t>コイジョウ</t>
    </rPh>
    <rPh sb="15" eb="17">
      <t>ショウジョウ</t>
    </rPh>
    <rPh sb="23" eb="26">
      <t>コイジョウ</t>
    </rPh>
    <rPh sb="26" eb="27">
      <t>モ</t>
    </rPh>
    <rPh sb="28" eb="30">
      <t>ブンケン</t>
    </rPh>
    <rPh sb="30" eb="31">
      <t>スウ</t>
    </rPh>
    <phoneticPr fontId="2"/>
  </si>
  <si>
    <t xml:space="preserve"> - 疾患MeSHの数</t>
    <rPh sb="3" eb="5">
      <t>シッカン</t>
    </rPh>
    <rPh sb="10" eb="11">
      <t>カズ</t>
    </rPh>
    <phoneticPr fontId="2"/>
  </si>
  <si>
    <t xml:space="preserve"> - 症状MeSHの数</t>
    <rPh sb="3" eb="5">
      <t>ショウジョウ</t>
    </rPh>
    <rPh sb="10" eb="11">
      <t>カズ</t>
    </rPh>
    <phoneticPr fontId="2"/>
  </si>
  <si>
    <t>PubMed全文献数</t>
    <rPh sb="6" eb="7">
      <t>ゼン</t>
    </rPh>
    <rPh sb="7" eb="9">
      <t>ブンケン</t>
    </rPh>
    <rPh sb="9" eb="10">
      <t>スウ</t>
    </rPh>
    <phoneticPr fontId="2"/>
  </si>
  <si>
    <t>３を4で絞り込んだ後の出版期間</t>
    <rPh sb="4" eb="5">
      <t>シボ</t>
    </rPh>
    <rPh sb="6" eb="7">
      <t>コ</t>
    </rPh>
    <rPh sb="9" eb="10">
      <t>アト</t>
    </rPh>
    <rPh sb="11" eb="13">
      <t>シュッパン</t>
    </rPh>
    <rPh sb="13" eb="15">
      <t>キカン</t>
    </rPh>
    <phoneticPr fontId="2"/>
  </si>
  <si>
    <t>出版期間の条件</t>
    <rPh sb="0" eb="2">
      <t>シュッパン</t>
    </rPh>
    <rPh sb="2" eb="4">
      <t>キカン</t>
    </rPh>
    <phoneticPr fontId="2"/>
  </si>
  <si>
    <t>疾患症状ペアの種類の数</t>
    <rPh sb="0" eb="2">
      <t>シッカン</t>
    </rPh>
    <rPh sb="2" eb="4">
      <t>ショウジョウ</t>
    </rPh>
    <rPh sb="7" eb="9">
      <t>シュルイ</t>
    </rPh>
    <rPh sb="10" eb="11">
      <t>カズ</t>
    </rPh>
    <phoneticPr fontId="2"/>
  </si>
  <si>
    <t xml:space="preserve"> - 症状MeSHの数</t>
    <rPh sb="5" eb="7">
      <t>ショウジョウカズ</t>
    </rPh>
    <phoneticPr fontId="2"/>
  </si>
  <si>
    <t>用いる疾患MeSH (to be used for the PubMed query)</t>
    <rPh sb="0" eb="1">
      <t>モチ</t>
    </rPh>
    <rPh sb="3" eb="5">
      <t>シッカン</t>
    </rPh>
    <phoneticPr fontId="2"/>
  </si>
  <si>
    <t>用いる症状MeSH (to be used for the PubMed query)</t>
    <rPh sb="0" eb="1">
      <t>モチ</t>
    </rPh>
    <rPh sb="3" eb="5">
      <t>ショウジョウ</t>
    </rPh>
    <phoneticPr fontId="2"/>
  </si>
  <si>
    <t>用意しておく</t>
    <rPh sb="0" eb="2">
      <t>ヨウイ</t>
    </rPh>
    <phoneticPr fontId="2"/>
  </si>
  <si>
    <t xml:space="preserve"> - 6における割合</t>
    <phoneticPr fontId="2"/>
  </si>
  <si>
    <t xml:space="preserve"> - - 1における割合</t>
    <phoneticPr fontId="2"/>
  </si>
  <si>
    <t xml:space="preserve"> - - 2における割合</t>
    <phoneticPr fontId="2"/>
  </si>
  <si>
    <t>疾患MeSHと症状MeSHの両方を持つ文献数＝疾患MeSH・症状MeSHが共起している文献数</t>
    <rPh sb="17" eb="18">
      <t>モ</t>
    </rPh>
    <rPh sb="19" eb="21">
      <t>ブンケン</t>
    </rPh>
    <rPh sb="21" eb="22">
      <t>スウ</t>
    </rPh>
    <rPh sb="23" eb="25">
      <t>シッカン</t>
    </rPh>
    <rPh sb="30" eb="32">
      <t>ショウジョウ</t>
    </rPh>
    <phoneticPr fontId="2"/>
  </si>
  <si>
    <t>出版期間で絞り込み後</t>
    <rPh sb="0" eb="2">
      <t>シュッパン</t>
    </rPh>
    <rPh sb="2" eb="4">
      <t>キカン</t>
    </rPh>
    <rPh sb="5" eb="6">
      <t>シボ</t>
    </rPh>
    <rPh sb="7" eb="8">
      <t>コ</t>
    </rPh>
    <rPh sb="9" eb="10">
      <t>アト</t>
    </rPh>
    <phoneticPr fontId="2"/>
  </si>
  <si>
    <t>記載なし</t>
    <rPh sb="0" eb="2">
      <t>キサイ</t>
    </rPh>
    <phoneticPr fontId="5"/>
  </si>
  <si>
    <t>10592番目</t>
    <rPh sb="5" eb="7">
      <t>バンメ</t>
    </rPh>
    <phoneticPr fontId="2"/>
  </si>
  <si>
    <t>95％の位置（インデックス番号）</t>
    <rPh sb="13" eb="15">
      <t>バンゴウ</t>
    </rPh>
    <phoneticPr fontId="2"/>
  </si>
  <si>
    <t xml:space="preserve"> 閾値としたp_value</t>
    <rPh sb="1" eb="3">
      <t>シキイチ</t>
    </rPh>
    <phoneticPr fontId="2"/>
  </si>
  <si>
    <t>1 - p_value</t>
    <phoneticPr fontId="2"/>
  </si>
  <si>
    <t>記載なし</t>
    <rPh sb="0" eb="2">
      <t>キサイ</t>
    </rPh>
    <phoneticPr fontId="2"/>
  </si>
  <si>
    <t>カイ二乗検定を用いてカットした後の共起ペアの数</t>
    <rPh sb="15" eb="16">
      <t>アト</t>
    </rPh>
    <rPh sb="17" eb="19">
      <t>キョウキ</t>
    </rPh>
    <phoneticPr fontId="5"/>
  </si>
  <si>
    <t>カイ二乗検定を用いてカットされた共起ペアの数</t>
    <rPh sb="16" eb="18">
      <t>キョウキ</t>
    </rPh>
    <phoneticPr fontId="5"/>
  </si>
  <si>
    <t xml:space="preserve"> - 症状MeSHとペアになる疾患MeSHの数の平均</t>
    <rPh sb="3" eb="5">
      <t>ショウジョウ</t>
    </rPh>
    <rPh sb="15" eb="17">
      <t>シッカン</t>
    </rPh>
    <rPh sb="22" eb="23">
      <t>カズ</t>
    </rPh>
    <rPh sb="24" eb="26">
      <t>ヘイキン</t>
    </rPh>
    <phoneticPr fontId="2"/>
  </si>
  <si>
    <t>疾患疾患ペアの数</t>
    <rPh sb="0" eb="2">
      <t>シッカン</t>
    </rPh>
    <rPh sb="2" eb="4">
      <t>シッカン</t>
    </rPh>
    <rPh sb="7" eb="8">
      <t>カズ</t>
    </rPh>
    <phoneticPr fontId="2"/>
  </si>
  <si>
    <t>コサイン値 0.1でカットした時のリンク数</t>
    <rPh sb="4" eb="5">
      <t>アタイ</t>
    </rPh>
    <rPh sb="15" eb="16">
      <t>トキ</t>
    </rPh>
    <rPh sb="20" eb="21">
      <t>カズ</t>
    </rPh>
    <phoneticPr fontId="2"/>
  </si>
  <si>
    <t>コサイン値 0.2でカットした時のリンク数</t>
    <rPh sb="4" eb="5">
      <t>アタイ</t>
    </rPh>
    <phoneticPr fontId="2"/>
  </si>
  <si>
    <t>コサイン値 0.5でカットした時のリンク数</t>
    <rPh sb="4" eb="5">
      <t>アタイ</t>
    </rPh>
    <phoneticPr fontId="2"/>
  </si>
  <si>
    <t>3における10の割合</t>
    <rPh sb="8" eb="10">
      <t>ワリアイ</t>
    </rPh>
    <phoneticPr fontId="2"/>
  </si>
  <si>
    <t>ネットワーク化</t>
    <rPh sb="6" eb="7">
      <t>カ</t>
    </rPh>
    <phoneticPr fontId="2"/>
  </si>
  <si>
    <t>TFIDF、コサイン類似度計算後</t>
    <rPh sb="10" eb="12">
      <t>ルイジ</t>
    </rPh>
    <rPh sb="12" eb="13">
      <t>ド</t>
    </rPh>
    <rPh sb="13" eb="15">
      <t>ケイサン</t>
    </rPh>
    <rPh sb="15" eb="16">
      <t>アト</t>
    </rPh>
    <phoneticPr fontId="2"/>
  </si>
  <si>
    <t>95％のところにあるカイ二乗検定値</t>
    <phoneticPr fontId="2"/>
  </si>
  <si>
    <t>カイ二乗検定後</t>
    <rPh sb="2" eb="4">
      <t>ジジョウ</t>
    </rPh>
    <rPh sb="4" eb="6">
      <t>ケンテイ</t>
    </rPh>
    <rPh sb="6" eb="7">
      <t>アト</t>
    </rPh>
    <phoneticPr fontId="2"/>
  </si>
  <si>
    <t>リンク数（30と同じ）</t>
    <rPh sb="8" eb="9">
      <t>オナ</t>
    </rPh>
    <phoneticPr fontId="2"/>
  </si>
  <si>
    <t>疾患MeSHの数</t>
    <rPh sb="0" eb="2">
      <t>シッカン</t>
    </rPh>
    <rPh sb="7" eb="8">
      <t>カズ</t>
    </rPh>
    <phoneticPr fontId="5"/>
  </si>
  <si>
    <t>疾患MeSHの数の半分</t>
    <rPh sb="7" eb="8">
      <t>カズ</t>
    </rPh>
    <rPh sb="9" eb="11">
      <t>ハンブン</t>
    </rPh>
    <phoneticPr fontId="5"/>
  </si>
  <si>
    <t>36より大きい数の次数を持つ疾患MeSHの数</t>
    <rPh sb="7" eb="8">
      <t>カズ</t>
    </rPh>
    <rPh sb="14" eb="16">
      <t>シッカン</t>
    </rPh>
    <rPh sb="21" eb="22">
      <t>カズ</t>
    </rPh>
    <phoneticPr fontId="5"/>
  </si>
  <si>
    <t xml:space="preserve"> - 35における37の割合</t>
    <phoneticPr fontId="2"/>
  </si>
  <si>
    <t>(4219/2)</t>
    <phoneticPr fontId="2"/>
  </si>
  <si>
    <t>(4219*94%)</t>
    <phoneticPr fontId="5"/>
  </si>
  <si>
    <t xml:space="preserve"> - リンク数</t>
    <rPh sb="6" eb="7">
      <t>スウ</t>
    </rPh>
    <phoneticPr fontId="2"/>
  </si>
  <si>
    <t>リンク数が最多の疾患</t>
    <rPh sb="3" eb="4">
      <t>スウ</t>
    </rPh>
    <rPh sb="5" eb="7">
      <t>サイタ</t>
    </rPh>
    <phoneticPr fontId="5"/>
  </si>
  <si>
    <t>リンク数が最少の疾患</t>
    <rPh sb="3" eb="4">
      <t>スウ</t>
    </rPh>
    <rPh sb="5" eb="7">
      <t>サイショウ</t>
    </rPh>
    <phoneticPr fontId="5"/>
  </si>
  <si>
    <t>Hyponatremia 低ナトリウム血症</t>
    <phoneticPr fontId="2"/>
  </si>
  <si>
    <t>Odontoma　歯牙腫</t>
    <phoneticPr fontId="5"/>
  </si>
  <si>
    <t>2,000万件以上（over twenty million records）</t>
    <rPh sb="6" eb="7">
      <t>ケン</t>
    </rPh>
    <rPh sb="7" eb="9">
      <t>イジョウ</t>
    </rPh>
    <phoneticPr fontId="2"/>
  </si>
  <si>
    <t>1966/01/01 - 2020/12/12</t>
    <phoneticPr fontId="2"/>
  </si>
  <si>
    <r>
      <t>約3,185万件</t>
    </r>
    <r>
      <rPr>
        <sz val="11"/>
        <rFont val="Yu Gothic"/>
        <family val="3"/>
        <charset val="128"/>
        <scheme val="minor"/>
      </rPr>
      <t>, 期間：1781/01/01 - 2020/12/12</t>
    </r>
    <rPh sb="10" eb="12">
      <t>キカン</t>
    </rPh>
    <phoneticPr fontId="2"/>
  </si>
  <si>
    <t>yes</t>
  </si>
  <si>
    <t>no</t>
  </si>
  <si>
    <t>HSDNとHPOの共通ノード数: N</t>
    <rPh sb="14" eb="15">
      <t>カズ</t>
    </rPh>
    <phoneticPr fontId="2"/>
  </si>
  <si>
    <t>マニュアルでのCTD(MeSH-OMIM割り当て）作業の実施</t>
    <phoneticPr fontId="2"/>
  </si>
  <si>
    <t>yes</t>
    <phoneticPr fontId="2"/>
  </si>
  <si>
    <t>no</t>
    <phoneticPr fontId="2"/>
  </si>
  <si>
    <t>HSDN　エッジ数</t>
    <rPh sb="8" eb="9">
      <t>スウ</t>
    </rPh>
    <phoneticPr fontId="2"/>
  </si>
  <si>
    <t>HSDN　ノード数</t>
    <rPh sb="8" eb="9">
      <t>スウ</t>
    </rPh>
    <phoneticPr fontId="2"/>
  </si>
  <si>
    <t>HPO　エッジ数</t>
    <rPh sb="7" eb="8">
      <t>スウ</t>
    </rPh>
    <phoneticPr fontId="2"/>
  </si>
  <si>
    <t>HPO　ノード数</t>
    <rPh sb="7" eb="8">
      <t>スウ</t>
    </rPh>
    <phoneticPr fontId="2"/>
  </si>
  <si>
    <t>HPOネットワークのリンク数: L_HPO（HPOにある同じ組み合わせ）</t>
    <phoneticPr fontId="2"/>
  </si>
  <si>
    <t>二項分布のn: L_possible</t>
    <phoneticPr fontId="2"/>
  </si>
  <si>
    <t>両者の共通部分のリンク数: L_both</t>
  </si>
  <si>
    <t>HSDNでのリンク数: L_HSDN（HSDNにある同じ組み合わせ）</t>
    <phoneticPr fontId="2"/>
  </si>
  <si>
    <t xml:space="preserve">L_expected = p_HSDN * p_HPO * L_possible </t>
    <phoneticPr fontId="2"/>
  </si>
  <si>
    <t>p_HSDN = L_HSDN/L_possible</t>
    <phoneticPr fontId="2"/>
  </si>
  <si>
    <t>p_HPO = L_HPO/L_possible</t>
    <phoneticPr fontId="2"/>
  </si>
  <si>
    <t>L_possible=N*(N-1)/2       (疾患Nの全組み合わせ数)</t>
    <phoneticPr fontId="2"/>
  </si>
  <si>
    <t>二項分布Binom(n, p)を仮定して、 L_both が得られる確率 P-value</t>
    <phoneticPr fontId="2"/>
  </si>
  <si>
    <t>別のネットワーク（HPO）で検証</t>
    <rPh sb="0" eb="1">
      <t>ベツ</t>
    </rPh>
    <rPh sb="14" eb="16">
      <t>ケンショウ</t>
    </rPh>
    <phoneticPr fontId="2"/>
  </si>
  <si>
    <t>Update(カットしなかった場合)</t>
    <rPh sb="15" eb="17">
      <t>バアイ</t>
    </rPh>
    <phoneticPr fontId="2"/>
  </si>
  <si>
    <r>
      <t>赤字</t>
    </r>
    <r>
      <rPr>
        <sz val="11"/>
        <color theme="1"/>
        <rFont val="Yu Gothic"/>
        <family val="3"/>
        <charset val="128"/>
        <scheme val="minor"/>
      </rPr>
      <t>は発表資料（パワーポイント）で使用</t>
    </r>
    <rPh sb="0" eb="2">
      <t>アカジ</t>
    </rPh>
    <rPh sb="3" eb="5">
      <t>ハッピョウ</t>
    </rPh>
    <rPh sb="5" eb="7">
      <t>シリョウ</t>
    </rPh>
    <rPh sb="17" eb="19">
      <t>シヨウ</t>
    </rPh>
    <phoneticPr fontId="2"/>
  </si>
  <si>
    <t>疑問_1</t>
    <rPh sb="0" eb="2">
      <t>ギモン</t>
    </rPh>
    <phoneticPr fontId="2"/>
  </si>
  <si>
    <t>疑問_2</t>
    <rPh sb="0" eb="2">
      <t>ギモン</t>
    </rPh>
    <phoneticPr fontId="2"/>
  </si>
  <si>
    <t>【hp.obo】HPOターム（数）</t>
    <phoneticPr fontId="2"/>
  </si>
  <si>
    <t>【hp.obo】HPO-CUIマッピング（数）</t>
    <rPh sb="21" eb="22">
      <t>カズ</t>
    </rPh>
    <phoneticPr fontId="2"/>
  </si>
  <si>
    <t>【phenotype.hpoa】HPO</t>
    <phoneticPr fontId="2"/>
  </si>
  <si>
    <t>不明</t>
    <rPh sb="0" eb="2">
      <t>フメイ</t>
    </rPh>
    <phoneticPr fontId="2"/>
  </si>
  <si>
    <t>T184_HPOを持つアノテーションデータ（数）</t>
    <rPh sb="9" eb="10">
      <t>モ</t>
    </rPh>
    <rPh sb="22" eb="23">
      <t>カズ</t>
    </rPh>
    <phoneticPr fontId="2"/>
  </si>
  <si>
    <t>T184_HPOを持つアノテーションデータ（HPO)</t>
    <rPh sb="9" eb="10">
      <t>モ</t>
    </rPh>
    <phoneticPr fontId="2"/>
  </si>
  <si>
    <t>T184_HPOを持つアノテーションデータ（OMIM)</t>
    <rPh sb="9" eb="10">
      <t>モ</t>
    </rPh>
    <phoneticPr fontId="2"/>
  </si>
  <si>
    <t>T184_HPOを持つアノテーションデータの中で、さらにMeSHに置換できるOMIMを持つアノテーションデータ（数）</t>
    <rPh sb="22" eb="23">
      <t>ナカ</t>
    </rPh>
    <rPh sb="33" eb="35">
      <t>チカン</t>
    </rPh>
    <rPh sb="43" eb="44">
      <t>モ</t>
    </rPh>
    <rPh sb="56" eb="57">
      <t>カズ</t>
    </rPh>
    <phoneticPr fontId="2"/>
  </si>
  <si>
    <t>同（HPO)</t>
    <rPh sb="0" eb="1">
      <t>オナ</t>
    </rPh>
    <phoneticPr fontId="2"/>
  </si>
  <si>
    <t>MeSH-HPOペアの数</t>
    <rPh sb="11" eb="12">
      <t>カズ</t>
    </rPh>
    <phoneticPr fontId="2"/>
  </si>
  <si>
    <t>【hp.obo】HPO-CUIマッピング（HPO)</t>
  </si>
  <si>
    <t>【hp.obo】HPO-CUIマッピング（CUI）</t>
  </si>
  <si>
    <t>【phenotype.hpoa】アノテーション総数</t>
  </si>
  <si>
    <t>【phenotype.hpoa】OMIM</t>
  </si>
  <si>
    <t>56439？</t>
    <phoneticPr fontId="2"/>
  </si>
  <si>
    <t>ここが56439？</t>
    <phoneticPr fontId="2"/>
  </si>
  <si>
    <t>【phenotype.hpoa】HPO-CUIマッピング（数）</t>
    <phoneticPr fontId="2"/>
  </si>
  <si>
    <t>【phenotype.hpoa】HPO-CUIマッピングされるHPOの数</t>
    <phoneticPr fontId="2"/>
  </si>
  <si>
    <t>【phenotype.hpoa】HPO-CUIマッピングされるOMIMの数</t>
    <phoneticPr fontId="2"/>
  </si>
  <si>
    <t>【CTD】レコード数</t>
    <phoneticPr fontId="2"/>
  </si>
  <si>
    <t>【CTD】マニュアルでのMeSH-OMIM割り当て作業の実施</t>
    <rPh sb="28" eb="30">
      <t>ジッシ</t>
    </rPh>
    <phoneticPr fontId="2"/>
  </si>
  <si>
    <t>【CTD】MeSH-OMIMマッピング（数）</t>
    <rPh sb="20" eb="21">
      <t>カズ</t>
    </rPh>
    <phoneticPr fontId="2"/>
  </si>
  <si>
    <t>【CTD】MeSH-OMIMマッピング（MeSH）</t>
    <phoneticPr fontId="2"/>
  </si>
  <si>
    <t>【CTD】MeSH-OMIMマッピング（OMIM）</t>
    <phoneticPr fontId="2"/>
  </si>
  <si>
    <t>そのT184_CUIにマッピングされるHPOオントロジー中のHPO（T184_HPO）</t>
  </si>
  <si>
    <t>同（OMIM)</t>
  </si>
  <si>
    <t>同（MeSH）</t>
  </si>
  <si>
    <t>【MRSTY.RRF】T184にマッピングされるT184_CUI（＝症状を抽出）</t>
    <phoneticPr fontId="2"/>
  </si>
  <si>
    <t>Supplementary Data 3.txtには疾患症状ペア（147,978件）のTFIDF値があるが、そもそもTFIDFで使うペアはカイ二乗検定でカットした後のペア（62,820件）のはずでは</t>
    <rPh sb="48" eb="49">
      <t>アタイ</t>
    </rPh>
    <rPh sb="64" eb="65">
      <t>ツカ</t>
    </rPh>
    <rPh sb="71" eb="73">
      <t>ジジョウ</t>
    </rPh>
    <rPh sb="73" eb="75">
      <t>ケンテイ</t>
    </rPh>
    <rPh sb="81" eb="82">
      <t>アト</t>
    </rPh>
    <rPh sb="92" eb="93">
      <t>ケン</t>
    </rPh>
    <phoneticPr fontId="2"/>
  </si>
  <si>
    <t>本文p.2でリンク数とともに記載あり。この数は共起ペアをカットする前の疾患MeSHの数。カット後であれば3,973(27の数)になるのでは</t>
    <rPh sb="0" eb="2">
      <t>ホンブン</t>
    </rPh>
    <rPh sb="9" eb="10">
      <t>スウ</t>
    </rPh>
    <rPh sb="14" eb="16">
      <t>キサイ</t>
    </rPh>
    <rPh sb="21" eb="22">
      <t>カズ</t>
    </rPh>
    <rPh sb="23" eb="25">
      <t>キョウキ</t>
    </rPh>
    <rPh sb="33" eb="34">
      <t>マエ</t>
    </rPh>
    <rPh sb="35" eb="37">
      <t>シッカン</t>
    </rPh>
    <rPh sb="42" eb="43">
      <t>カズ</t>
    </rPh>
    <rPh sb="47" eb="48">
      <t>アト</t>
    </rPh>
    <rPh sb="61" eb="62">
      <t>カズ</t>
    </rPh>
    <phoneticPr fontId="2"/>
  </si>
  <si>
    <t>Intellectual Disability 知的障害</t>
    <phoneticPr fontId="2"/>
  </si>
  <si>
    <t>Historical Trauma 世代を超えたトラウマ</t>
    <rPh sb="18" eb="20">
      <t>セダイ</t>
    </rPh>
    <rPh sb="21" eb="22">
      <t>コ</t>
    </rPh>
    <phoneticPr fontId="2"/>
  </si>
  <si>
    <t>Intellectual Disability 知的障害,  Postoperative Complications 術後合併症</t>
    <phoneticPr fontId="2"/>
  </si>
  <si>
    <t>マッピングされたHPO</t>
    <phoneticPr fontId="2"/>
  </si>
  <si>
    <t>T184にマッピングされたHPOの数</t>
    <rPh sb="17" eb="18">
      <t>カズ</t>
    </rPh>
    <phoneticPr fontId="2"/>
  </si>
  <si>
    <t>T184にマッピングされたCUIの数</t>
    <rPh sb="17" eb="18">
      <t>カズ</t>
    </rPh>
    <phoneticPr fontId="2"/>
  </si>
  <si>
    <t>マッピング数</t>
    <rPh sb="5" eb="6">
      <t>スウ</t>
    </rPh>
    <phoneticPr fontId="2"/>
  </si>
  <si>
    <t>ULMS_HPOセマンティックマッピング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</si>
</sst>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);[Red]\(#,##0\)"/>
    <numFmt numFmtId="177" formatCode="0.0%"/>
    <numFmt numFmtId="178" formatCode="#,##0.00_);[Red]\(#,##0.00\)"/>
    <numFmt numFmtId="179" formatCode="#,##0.000000_);[Red]\(#,##0.000000\)"/>
    <numFmt numFmtId="180" formatCode="#,##0.00000000;[Red]\-#,##0.00000000"/>
    <numFmt numFmtId="181" formatCode="#,##0.0000000_);[Red]\(#,##0.0000000\)"/>
  </numFmts>
  <fonts count="12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1"/>
      <name val="Meiryo"/>
      <family val="2"/>
      <charset val="128"/>
    </font>
    <font>
      <sz val="6"/>
      <name val="Meiryo"/>
      <family val="2"/>
      <charset val="128"/>
    </font>
    <font>
      <sz val="10"/>
      <color theme="1"/>
      <name val="Arial Unicode MS"/>
      <family val="2"/>
    </font>
    <font>
      <sz val="10"/>
      <color theme="1"/>
      <name val="Arial Unicode MS"/>
      <family val="3"/>
      <charset val="128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76" fontId="0" fillId="3" borderId="1" xfId="0" applyNumberFormat="1" applyFill="1" applyBorder="1" applyAlignment="1">
      <alignment vertical="top"/>
    </xf>
    <xf numFmtId="176" fontId="0" fillId="0" borderId="1" xfId="0" applyNumberFormat="1" applyBorder="1" applyAlignment="1">
      <alignment vertical="top"/>
    </xf>
    <xf numFmtId="176" fontId="0" fillId="0" borderId="0" xfId="0" applyNumberFormat="1" applyAlignment="1">
      <alignment vertical="top"/>
    </xf>
    <xf numFmtId="177" fontId="0" fillId="0" borderId="1" xfId="1" applyNumberFormat="1" applyFont="1" applyBorder="1" applyAlignment="1">
      <alignment vertical="top"/>
    </xf>
    <xf numFmtId="9" fontId="0" fillId="0" borderId="1" xfId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/>
    </xf>
    <xf numFmtId="178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horizontal="right" vertical="top"/>
    </xf>
    <xf numFmtId="179" fontId="0" fillId="0" borderId="1" xfId="0" applyNumberFormat="1" applyBorder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0" fillId="2" borderId="1" xfId="0" applyNumberFormat="1" applyFill="1" applyBorder="1" applyAlignment="1">
      <alignment vertical="top"/>
    </xf>
    <xf numFmtId="0" fontId="0" fillId="2" borderId="0" xfId="0" applyFill="1" applyAlignment="1">
      <alignment vertical="top"/>
    </xf>
    <xf numFmtId="0" fontId="0" fillId="5" borderId="0" xfId="0" applyFill="1" applyAlignment="1">
      <alignment vertical="top"/>
    </xf>
    <xf numFmtId="49" fontId="0" fillId="0" borderId="1" xfId="0" applyNumberFormat="1" applyBorder="1" applyAlignment="1">
      <alignment vertical="top"/>
    </xf>
    <xf numFmtId="9" fontId="0" fillId="0" borderId="1" xfId="1" applyNumberFormat="1" applyFont="1" applyBorder="1" applyAlignment="1">
      <alignment vertical="top"/>
    </xf>
    <xf numFmtId="0" fontId="0" fillId="3" borderId="0" xfId="0" applyFill="1" applyAlignment="1">
      <alignment vertical="top"/>
    </xf>
    <xf numFmtId="176" fontId="0" fillId="6" borderId="1" xfId="0" applyNumberFormat="1" applyFill="1" applyBorder="1" applyAlignment="1">
      <alignment vertical="top"/>
    </xf>
    <xf numFmtId="176" fontId="8" fillId="0" borderId="1" xfId="0" applyNumberFormat="1" applyFont="1" applyBorder="1" applyAlignment="1">
      <alignment vertical="top"/>
    </xf>
    <xf numFmtId="177" fontId="8" fillId="0" borderId="1" xfId="1" applyNumberFormat="1" applyFont="1" applyBorder="1" applyAlignment="1">
      <alignment vertical="top"/>
    </xf>
    <xf numFmtId="0" fontId="8" fillId="0" borderId="0" xfId="0" applyFont="1" applyAlignment="1">
      <alignment vertical="top"/>
    </xf>
    <xf numFmtId="177" fontId="8" fillId="0" borderId="1" xfId="0" applyNumberFormat="1" applyFont="1" applyBorder="1" applyAlignment="1">
      <alignment vertical="top"/>
    </xf>
    <xf numFmtId="176" fontId="8" fillId="0" borderId="1" xfId="0" applyNumberFormat="1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8" fillId="0" borderId="1" xfId="0" applyFont="1" applyBorder="1" applyAlignment="1">
      <alignment vertical="top"/>
    </xf>
    <xf numFmtId="176" fontId="9" fillId="0" borderId="1" xfId="0" applyNumberFormat="1" applyFont="1" applyBorder="1" applyAlignment="1">
      <alignment vertical="top"/>
    </xf>
    <xf numFmtId="176" fontId="8" fillId="5" borderId="1" xfId="0" applyNumberFormat="1" applyFont="1" applyFill="1" applyBorder="1" applyAlignment="1">
      <alignment vertical="top"/>
    </xf>
    <xf numFmtId="11" fontId="0" fillId="0" borderId="1" xfId="0" applyNumberFormat="1" applyBorder="1" applyAlignment="1">
      <alignment wrapText="1"/>
    </xf>
    <xf numFmtId="180" fontId="0" fillId="0" borderId="1" xfId="4" applyNumberFormat="1" applyFont="1" applyBorder="1" applyAlignment="1">
      <alignment vertical="top"/>
    </xf>
    <xf numFmtId="181" fontId="0" fillId="0" borderId="1" xfId="0" applyNumberFormat="1" applyBorder="1" applyAlignment="1">
      <alignment vertical="top"/>
    </xf>
    <xf numFmtId="176" fontId="0" fillId="0" borderId="2" xfId="0" applyNumberFormat="1" applyBorder="1" applyAlignment="1">
      <alignment vertical="top"/>
    </xf>
    <xf numFmtId="177" fontId="0" fillId="0" borderId="2" xfId="1" applyNumberFormat="1" applyFont="1" applyBorder="1" applyAlignment="1">
      <alignment vertical="top"/>
    </xf>
    <xf numFmtId="0" fontId="0" fillId="4" borderId="1" xfId="0" applyFill="1" applyBorder="1" applyAlignment="1">
      <alignment vertical="top"/>
    </xf>
    <xf numFmtId="176" fontId="0" fillId="0" borderId="0" xfId="0" applyNumberFormat="1" applyFill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top" wrapText="1"/>
    </xf>
  </cellXfs>
  <cellStyles count="5">
    <cellStyle name="パーセント" xfId="1" builtinId="5"/>
    <cellStyle name="パーセント 2" xfId="3" xr:uid="{0665BF77-E642-4403-822D-E178D90D067F}"/>
    <cellStyle name="桁区切り" xfId="4" builtinId="6"/>
    <cellStyle name="標準" xfId="0" builtinId="0"/>
    <cellStyle name="標準 2" xfId="2" xr:uid="{8D913A38-183F-4BBC-95F0-2BD4A55B9C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E776-436D-4467-8193-603C4B5BE8DD}">
  <dimension ref="A1:I159"/>
  <sheetViews>
    <sheetView tabSelected="1" zoomScaleNormal="100" workbookViewId="0">
      <pane ySplit="6" topLeftCell="A7" activePane="bottomLeft" state="frozen"/>
      <selection pane="bottomLeft" activeCell="A109" sqref="A109"/>
    </sheetView>
  </sheetViews>
  <sheetFormatPr defaultRowHeight="18.75"/>
  <cols>
    <col min="1" max="1" width="9" style="1"/>
    <col min="2" max="2" width="28.875" style="1" customWidth="1"/>
    <col min="3" max="3" width="9" style="1"/>
    <col min="4" max="4" width="77.625" style="1" customWidth="1"/>
    <col min="5" max="6" width="20.375" style="5" customWidth="1"/>
    <col min="7" max="7" width="20.375" style="1" customWidth="1"/>
    <col min="8" max="16384" width="9" style="1"/>
  </cols>
  <sheetData>
    <row r="1" spans="1:7">
      <c r="A1" s="25" t="s">
        <v>76</v>
      </c>
    </row>
    <row r="2" spans="1:7">
      <c r="B2" s="25"/>
    </row>
    <row r="3" spans="1:7">
      <c r="A3" s="17" t="s">
        <v>77</v>
      </c>
      <c r="B3" s="29" t="s">
        <v>107</v>
      </c>
    </row>
    <row r="4" spans="1:7">
      <c r="A4" s="18" t="s">
        <v>78</v>
      </c>
      <c r="B4" s="29" t="s">
        <v>108</v>
      </c>
    </row>
    <row r="5" spans="1:7" s="29" customFormat="1" ht="20.25" customHeight="1">
      <c r="E5" s="39"/>
      <c r="F5" s="39"/>
    </row>
    <row r="6" spans="1:7">
      <c r="D6" s="2"/>
      <c r="E6" s="22" t="s">
        <v>0</v>
      </c>
      <c r="F6" s="3" t="s">
        <v>1</v>
      </c>
    </row>
    <row r="7" spans="1:7">
      <c r="B7" s="21" t="s">
        <v>16</v>
      </c>
      <c r="C7" s="1">
        <v>1</v>
      </c>
      <c r="D7" s="2" t="s">
        <v>14</v>
      </c>
      <c r="E7" s="4">
        <v>4442</v>
      </c>
      <c r="F7" s="4">
        <v>4887</v>
      </c>
    </row>
    <row r="8" spans="1:7">
      <c r="B8" s="21"/>
      <c r="C8" s="1">
        <v>2</v>
      </c>
      <c r="D8" s="2" t="s">
        <v>15</v>
      </c>
      <c r="E8" s="4">
        <v>327</v>
      </c>
      <c r="F8" s="4">
        <v>394</v>
      </c>
    </row>
    <row r="9" spans="1:7">
      <c r="B9" s="21"/>
      <c r="C9" s="1">
        <v>3</v>
      </c>
      <c r="D9" s="2" t="s">
        <v>9</v>
      </c>
      <c r="E9" s="23" t="s">
        <v>52</v>
      </c>
      <c r="F9" s="23">
        <v>31849086</v>
      </c>
      <c r="G9" s="25" t="s">
        <v>54</v>
      </c>
    </row>
    <row r="10" spans="1:7" ht="19.5" customHeight="1">
      <c r="D10" s="9"/>
    </row>
    <row r="11" spans="1:7">
      <c r="B11" s="21" t="s">
        <v>21</v>
      </c>
      <c r="C11" s="1">
        <v>4</v>
      </c>
      <c r="D11" s="2" t="s">
        <v>11</v>
      </c>
      <c r="E11" s="4" t="s">
        <v>2</v>
      </c>
      <c r="F11" s="4" t="s">
        <v>3</v>
      </c>
    </row>
    <row r="12" spans="1:7">
      <c r="B12" s="21"/>
      <c r="C12" s="1">
        <v>5</v>
      </c>
      <c r="D12" s="2" t="s">
        <v>10</v>
      </c>
      <c r="E12" s="4" t="s">
        <v>27</v>
      </c>
      <c r="F12" s="4" t="s">
        <v>53</v>
      </c>
    </row>
    <row r="13" spans="1:7">
      <c r="B13" s="21"/>
      <c r="C13" s="1">
        <v>6</v>
      </c>
      <c r="D13" s="2" t="s">
        <v>6</v>
      </c>
      <c r="E13" s="23">
        <v>7109429</v>
      </c>
      <c r="F13" s="23">
        <v>12890258</v>
      </c>
    </row>
    <row r="14" spans="1:7">
      <c r="B14" s="21"/>
      <c r="C14" s="1">
        <v>7</v>
      </c>
      <c r="D14" s="2" t="s">
        <v>17</v>
      </c>
      <c r="E14" s="26">
        <v>0.35499999999999998</v>
      </c>
      <c r="F14" s="24">
        <f>F13/F9</f>
        <v>0.40472929113256184</v>
      </c>
    </row>
    <row r="15" spans="1:7">
      <c r="B15" s="21"/>
      <c r="C15" s="1">
        <v>8</v>
      </c>
      <c r="D15" s="2" t="s">
        <v>5</v>
      </c>
      <c r="E15" s="4">
        <v>6553494</v>
      </c>
      <c r="F15" s="4">
        <v>12423905</v>
      </c>
    </row>
    <row r="16" spans="1:7">
      <c r="B16" s="21"/>
      <c r="C16" s="1">
        <v>9</v>
      </c>
      <c r="D16" s="2" t="s">
        <v>4</v>
      </c>
      <c r="E16" s="4">
        <v>1405038</v>
      </c>
      <c r="F16" s="4">
        <v>1976200</v>
      </c>
    </row>
    <row r="17" spans="2:6">
      <c r="B17" s="21"/>
      <c r="C17" s="1">
        <v>10</v>
      </c>
      <c r="D17" s="10" t="s">
        <v>20</v>
      </c>
      <c r="E17" s="23">
        <v>849103</v>
      </c>
      <c r="F17" s="23">
        <v>1509847</v>
      </c>
    </row>
    <row r="18" spans="2:6">
      <c r="B18" s="21"/>
      <c r="C18" s="1">
        <v>11</v>
      </c>
      <c r="D18" s="2" t="s">
        <v>7</v>
      </c>
      <c r="E18" s="4">
        <v>4442</v>
      </c>
      <c r="F18" s="4">
        <v>4828</v>
      </c>
    </row>
    <row r="19" spans="2:6">
      <c r="B19" s="21"/>
      <c r="C19" s="1">
        <v>12</v>
      </c>
      <c r="D19" s="2" t="s">
        <v>18</v>
      </c>
      <c r="E19" s="7">
        <f>E18/E7</f>
        <v>1</v>
      </c>
      <c r="F19" s="6">
        <f>F18/F7</f>
        <v>0.98792715367300998</v>
      </c>
    </row>
    <row r="20" spans="2:6">
      <c r="B20" s="21"/>
      <c r="C20" s="1">
        <v>13</v>
      </c>
      <c r="D20" s="2" t="s">
        <v>13</v>
      </c>
      <c r="E20" s="4">
        <v>322</v>
      </c>
      <c r="F20" s="4">
        <v>384</v>
      </c>
    </row>
    <row r="21" spans="2:6">
      <c r="B21" s="21"/>
      <c r="C21" s="1">
        <v>14</v>
      </c>
      <c r="D21" s="2" t="s">
        <v>19</v>
      </c>
      <c r="E21" s="7">
        <f>E20/E8</f>
        <v>0.98470948012232418</v>
      </c>
      <c r="F21" s="7">
        <f>F20/F8</f>
        <v>0.97461928934010156</v>
      </c>
    </row>
    <row r="22" spans="2:6">
      <c r="B22" s="21"/>
      <c r="C22" s="1">
        <v>15</v>
      </c>
      <c r="D22" s="2" t="s">
        <v>35</v>
      </c>
      <c r="E22" s="26">
        <v>4.2000000000000003E-2</v>
      </c>
      <c r="F22" s="24">
        <f>F17/F9</f>
        <v>4.7406289775474245E-2</v>
      </c>
    </row>
    <row r="23" spans="2:6">
      <c r="B23" s="21"/>
      <c r="C23" s="1">
        <v>16</v>
      </c>
      <c r="D23" s="10" t="s">
        <v>12</v>
      </c>
      <c r="E23" s="16">
        <v>147978</v>
      </c>
      <c r="F23" s="4">
        <v>211838</v>
      </c>
    </row>
    <row r="24" spans="2:6">
      <c r="B24" s="21"/>
      <c r="C24" s="1">
        <v>17</v>
      </c>
      <c r="D24" s="2" t="s">
        <v>7</v>
      </c>
      <c r="E24" s="4">
        <v>4219</v>
      </c>
      <c r="F24" s="4">
        <v>4716</v>
      </c>
    </row>
    <row r="25" spans="2:6">
      <c r="B25" s="21"/>
      <c r="C25" s="1">
        <v>18</v>
      </c>
      <c r="D25" s="2" t="s">
        <v>18</v>
      </c>
      <c r="E25" s="6">
        <f>E24/E7</f>
        <v>0.94979738856370999</v>
      </c>
      <c r="F25" s="6">
        <f>F24/F7</f>
        <v>0.96500920810313073</v>
      </c>
    </row>
    <row r="26" spans="2:6">
      <c r="B26" s="21"/>
      <c r="C26" s="1">
        <v>19</v>
      </c>
      <c r="D26" s="2" t="s">
        <v>8</v>
      </c>
      <c r="E26" s="4">
        <v>322</v>
      </c>
      <c r="F26" s="4">
        <v>384</v>
      </c>
    </row>
    <row r="27" spans="2:6">
      <c r="B27" s="21"/>
      <c r="C27" s="1">
        <v>20</v>
      </c>
      <c r="D27" s="2" t="s">
        <v>19</v>
      </c>
      <c r="E27" s="6">
        <f>E26/E8</f>
        <v>0.98470948012232418</v>
      </c>
      <c r="F27" s="6">
        <f>F26/F8</f>
        <v>0.97461928934010156</v>
      </c>
    </row>
    <row r="28" spans="2:6">
      <c r="D28" s="9"/>
    </row>
    <row r="29" spans="2:6">
      <c r="B29" s="21" t="s">
        <v>39</v>
      </c>
      <c r="C29" s="1">
        <v>21</v>
      </c>
      <c r="D29" s="8" t="s">
        <v>25</v>
      </c>
      <c r="E29" s="11">
        <v>0.05</v>
      </c>
      <c r="F29" s="11">
        <v>0.05</v>
      </c>
    </row>
    <row r="30" spans="2:6">
      <c r="B30" s="21"/>
      <c r="C30" s="1">
        <v>22</v>
      </c>
      <c r="D30" s="8" t="s">
        <v>26</v>
      </c>
      <c r="E30" s="11">
        <f>1-E29</f>
        <v>0.95</v>
      </c>
      <c r="F30" s="11">
        <f>1-F29</f>
        <v>0.95</v>
      </c>
    </row>
    <row r="31" spans="2:6">
      <c r="B31" s="21"/>
      <c r="C31" s="1">
        <v>23</v>
      </c>
      <c r="D31" s="8" t="s">
        <v>24</v>
      </c>
      <c r="E31" s="4" t="s">
        <v>27</v>
      </c>
      <c r="F31" s="12" t="s">
        <v>23</v>
      </c>
    </row>
    <row r="32" spans="2:6">
      <c r="B32" s="21"/>
      <c r="C32" s="1">
        <v>24</v>
      </c>
      <c r="D32" s="8" t="s">
        <v>38</v>
      </c>
      <c r="E32" s="4" t="s">
        <v>27</v>
      </c>
      <c r="F32" s="13">
        <v>3.6471000000000003E-2</v>
      </c>
    </row>
    <row r="33" spans="2:8">
      <c r="B33" s="21"/>
      <c r="C33" s="1">
        <v>25</v>
      </c>
      <c r="D33" s="8" t="s">
        <v>28</v>
      </c>
      <c r="E33" s="16">
        <v>62820</v>
      </c>
      <c r="F33" s="4">
        <v>118834</v>
      </c>
    </row>
    <row r="34" spans="2:8">
      <c r="B34" s="21"/>
      <c r="C34" s="1">
        <v>26</v>
      </c>
      <c r="D34" s="8" t="s">
        <v>29</v>
      </c>
      <c r="E34" s="4" t="s">
        <v>22</v>
      </c>
      <c r="F34" s="4">
        <f>F23-F33</f>
        <v>93004</v>
      </c>
      <c r="H34" s="15"/>
    </row>
    <row r="35" spans="2:8">
      <c r="B35" s="21"/>
      <c r="C35" s="1">
        <v>27</v>
      </c>
      <c r="D35" s="2" t="s">
        <v>7</v>
      </c>
      <c r="E35" s="4">
        <v>3973</v>
      </c>
      <c r="F35" s="27">
        <v>4716</v>
      </c>
      <c r="G35" s="28"/>
      <c r="H35" s="15"/>
    </row>
    <row r="36" spans="2:8">
      <c r="B36" s="21"/>
      <c r="C36" s="1">
        <v>28</v>
      </c>
      <c r="D36" s="2" t="s">
        <v>8</v>
      </c>
      <c r="E36" s="4">
        <v>322</v>
      </c>
      <c r="F36" s="27">
        <v>384</v>
      </c>
      <c r="G36" s="29"/>
    </row>
    <row r="37" spans="2:8">
      <c r="B37" s="21"/>
      <c r="C37" s="1">
        <v>29</v>
      </c>
      <c r="D37" s="2" t="s">
        <v>30</v>
      </c>
      <c r="E37" s="4">
        <v>196</v>
      </c>
      <c r="F37" s="11">
        <f>F33/F36</f>
        <v>309.46354166666669</v>
      </c>
    </row>
    <row r="38" spans="2:8">
      <c r="D38" s="9"/>
      <c r="E38" s="1"/>
    </row>
    <row r="39" spans="2:8">
      <c r="B39" s="21" t="s">
        <v>37</v>
      </c>
      <c r="C39" s="1">
        <v>30</v>
      </c>
      <c r="D39" s="8" t="s">
        <v>31</v>
      </c>
      <c r="E39" s="4">
        <v>7488851</v>
      </c>
      <c r="F39" s="4">
        <v>7804331</v>
      </c>
      <c r="G39" s="9"/>
    </row>
    <row r="40" spans="2:8">
      <c r="B40" s="21"/>
      <c r="C40" s="1">
        <v>31</v>
      </c>
      <c r="D40" s="8" t="s">
        <v>32</v>
      </c>
      <c r="E40" s="4">
        <v>1121899</v>
      </c>
      <c r="F40" s="4">
        <v>1584355</v>
      </c>
    </row>
    <row r="41" spans="2:8">
      <c r="B41" s="21"/>
      <c r="C41" s="1">
        <v>32</v>
      </c>
      <c r="D41" s="8" t="s">
        <v>33</v>
      </c>
      <c r="E41" s="4">
        <v>536272</v>
      </c>
      <c r="F41" s="4">
        <v>736693</v>
      </c>
    </row>
    <row r="42" spans="2:8">
      <c r="B42" s="21"/>
      <c r="C42" s="1">
        <v>33</v>
      </c>
      <c r="D42" s="8" t="s">
        <v>34</v>
      </c>
      <c r="E42" s="4">
        <v>86941</v>
      </c>
      <c r="F42" s="4">
        <v>134057</v>
      </c>
    </row>
    <row r="43" spans="2:8">
      <c r="D43" s="9"/>
      <c r="G43" s="38" t="s">
        <v>75</v>
      </c>
    </row>
    <row r="44" spans="2:8">
      <c r="B44" s="21" t="s">
        <v>36</v>
      </c>
      <c r="C44" s="1">
        <v>34</v>
      </c>
      <c r="D44" s="8" t="s">
        <v>40</v>
      </c>
      <c r="E44" s="23">
        <f>E39</f>
        <v>7488851</v>
      </c>
      <c r="F44" s="36">
        <f>F39</f>
        <v>7804331</v>
      </c>
      <c r="G44" s="2">
        <v>9798961</v>
      </c>
    </row>
    <row r="45" spans="2:8">
      <c r="B45" s="21"/>
      <c r="C45" s="1">
        <v>35</v>
      </c>
      <c r="D45" s="8" t="s">
        <v>41</v>
      </c>
      <c r="E45" s="32">
        <v>4219</v>
      </c>
      <c r="F45" s="36">
        <v>4716</v>
      </c>
      <c r="G45" s="2">
        <v>4716</v>
      </c>
    </row>
    <row r="46" spans="2:8">
      <c r="B46" s="21"/>
      <c r="C46" s="1">
        <v>36</v>
      </c>
      <c r="D46" s="8" t="s">
        <v>42</v>
      </c>
      <c r="E46" s="19" t="s">
        <v>45</v>
      </c>
      <c r="F46" s="36">
        <f>F45/2</f>
        <v>2358</v>
      </c>
      <c r="G46" s="4">
        <f>G45/2</f>
        <v>2358</v>
      </c>
    </row>
    <row r="47" spans="2:8">
      <c r="B47" s="21"/>
      <c r="C47" s="1">
        <v>37</v>
      </c>
      <c r="D47" s="8" t="s">
        <v>43</v>
      </c>
      <c r="E47" s="4" t="s">
        <v>46</v>
      </c>
      <c r="F47" s="36">
        <v>3934</v>
      </c>
      <c r="G47" s="4">
        <v>4546</v>
      </c>
    </row>
    <row r="48" spans="2:8">
      <c r="B48" s="21"/>
      <c r="C48" s="1">
        <v>38</v>
      </c>
      <c r="D48" s="2" t="s">
        <v>44</v>
      </c>
      <c r="E48" s="20">
        <v>0.94</v>
      </c>
      <c r="F48" s="37">
        <f>F47/F45</f>
        <v>0.83418150975402883</v>
      </c>
      <c r="G48" s="6">
        <f>G47/G45</f>
        <v>0.96395250212044103</v>
      </c>
      <c r="H48" s="5"/>
    </row>
    <row r="49" spans="2:9">
      <c r="B49" s="21"/>
      <c r="C49" s="1">
        <v>39</v>
      </c>
      <c r="D49" s="8" t="s">
        <v>48</v>
      </c>
      <c r="E49" s="30" t="s">
        <v>50</v>
      </c>
      <c r="F49" s="36" t="s">
        <v>109</v>
      </c>
      <c r="G49" s="2" t="s">
        <v>111</v>
      </c>
      <c r="I49" s="15"/>
    </row>
    <row r="50" spans="2:9">
      <c r="B50" s="21"/>
      <c r="C50" s="1">
        <v>40</v>
      </c>
      <c r="D50" s="2" t="s">
        <v>47</v>
      </c>
      <c r="E50" s="31">
        <v>4214</v>
      </c>
      <c r="F50" s="36">
        <v>4709</v>
      </c>
      <c r="G50" s="2">
        <v>4710</v>
      </c>
      <c r="I50" s="15"/>
    </row>
    <row r="51" spans="2:9">
      <c r="B51" s="21"/>
      <c r="C51" s="1">
        <v>41</v>
      </c>
      <c r="D51" s="8" t="s">
        <v>49</v>
      </c>
      <c r="E51" s="31" t="s">
        <v>51</v>
      </c>
      <c r="F51" s="36" t="s">
        <v>110</v>
      </c>
      <c r="G51" s="36" t="s">
        <v>110</v>
      </c>
    </row>
    <row r="52" spans="2:9">
      <c r="B52" s="21"/>
      <c r="C52" s="1">
        <v>42</v>
      </c>
      <c r="D52" s="2" t="s">
        <v>47</v>
      </c>
      <c r="E52" s="31">
        <v>8</v>
      </c>
      <c r="F52" s="36">
        <v>34</v>
      </c>
      <c r="G52" s="2">
        <v>49</v>
      </c>
    </row>
    <row r="54" spans="2:9">
      <c r="B54" s="21" t="s">
        <v>74</v>
      </c>
      <c r="C54" s="1">
        <v>43</v>
      </c>
      <c r="D54" s="2" t="s">
        <v>79</v>
      </c>
      <c r="E54" s="2" t="s">
        <v>82</v>
      </c>
      <c r="F54" s="2">
        <v>16908</v>
      </c>
    </row>
    <row r="55" spans="2:9">
      <c r="B55" s="21"/>
      <c r="C55" s="1">
        <v>44</v>
      </c>
      <c r="D55" s="2" t="s">
        <v>80</v>
      </c>
      <c r="E55" s="2">
        <v>33670</v>
      </c>
      <c r="F55" s="2">
        <v>13005</v>
      </c>
    </row>
    <row r="56" spans="2:9">
      <c r="B56" s="21"/>
      <c r="C56" s="1">
        <v>45</v>
      </c>
      <c r="D56" s="2" t="s">
        <v>89</v>
      </c>
      <c r="E56" s="2" t="s">
        <v>82</v>
      </c>
      <c r="F56" s="2">
        <v>11589</v>
      </c>
    </row>
    <row r="57" spans="2:9">
      <c r="B57" s="21"/>
      <c r="C57" s="1">
        <v>46</v>
      </c>
      <c r="D57" s="2" t="s">
        <v>90</v>
      </c>
      <c r="E57" s="2" t="s">
        <v>82</v>
      </c>
      <c r="F57" s="2">
        <v>12859</v>
      </c>
    </row>
    <row r="58" spans="2:9">
      <c r="B58" s="21"/>
      <c r="C58" s="1">
        <v>47</v>
      </c>
      <c r="D58" s="2" t="s">
        <v>91</v>
      </c>
      <c r="E58" s="2" t="s">
        <v>93</v>
      </c>
      <c r="F58" s="2">
        <v>120331</v>
      </c>
    </row>
    <row r="59" spans="2:9">
      <c r="B59" s="21"/>
      <c r="C59" s="1">
        <v>48</v>
      </c>
      <c r="D59" s="2" t="s">
        <v>92</v>
      </c>
      <c r="E59" s="2" t="s">
        <v>82</v>
      </c>
      <c r="F59" s="2">
        <v>8120</v>
      </c>
    </row>
    <row r="60" spans="2:9">
      <c r="B60" s="21"/>
      <c r="C60" s="1">
        <v>49</v>
      </c>
      <c r="D60" s="2" t="s">
        <v>81</v>
      </c>
      <c r="E60" s="2" t="s">
        <v>82</v>
      </c>
      <c r="F60" s="2">
        <v>8041</v>
      </c>
    </row>
    <row r="61" spans="2:9">
      <c r="B61" s="21"/>
      <c r="C61" s="1">
        <v>50</v>
      </c>
      <c r="D61" s="2" t="s">
        <v>95</v>
      </c>
      <c r="E61" s="2" t="s">
        <v>94</v>
      </c>
      <c r="F61" s="2">
        <v>117916</v>
      </c>
    </row>
    <row r="62" spans="2:9">
      <c r="B62" s="21"/>
      <c r="C62" s="1">
        <v>51</v>
      </c>
      <c r="D62" s="2" t="s">
        <v>96</v>
      </c>
      <c r="E62" s="2" t="s">
        <v>82</v>
      </c>
      <c r="F62" s="2">
        <v>7115</v>
      </c>
    </row>
    <row r="63" spans="2:9">
      <c r="B63" s="21"/>
      <c r="C63" s="1">
        <v>52</v>
      </c>
      <c r="D63" s="2" t="s">
        <v>97</v>
      </c>
      <c r="E63" s="2" t="s">
        <v>82</v>
      </c>
      <c r="F63" s="2">
        <v>8120</v>
      </c>
    </row>
    <row r="64" spans="2:9">
      <c r="B64" s="21"/>
      <c r="C64" s="1">
        <v>53</v>
      </c>
      <c r="D64" s="8" t="s">
        <v>98</v>
      </c>
      <c r="E64" s="8" t="s">
        <v>82</v>
      </c>
      <c r="F64" s="41">
        <v>13144</v>
      </c>
    </row>
    <row r="65" spans="2:9">
      <c r="B65" s="21"/>
      <c r="C65" s="1">
        <v>54</v>
      </c>
      <c r="D65" s="8" t="s">
        <v>99</v>
      </c>
      <c r="E65" s="8" t="s">
        <v>55</v>
      </c>
      <c r="F65" s="41" t="s">
        <v>56</v>
      </c>
    </row>
    <row r="66" spans="2:9">
      <c r="B66" s="21"/>
      <c r="C66" s="1">
        <v>55</v>
      </c>
      <c r="D66" s="8" t="s">
        <v>100</v>
      </c>
      <c r="E66" s="8">
        <v>7908</v>
      </c>
      <c r="F66" s="41">
        <v>1154</v>
      </c>
    </row>
    <row r="67" spans="2:9">
      <c r="B67" s="21"/>
      <c r="C67" s="1">
        <v>56</v>
      </c>
      <c r="D67" s="8" t="s">
        <v>101</v>
      </c>
      <c r="E67" s="8" t="s">
        <v>82</v>
      </c>
      <c r="F67" s="41">
        <v>633</v>
      </c>
    </row>
    <row r="68" spans="2:9">
      <c r="B68" s="21"/>
      <c r="C68" s="1">
        <v>57</v>
      </c>
      <c r="D68" s="8" t="s">
        <v>102</v>
      </c>
      <c r="E68" s="8" t="s">
        <v>82</v>
      </c>
      <c r="F68" s="41">
        <v>1154</v>
      </c>
    </row>
    <row r="69" spans="2:9">
      <c r="B69" s="21"/>
      <c r="C69" s="1">
        <v>58</v>
      </c>
      <c r="D69" s="8" t="s">
        <v>106</v>
      </c>
      <c r="E69" s="8" t="s">
        <v>82</v>
      </c>
      <c r="F69" s="41">
        <v>14281</v>
      </c>
    </row>
    <row r="70" spans="2:9">
      <c r="B70" s="21"/>
      <c r="C70" s="1">
        <v>59</v>
      </c>
      <c r="D70" s="8" t="s">
        <v>103</v>
      </c>
      <c r="E70" s="8" t="s">
        <v>82</v>
      </c>
      <c r="F70" s="41">
        <v>216</v>
      </c>
    </row>
    <row r="71" spans="2:9">
      <c r="B71" s="21"/>
      <c r="C71" s="1">
        <v>60</v>
      </c>
      <c r="D71" s="8" t="s">
        <v>83</v>
      </c>
      <c r="E71" s="8" t="s">
        <v>82</v>
      </c>
      <c r="F71" s="41">
        <v>7238</v>
      </c>
    </row>
    <row r="72" spans="2:9">
      <c r="B72" s="21"/>
      <c r="C72" s="1">
        <v>61</v>
      </c>
      <c r="D72" s="8" t="s">
        <v>84</v>
      </c>
      <c r="E72" s="8" t="s">
        <v>82</v>
      </c>
      <c r="F72" s="41">
        <v>176</v>
      </c>
    </row>
    <row r="73" spans="2:9">
      <c r="B73" s="21"/>
      <c r="C73" s="1">
        <v>62</v>
      </c>
      <c r="D73" s="8" t="s">
        <v>85</v>
      </c>
      <c r="E73" s="8" t="s">
        <v>82</v>
      </c>
      <c r="F73" s="41">
        <v>3509</v>
      </c>
      <c r="I73" s="14"/>
    </row>
    <row r="74" spans="2:9" ht="37.5">
      <c r="B74" s="21"/>
      <c r="C74" s="1">
        <v>63</v>
      </c>
      <c r="D74" s="8" t="s">
        <v>86</v>
      </c>
      <c r="E74" s="8">
        <v>5099</v>
      </c>
      <c r="F74" s="41">
        <v>1126</v>
      </c>
    </row>
    <row r="75" spans="2:9">
      <c r="B75" s="21"/>
      <c r="C75" s="1">
        <v>64</v>
      </c>
      <c r="D75" s="8" t="s">
        <v>87</v>
      </c>
      <c r="E75" s="8">
        <v>409</v>
      </c>
      <c r="F75" s="41">
        <v>137</v>
      </c>
    </row>
    <row r="76" spans="2:9">
      <c r="B76" s="21"/>
      <c r="C76" s="1">
        <v>65</v>
      </c>
      <c r="D76" s="8" t="s">
        <v>104</v>
      </c>
      <c r="E76" s="8">
        <v>2111</v>
      </c>
      <c r="F76" s="41">
        <v>468</v>
      </c>
    </row>
    <row r="77" spans="2:9">
      <c r="B77" s="21"/>
      <c r="C77" s="1">
        <v>66</v>
      </c>
      <c r="D77" s="8" t="s">
        <v>105</v>
      </c>
      <c r="E77" s="8">
        <v>940</v>
      </c>
      <c r="F77" s="41">
        <v>317</v>
      </c>
    </row>
    <row r="78" spans="2:9">
      <c r="B78" s="21"/>
      <c r="C78" s="1">
        <v>67</v>
      </c>
      <c r="D78" s="8" t="s">
        <v>88</v>
      </c>
      <c r="E78" s="8" t="s">
        <v>82</v>
      </c>
      <c r="F78" s="41">
        <v>930</v>
      </c>
    </row>
    <row r="79" spans="2:9">
      <c r="B79" s="21"/>
      <c r="C79" s="1">
        <v>68</v>
      </c>
      <c r="D79" s="2" t="s">
        <v>58</v>
      </c>
      <c r="E79" s="4" t="s">
        <v>59</v>
      </c>
      <c r="F79" s="4" t="s">
        <v>60</v>
      </c>
    </row>
    <row r="80" spans="2:9">
      <c r="B80" s="21"/>
      <c r="C80" s="1">
        <v>69</v>
      </c>
      <c r="D80" s="2" t="s">
        <v>61</v>
      </c>
      <c r="E80" s="4">
        <v>7488851</v>
      </c>
      <c r="F80" s="4">
        <v>7804331</v>
      </c>
    </row>
    <row r="81" spans="2:6">
      <c r="B81" s="21"/>
      <c r="C81" s="1">
        <v>70</v>
      </c>
      <c r="D81" s="2" t="s">
        <v>62</v>
      </c>
      <c r="E81" s="4">
        <v>4219</v>
      </c>
      <c r="F81" s="4">
        <v>4716</v>
      </c>
    </row>
    <row r="82" spans="2:6">
      <c r="B82" s="21"/>
      <c r="C82" s="1">
        <v>71</v>
      </c>
      <c r="D82" s="2" t="s">
        <v>63</v>
      </c>
      <c r="E82" s="4">
        <v>121945</v>
      </c>
      <c r="F82" s="4">
        <v>9763</v>
      </c>
    </row>
    <row r="83" spans="2:6">
      <c r="B83" s="21"/>
      <c r="C83" s="1">
        <v>72</v>
      </c>
      <c r="D83" s="2" t="s">
        <v>64</v>
      </c>
      <c r="E83" s="4">
        <v>940</v>
      </c>
      <c r="F83" s="4">
        <v>310</v>
      </c>
    </row>
    <row r="84" spans="2:6">
      <c r="B84" s="21"/>
      <c r="C84" s="1">
        <v>73</v>
      </c>
      <c r="D84" s="2" t="s">
        <v>57</v>
      </c>
      <c r="E84" s="4">
        <v>898</v>
      </c>
      <c r="F84" s="4">
        <v>303</v>
      </c>
    </row>
    <row r="85" spans="2:6">
      <c r="B85" s="21"/>
      <c r="C85" s="1">
        <v>74</v>
      </c>
      <c r="D85" s="2" t="s">
        <v>72</v>
      </c>
      <c r="E85" s="4">
        <f>E84*(E84-1)/2</f>
        <v>402753</v>
      </c>
      <c r="F85" s="4">
        <f>F84*(F84-1)/2</f>
        <v>45753</v>
      </c>
    </row>
    <row r="86" spans="2:6">
      <c r="B86" s="21"/>
      <c r="C86" s="1">
        <v>75</v>
      </c>
      <c r="D86" s="2" t="s">
        <v>68</v>
      </c>
      <c r="E86" s="4">
        <v>372509</v>
      </c>
      <c r="F86" s="4">
        <v>33371</v>
      </c>
    </row>
    <row r="87" spans="2:6">
      <c r="B87" s="21"/>
      <c r="C87" s="1">
        <v>76</v>
      </c>
      <c r="D87" s="2" t="s">
        <v>65</v>
      </c>
      <c r="E87" s="4">
        <v>111923</v>
      </c>
      <c r="F87" s="4">
        <v>9480</v>
      </c>
    </row>
    <row r="88" spans="2:6">
      <c r="B88" s="21"/>
      <c r="C88" s="1">
        <v>77</v>
      </c>
      <c r="D88" s="2" t="s">
        <v>67</v>
      </c>
      <c r="E88" s="4">
        <v>107098</v>
      </c>
      <c r="F88" s="4">
        <v>7931</v>
      </c>
    </row>
    <row r="89" spans="2:6">
      <c r="B89" s="21"/>
      <c r="C89" s="1">
        <v>78</v>
      </c>
      <c r="D89" s="2" t="s">
        <v>70</v>
      </c>
      <c r="E89" s="34">
        <f>E86/E85</f>
        <v>0.9249068287511204</v>
      </c>
      <c r="F89" s="34">
        <f>F86/F85</f>
        <v>0.72937293729372932</v>
      </c>
    </row>
    <row r="90" spans="2:6">
      <c r="B90" s="21"/>
      <c r="C90" s="1">
        <v>79</v>
      </c>
      <c r="D90" s="2" t="s">
        <v>71</v>
      </c>
      <c r="E90" s="34">
        <f>E87/E85</f>
        <v>0.27789488843037791</v>
      </c>
      <c r="F90" s="34">
        <f>F87/F85</f>
        <v>0.20719952789980986</v>
      </c>
    </row>
    <row r="91" spans="2:6">
      <c r="B91" s="21"/>
      <c r="C91" s="1">
        <v>80</v>
      </c>
      <c r="D91" s="2" t="s">
        <v>69</v>
      </c>
      <c r="E91" s="4">
        <f>E85*E89*E90</f>
        <v>103518.34699431165</v>
      </c>
      <c r="F91" s="4">
        <f>F85*F89*F90</f>
        <v>6914.455445544555</v>
      </c>
    </row>
    <row r="92" spans="2:6">
      <c r="B92" s="21"/>
      <c r="C92" s="1">
        <v>81</v>
      </c>
      <c r="D92" s="2" t="s">
        <v>66</v>
      </c>
      <c r="E92" s="4">
        <f>E85</f>
        <v>402753</v>
      </c>
      <c r="F92" s="4">
        <f>F85</f>
        <v>45753</v>
      </c>
    </row>
    <row r="93" spans="2:6">
      <c r="B93" s="21"/>
      <c r="C93" s="1">
        <v>82</v>
      </c>
      <c r="D93" s="2" t="s">
        <v>66</v>
      </c>
      <c r="E93" s="35">
        <f>E91/E92</f>
        <v>0.25702687998428725</v>
      </c>
      <c r="F93" s="35">
        <f>F91/F92</f>
        <v>0.15112572827015835</v>
      </c>
    </row>
    <row r="94" spans="2:6">
      <c r="B94" s="21"/>
      <c r="C94" s="1">
        <v>83</v>
      </c>
      <c r="D94" s="2" t="s">
        <v>73</v>
      </c>
      <c r="E94" s="33">
        <v>3.86100069365736E-38</v>
      </c>
      <c r="F94" s="33">
        <v>5.1630076789569301E-39</v>
      </c>
    </row>
    <row r="95" spans="2:6">
      <c r="D95" s="9"/>
      <c r="E95" s="9"/>
      <c r="F95" s="40"/>
    </row>
    <row r="96" spans="2:6">
      <c r="B96" s="21" t="s">
        <v>116</v>
      </c>
      <c r="C96" s="1">
        <v>84</v>
      </c>
      <c r="D96" s="8" t="s">
        <v>112</v>
      </c>
      <c r="E96" s="8">
        <v>9256</v>
      </c>
      <c r="F96" s="41">
        <v>11475</v>
      </c>
    </row>
    <row r="97" spans="2:6">
      <c r="B97" s="21"/>
      <c r="C97" s="1">
        <v>85</v>
      </c>
      <c r="D97" s="8" t="s">
        <v>115</v>
      </c>
      <c r="E97" s="8">
        <v>33977</v>
      </c>
      <c r="F97" s="41">
        <v>273774</v>
      </c>
    </row>
    <row r="98" spans="2:6">
      <c r="B98" s="21"/>
      <c r="C98" s="1">
        <v>86</v>
      </c>
      <c r="D98" s="8" t="s">
        <v>113</v>
      </c>
      <c r="E98" s="8">
        <v>463</v>
      </c>
      <c r="F98" s="41">
        <v>216</v>
      </c>
    </row>
    <row r="99" spans="2:6">
      <c r="B99" s="21"/>
      <c r="C99" s="1">
        <v>87</v>
      </c>
      <c r="D99" s="8" t="s">
        <v>114</v>
      </c>
      <c r="E99" s="8">
        <v>213</v>
      </c>
      <c r="F99" s="41">
        <v>218</v>
      </c>
    </row>
    <row r="100" spans="2:6">
      <c r="D100" s="9"/>
      <c r="E100" s="9"/>
      <c r="F100" s="40"/>
    </row>
    <row r="101" spans="2:6">
      <c r="E101" s="9"/>
      <c r="F101" s="40"/>
    </row>
    <row r="102" spans="2:6">
      <c r="D102" s="9"/>
      <c r="E102" s="9"/>
      <c r="F102" s="40"/>
    </row>
    <row r="103" spans="2:6">
      <c r="D103" s="9"/>
      <c r="E103" s="9"/>
      <c r="F103" s="40"/>
    </row>
    <row r="104" spans="2:6">
      <c r="D104" s="9"/>
      <c r="E104" s="9"/>
      <c r="F104" s="40"/>
    </row>
    <row r="105" spans="2:6">
      <c r="D105" s="9"/>
      <c r="E105" s="9"/>
      <c r="F105" s="40"/>
    </row>
    <row r="106" spans="2:6">
      <c r="D106" s="9"/>
      <c r="E106" s="9"/>
      <c r="F106" s="40"/>
    </row>
    <row r="107" spans="2:6">
      <c r="D107" s="9"/>
      <c r="E107" s="9"/>
      <c r="F107" s="40"/>
    </row>
    <row r="108" spans="2:6">
      <c r="D108" s="9"/>
      <c r="E108" s="9"/>
      <c r="F108" s="40"/>
    </row>
    <row r="109" spans="2:6">
      <c r="D109" s="9"/>
      <c r="E109" s="9"/>
      <c r="F109" s="40"/>
    </row>
    <row r="110" spans="2:6">
      <c r="D110" s="9"/>
      <c r="E110" s="9"/>
      <c r="F110" s="40"/>
    </row>
    <row r="111" spans="2:6">
      <c r="D111" s="9"/>
      <c r="E111" s="9"/>
      <c r="F111" s="40"/>
    </row>
    <row r="112" spans="2:6">
      <c r="D112" s="9"/>
      <c r="E112" s="9"/>
      <c r="F112" s="40"/>
    </row>
    <row r="113" spans="4:6">
      <c r="D113" s="9"/>
      <c r="E113" s="9"/>
      <c r="F113" s="40"/>
    </row>
    <row r="114" spans="4:6">
      <c r="D114" s="9"/>
      <c r="E114" s="9"/>
      <c r="F114" s="40"/>
    </row>
    <row r="115" spans="4:6">
      <c r="D115" s="9"/>
      <c r="E115" s="9"/>
      <c r="F115" s="40"/>
    </row>
    <row r="116" spans="4:6">
      <c r="D116" s="9"/>
      <c r="E116" s="9"/>
      <c r="F116" s="40"/>
    </row>
    <row r="117" spans="4:6">
      <c r="D117" s="9"/>
      <c r="E117" s="9"/>
      <c r="F117" s="40"/>
    </row>
    <row r="118" spans="4:6">
      <c r="D118" s="9"/>
      <c r="E118" s="9"/>
      <c r="F118" s="40"/>
    </row>
    <row r="119" spans="4:6">
      <c r="D119" s="9"/>
      <c r="E119" s="9"/>
      <c r="F119" s="40"/>
    </row>
    <row r="120" spans="4:6">
      <c r="D120" s="9"/>
      <c r="E120" s="9"/>
      <c r="F120" s="40"/>
    </row>
    <row r="121" spans="4:6">
      <c r="D121" s="9"/>
      <c r="E121" s="9"/>
      <c r="F121" s="40"/>
    </row>
    <row r="122" spans="4:6">
      <c r="D122" s="9"/>
      <c r="E122" s="9"/>
      <c r="F122" s="40"/>
    </row>
    <row r="123" spans="4:6">
      <c r="D123" s="9"/>
      <c r="E123" s="9"/>
      <c r="F123" s="40"/>
    </row>
    <row r="124" spans="4:6">
      <c r="D124" s="9"/>
      <c r="E124" s="9"/>
      <c r="F124" s="40"/>
    </row>
    <row r="125" spans="4:6">
      <c r="D125" s="9"/>
      <c r="E125" s="9"/>
      <c r="F125" s="40"/>
    </row>
    <row r="126" spans="4:6">
      <c r="D126" s="9"/>
      <c r="E126" s="9"/>
      <c r="F126" s="40"/>
    </row>
    <row r="127" spans="4:6">
      <c r="D127" s="9"/>
      <c r="E127" s="9"/>
      <c r="F127" s="40"/>
    </row>
    <row r="128" spans="4:6">
      <c r="D128" s="9"/>
      <c r="E128" s="9"/>
      <c r="F128" s="40"/>
    </row>
    <row r="129" spans="4:6">
      <c r="D129" s="9"/>
      <c r="E129" s="9"/>
      <c r="F129" s="40"/>
    </row>
    <row r="130" spans="4:6">
      <c r="D130" s="9"/>
      <c r="E130" s="9"/>
      <c r="F130" s="40"/>
    </row>
    <row r="131" spans="4:6">
      <c r="D131" s="9"/>
      <c r="E131" s="9"/>
      <c r="F131" s="40"/>
    </row>
    <row r="132" spans="4:6">
      <c r="D132" s="9"/>
      <c r="E132" s="9"/>
      <c r="F132" s="40"/>
    </row>
    <row r="133" spans="4:6">
      <c r="D133" s="9"/>
      <c r="E133" s="9"/>
      <c r="F133" s="40"/>
    </row>
    <row r="134" spans="4:6">
      <c r="D134" s="9"/>
      <c r="E134" s="9"/>
      <c r="F134" s="40"/>
    </row>
    <row r="135" spans="4:6">
      <c r="D135" s="9"/>
      <c r="E135" s="9"/>
      <c r="F135" s="40"/>
    </row>
    <row r="136" spans="4:6">
      <c r="D136" s="9"/>
      <c r="E136" s="9"/>
      <c r="F136" s="40"/>
    </row>
    <row r="137" spans="4:6">
      <c r="D137" s="9"/>
      <c r="E137" s="9"/>
      <c r="F137" s="40"/>
    </row>
    <row r="138" spans="4:6">
      <c r="D138" s="9"/>
      <c r="E138" s="9"/>
      <c r="F138" s="40"/>
    </row>
    <row r="139" spans="4:6">
      <c r="D139" s="9"/>
      <c r="E139" s="9"/>
      <c r="F139" s="40"/>
    </row>
    <row r="140" spans="4:6">
      <c r="D140" s="9"/>
      <c r="E140" s="9"/>
      <c r="F140" s="40"/>
    </row>
    <row r="141" spans="4:6">
      <c r="D141" s="9"/>
      <c r="E141" s="9"/>
      <c r="F141" s="40"/>
    </row>
    <row r="142" spans="4:6">
      <c r="D142" s="9"/>
      <c r="E142" s="9"/>
      <c r="F142" s="40"/>
    </row>
    <row r="143" spans="4:6">
      <c r="D143" s="9"/>
      <c r="E143" s="9"/>
      <c r="F143" s="40"/>
    </row>
    <row r="144" spans="4:6">
      <c r="D144" s="9"/>
      <c r="E144" s="9"/>
      <c r="F144" s="40"/>
    </row>
    <row r="145" spans="4:6">
      <c r="D145" s="9"/>
      <c r="E145" s="9"/>
      <c r="F145" s="40"/>
    </row>
    <row r="146" spans="4:6">
      <c r="D146" s="9"/>
      <c r="E146" s="9"/>
      <c r="F146" s="40"/>
    </row>
    <row r="147" spans="4:6">
      <c r="D147" s="9"/>
      <c r="E147" s="9"/>
      <c r="F147" s="40"/>
    </row>
    <row r="148" spans="4:6">
      <c r="D148" s="9"/>
      <c r="E148" s="9"/>
      <c r="F148" s="40"/>
    </row>
    <row r="149" spans="4:6">
      <c r="D149" s="9"/>
      <c r="E149" s="9"/>
      <c r="F149" s="40"/>
    </row>
    <row r="150" spans="4:6">
      <c r="D150" s="9"/>
      <c r="E150" s="9"/>
      <c r="F150" s="40"/>
    </row>
    <row r="151" spans="4:6">
      <c r="D151" s="9"/>
      <c r="E151" s="9"/>
      <c r="F151" s="40"/>
    </row>
    <row r="152" spans="4:6">
      <c r="D152" s="9"/>
      <c r="E152" s="9"/>
      <c r="F152" s="40"/>
    </row>
    <row r="153" spans="4:6">
      <c r="D153" s="9"/>
      <c r="E153" s="9"/>
      <c r="F153" s="40"/>
    </row>
    <row r="154" spans="4:6">
      <c r="D154" s="9"/>
      <c r="E154" s="9"/>
      <c r="F154" s="40"/>
    </row>
    <row r="155" spans="4:6">
      <c r="D155" s="9"/>
      <c r="E155" s="9"/>
      <c r="F155" s="40"/>
    </row>
    <row r="156" spans="4:6">
      <c r="D156" s="9"/>
      <c r="E156" s="9"/>
      <c r="F156" s="40"/>
    </row>
    <row r="157" spans="4:6">
      <c r="D157" s="9"/>
      <c r="E157" s="9"/>
      <c r="F157" s="40"/>
    </row>
    <row r="158" spans="4:6">
      <c r="D158" s="9"/>
      <c r="E158" s="9"/>
      <c r="F158" s="40"/>
    </row>
    <row r="159" spans="4:6">
      <c r="D159" s="9"/>
      <c r="E159" s="9"/>
      <c r="F159" s="40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StatisticalGenetics</dc:creator>
  <cp:lastModifiedBy>StatisticalGenetics</cp:lastModifiedBy>
  <dcterms:created xsi:type="dcterms:W3CDTF">2015-06-05T18:19:34Z</dcterms:created>
  <dcterms:modified xsi:type="dcterms:W3CDTF">2022-05-17T06:32:50Z</dcterms:modified>
</cp:coreProperties>
</file>