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/Users/Arjun_Verma/Downloads/"/>
    </mc:Choice>
  </mc:AlternateContent>
  <xr:revisionPtr revIDLastSave="0" documentId="8_{7C1E14A6-B6F4-4651-B0E2-317F8CA3E74B}" xr6:coauthVersionLast="47" xr6:coauthVersionMax="47" xr10:uidLastSave="{00000000-0000-0000-0000-000000000000}"/>
  <bookViews>
    <workbookView xWindow="0" yWindow="760" windowWidth="30240" windowHeight="17720" firstSheet="1" activeTab="1" xr2:uid="{21252052-83E8-43D3-9642-6838CCCFE45F}"/>
  </bookViews>
  <sheets>
    <sheet name="List of trials" sheetId="3" r:id="rId1"/>
    <sheet name="trials by arm" sheetId="4" r:id="rId2"/>
    <sheet name="250529_NSCLC" sheetId="7" r:id="rId3"/>
    <sheet name="Results Comparison" sheetId="8" r:id="rId4"/>
    <sheet name="IE criteria chosen" sheetId="5" r:id="rId5"/>
    <sheet name="others" sheetId="6" r:id="rId6"/>
  </sheets>
  <definedNames>
    <definedName name="_xlnm._FilterDatabase" localSheetId="2" hidden="1">'250529_NSCLC'!$A$3:$AR$99</definedName>
    <definedName name="_xlnm._FilterDatabase" localSheetId="0" hidden="1">'List of trials'!$A$2:$H$14</definedName>
    <definedName name="_xlnm._FilterDatabase" localSheetId="1" hidden="1">'trials by arm'!$A$3:$AN$3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3" i="7" l="1"/>
  <c r="G12" i="7"/>
  <c r="F1" i="7" a="1"/>
  <c r="F1" i="7" s="1"/>
  <c r="J61" i="7"/>
  <c r="J62" i="7"/>
  <c r="J59" i="7"/>
  <c r="J60" i="7"/>
  <c r="J57" i="7"/>
  <c r="J58" i="7"/>
  <c r="J53" i="7"/>
  <c r="J54" i="7"/>
  <c r="J48" i="7"/>
  <c r="J50" i="7"/>
  <c r="J5" i="7"/>
  <c r="J6" i="7"/>
  <c r="J7" i="7"/>
  <c r="J10" i="7"/>
  <c r="J11" i="7"/>
  <c r="J12" i="7"/>
  <c r="J13" i="7"/>
  <c r="J14" i="7"/>
  <c r="J15" i="7"/>
  <c r="J16" i="7"/>
  <c r="J17" i="7"/>
  <c r="J18" i="7"/>
  <c r="J19" i="7"/>
  <c r="J20" i="7"/>
  <c r="J21" i="7"/>
  <c r="J92" i="7"/>
  <c r="J93" i="7"/>
  <c r="J22" i="7"/>
  <c r="J23" i="7"/>
  <c r="J87" i="7"/>
  <c r="J88" i="7"/>
  <c r="J24" i="7"/>
  <c r="J25" i="7"/>
  <c r="J26" i="7"/>
  <c r="J27" i="7"/>
  <c r="J30" i="7"/>
  <c r="J31" i="7"/>
  <c r="J76" i="7"/>
  <c r="J77" i="7"/>
  <c r="J32" i="7"/>
  <c r="J33" i="7"/>
  <c r="J34" i="7"/>
  <c r="J35" i="7"/>
  <c r="J95" i="7"/>
  <c r="J96" i="7"/>
  <c r="J36" i="7"/>
  <c r="J37" i="7"/>
  <c r="J98" i="7"/>
  <c r="J99" i="7"/>
  <c r="J84" i="7"/>
  <c r="J85" i="7"/>
  <c r="J38" i="7"/>
  <c r="J41" i="7"/>
  <c r="J42" i="7"/>
  <c r="J44" i="7"/>
  <c r="J45" i="7"/>
  <c r="J47" i="7"/>
  <c r="J72" i="7"/>
  <c r="J74" i="7"/>
  <c r="J51" i="7"/>
  <c r="J52" i="7"/>
  <c r="J55" i="7"/>
  <c r="J56" i="7"/>
  <c r="J63" i="7"/>
  <c r="J64" i="7"/>
  <c r="J65" i="7"/>
  <c r="J66" i="7"/>
  <c r="J67" i="7"/>
  <c r="J80" i="7"/>
  <c r="J81" i="7"/>
  <c r="J82" i="7"/>
  <c r="J68" i="7"/>
  <c r="J4" i="7"/>
  <c r="E1" i="4" a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<sst xmlns="http://schemas.openxmlformats.org/spreadsheetml/2006/main" count="909" uniqueCount="392">
  <si>
    <t>Target population: First-line metastatic nonsquamous EGFR-mutant NSCLC</t>
  </si>
  <si>
    <t>NCT_ID</t>
  </si>
  <si>
    <t>iteration</t>
  </si>
  <si>
    <t>Pubmed Link</t>
  </si>
  <si>
    <t>Downloaded Paper Link</t>
  </si>
  <si>
    <t>T1</t>
  </si>
  <si>
    <t>KM</t>
  </si>
  <si>
    <t>Source</t>
  </si>
  <si>
    <t>Endpoint</t>
  </si>
  <si>
    <t>NCT01017874</t>
  </si>
  <si>
    <t>24/05/2025</t>
  </si>
  <si>
    <t>https://pubmed.ncbi.nlm.nih.gov/26725183/</t>
  </si>
  <si>
    <t>NCT01017874.pdf</t>
  </si>
  <si>
    <t>yes</t>
  </si>
  <si>
    <t>pubmed search</t>
  </si>
  <si>
    <t>OS</t>
  </si>
  <si>
    <t>NCT01364012</t>
  </si>
  <si>
    <t>https://pubmed.ncbi.nlm.nih.gov/26014294/</t>
  </si>
  <si>
    <t>NCT01364012.pdf</t>
  </si>
  <si>
    <t>PFS</t>
  </si>
  <si>
    <t>NCT01469000</t>
  </si>
  <si>
    <t>https://pubmed.ncbi.nlm.nih.gov/27507876/</t>
  </si>
  <si>
    <t>NCT01469000.pdf</t>
  </si>
  <si>
    <t>pubmed search + agent v2</t>
  </si>
  <si>
    <t>NCT02099058</t>
  </si>
  <si>
    <t>https://ascopubs.org/doi/pdf/10.1200/JCO.22.00739</t>
  </si>
  <si>
    <t>NCT02099058_v2.pdf</t>
  </si>
  <si>
    <t>no (reports tables)</t>
  </si>
  <si>
    <t>**phase 1b, not first line</t>
  </si>
  <si>
    <t>NCT03515837</t>
  </si>
  <si>
    <t>https://pubmed.ncbi.nlm.nih.gov/39173098/</t>
  </si>
  <si>
    <t>NCT03515837.pdf</t>
  </si>
  <si>
    <t>agent -- search v1</t>
  </si>
  <si>
    <t>NCT03736837</t>
  </si>
  <si>
    <t>https://pubmed.ncbi.nlm.nih.gov/37543587/</t>
  </si>
  <si>
    <t>NCT03736837.pdf</t>
  </si>
  <si>
    <t>NCT04129502</t>
  </si>
  <si>
    <t>https://ascopubs.org/doi/10.1200/JCO-24-01269</t>
  </si>
  <si>
    <t>NCT04129502.pdf</t>
  </si>
  <si>
    <t>NCT04194203</t>
  </si>
  <si>
    <t>https://pubmed.ncbi.nlm.nih.gov/40379995/</t>
  </si>
  <si>
    <t>NCT04194203.pdf</t>
  </si>
  <si>
    <t>NCT04538664</t>
  </si>
  <si>
    <t>https://pubmed.ncbi.nlm.nih.gov/37870976/</t>
  </si>
  <si>
    <t>NCT04538664.pdf</t>
  </si>
  <si>
    <t>NCT04736823</t>
  </si>
  <si>
    <t>https://pubmed.ncbi.nlm.nih.gov/37593227/</t>
  </si>
  <si>
    <t>NCT04736823.pdf</t>
  </si>
  <si>
    <t>ORR, PFS</t>
  </si>
  <si>
    <t>NCT04988295</t>
  </si>
  <si>
    <t>https://www.annalsofoncology.org/article/S0923-7534(23)04281-3/fulltext</t>
  </si>
  <si>
    <t>NCT04988295.pdf</t>
  </si>
  <si>
    <t>NCT02590965</t>
  </si>
  <si>
    <t>https://ascopubs.org/doi/full/10.1200/JCO.2017.76.7145</t>
  </si>
  <si>
    <t>NCT02590965.pdf</t>
  </si>
  <si>
    <t>agent -- search v2</t>
  </si>
  <si>
    <t># distinct RCT</t>
  </si>
  <si>
    <t>Other info</t>
  </si>
  <si>
    <t>Drug class definition 1</t>
  </si>
  <si>
    <t>Drug class definition 2</t>
  </si>
  <si>
    <t>Arm</t>
  </si>
  <si>
    <t>Iteration</t>
  </si>
  <si>
    <t>Population</t>
  </si>
  <si>
    <t>intervention</t>
  </si>
  <si>
    <t>First-in-Class</t>
  </si>
  <si>
    <t>Next-Generation</t>
  </si>
  <si>
    <t>EGFR_TKI</t>
  </si>
  <si>
    <t>Platinum_Chemotherapy</t>
  </si>
  <si>
    <t>Anti_VEGF</t>
  </si>
  <si>
    <t>PD1_PDL1_Inhibitor</t>
  </si>
  <si>
    <t>Antimetabolite</t>
  </si>
  <si>
    <t>Taxane</t>
  </si>
  <si>
    <t>Antibody</t>
  </si>
  <si>
    <t>Placebo_Supportive-Care</t>
  </si>
  <si>
    <t>Chemotherapy</t>
  </si>
  <si>
    <t>Targeted_Therapy</t>
  </si>
  <si>
    <t>Immunotherapy</t>
  </si>
  <si>
    <t>Anti-angiogenic_Other</t>
  </si>
  <si>
    <t>RCT_with_control_inter</t>
  </si>
  <si>
    <t>gender_male_percent</t>
  </si>
  <si>
    <t>age_median</t>
  </si>
  <si>
    <t>age_mean</t>
  </si>
  <si>
    <t>age_clean</t>
  </si>
  <si>
    <t>no_smoker_percent</t>
  </si>
  <si>
    <t>ecog_1</t>
  </si>
  <si>
    <t>brain_metastase_yes</t>
  </si>
  <si>
    <t>disease_stage_recurrent</t>
  </si>
  <si>
    <t>disease_stage_III</t>
  </si>
  <si>
    <t>disease_stage_IV</t>
  </si>
  <si>
    <t>EGFR_wild</t>
  </si>
  <si>
    <t>EGFR_positive_mutation</t>
  </si>
  <si>
    <t>PFS_median_months</t>
  </si>
  <si>
    <t>PFS_median_CI</t>
  </si>
  <si>
    <t>CI</t>
  </si>
  <si>
    <t>need_to_be_dropped</t>
  </si>
  <si>
    <t>NOTES</t>
  </si>
  <si>
    <t>Intervention</t>
  </si>
  <si>
    <t>bevacizumab + platinum doublet chemo (carboplatin + placlitaxel)</t>
  </si>
  <si>
    <t>NA</t>
  </si>
  <si>
    <t>[8.4,10.7]</t>
  </si>
  <si>
    <t>Control</t>
  </si>
  <si>
    <t>placebo + platinum doublet chemo (carboplatin + paclitaxel)</t>
  </si>
  <si>
    <t>[5.8,7.1]</t>
  </si>
  <si>
    <t xml:space="preserve">pemetrexed + gefitinib </t>
  </si>
  <si>
    <t>[12.6,18.3]</t>
  </si>
  <si>
    <t>gefitinib</t>
  </si>
  <si>
    <t>[9.7,13.8]</t>
  </si>
  <si>
    <t>telisotuzumab vedotin + erlotinib</t>
  </si>
  <si>
    <t>[2.8,999]</t>
  </si>
  <si>
    <t>Ph1b single arm, isn't first-line</t>
  </si>
  <si>
    <t>pembrolizumab + pemtrexed + platinum-based chemo</t>
  </si>
  <si>
    <t>[5.5,5.8]</t>
  </si>
  <si>
    <t>placebo + pemtrexed + platinum-based chemo</t>
  </si>
  <si>
    <t>[5.4,5.6]</t>
  </si>
  <si>
    <t>anlotinib + icontinib</t>
  </si>
  <si>
    <t>[12.6,17.6]</t>
  </si>
  <si>
    <t>Phase2 single arm</t>
  </si>
  <si>
    <t>mobocertinib</t>
  </si>
  <si>
    <t>[7.1,11.1]</t>
  </si>
  <si>
    <t>platinum-based chemothrapy</t>
  </si>
  <si>
    <t>[7.2,11.4]</t>
  </si>
  <si>
    <t>atezolizumab + bevacizumab + platinum-based chemo</t>
  </si>
  <si>
    <t>[7.6,10.6]</t>
  </si>
  <si>
    <t>placebo + bevacizumab + platinum-based chemo</t>
  </si>
  <si>
    <t>[6.9,9.5]</t>
  </si>
  <si>
    <t>Amivantamab + platinum-based chemo</t>
  </si>
  <si>
    <t>[9.8,13.7]</t>
  </si>
  <si>
    <t>placebo + platinum-based chemo</t>
  </si>
  <si>
    <t>[5.6,7.3]</t>
  </si>
  <si>
    <t>AK112 + platinum-based chemotherapy (carboplatin + pemetrexed (non-squamous) / carboplatin + paclitaxel (squamous))</t>
  </si>
  <si>
    <t>"In cohort 1, the median PFS was not reached"; single arm</t>
  </si>
  <si>
    <t>AK112 + platinum-based chemotherapy (carboplatin + pemetrexed)</t>
  </si>
  <si>
    <t>[5.5,999]</t>
  </si>
  <si>
    <t>single arm</t>
  </si>
  <si>
    <t>AK112 + docetaxel</t>
  </si>
  <si>
    <t>[2.3,999]</t>
  </si>
  <si>
    <t>platinum-based chemothrapy (carboplatin + pemetrezed)</t>
  </si>
  <si>
    <t>[4.0,4.4]</t>
  </si>
  <si>
    <t>[5.6,8.4]</t>
  </si>
  <si>
    <t>Amivantamab + lazertinib +  platinum-based chemo</t>
  </si>
  <si>
    <t>[6.8,9.1]</t>
  </si>
  <si>
    <t>fruquintinib + supportive care</t>
  </si>
  <si>
    <t>[2.8,4.6]</t>
  </si>
  <si>
    <t>not 1st line</t>
  </si>
  <si>
    <t>placebo + supportive care</t>
  </si>
  <si>
    <t>[1.0,1.9]</t>
  </si>
  <si>
    <t>to keep</t>
  </si>
  <si>
    <t>Total Population</t>
  </si>
  <si>
    <t>arm_n</t>
  </si>
  <si>
    <t>existing?</t>
  </si>
  <si>
    <t>subgroup (Y/N)</t>
  </si>
  <si>
    <t>Subgroup characteristics</t>
  </si>
  <si>
    <t>NCT02142738</t>
  </si>
  <si>
    <t>https://pmc.ncbi.nlm.nih.gov/articles/PMC8280089/#sec11</t>
  </si>
  <si>
    <t xml:space="preserve">Pembrolizumab </t>
  </si>
  <si>
    <t>[6.1,10.2]</t>
  </si>
  <si>
    <t>(PD-L1) tumor proportion score of at least 50% and no sensitizing EGFR or ALK alterations</t>
  </si>
  <si>
    <t>platinum + pemetrexed or gemcitabine or paclitaxel</t>
  </si>
  <si>
    <t>[4.2,6.2]</t>
  </si>
  <si>
    <t>NCT02041533</t>
  </si>
  <si>
    <t>https://www.nejm.org/doi/full/10.1056/NEJMoa1613493</t>
  </si>
  <si>
    <t>Nivolumab</t>
  </si>
  <si>
    <t>PD-L1 expression level &gt;= 5%</t>
  </si>
  <si>
    <t>[3.0,5.6]</t>
  </si>
  <si>
    <t>8% recurrent not necessarily stage IV NSCLC</t>
  </si>
  <si>
    <t>platinum-based doublet chemotherapy</t>
  </si>
  <si>
    <t>[5.4,6.9]</t>
  </si>
  <si>
    <t>High TMB subgroup</t>
  </si>
  <si>
    <t>NCT02657434</t>
  </si>
  <si>
    <t>https://pubmed.ncbi.nlm.nih.gov/33333328/</t>
  </si>
  <si>
    <t xml:space="preserve">atezolizumab +cisplatin or carboplatin +pemetrexed (APP) </t>
  </si>
  <si>
    <t>[6.6,8.5]</t>
  </si>
  <si>
    <t>cisplatin or carboplatin + pemetrexed (PP)</t>
  </si>
  <si>
    <t>[4.3,5.6]</t>
  </si>
  <si>
    <t>NCT03950674</t>
  </si>
  <si>
    <t>https://pubmed.ncbi.nlm.nih.gov/38642841/</t>
  </si>
  <si>
    <t>pembrolizumab + platinum + pemetrexed OR nab-paclitaxel</t>
  </si>
  <si>
    <t xml:space="preserve">PD-L1 Tumour proportion score &lt;=1 % </t>
  </si>
  <si>
    <t>[6.2,8.4]</t>
  </si>
  <si>
    <t>platinum + pemetrexed OR nab-paclitaxel</t>
  </si>
  <si>
    <t>[4.7,6.2]</t>
  </si>
  <si>
    <t>NCT02367781</t>
  </si>
  <si>
    <t>https://pubmed.ncbi.nlm.nih.gov/31122901/</t>
  </si>
  <si>
    <t>Atezolizumab + carboplatin +nab-paclitaxel</t>
  </si>
  <si>
    <t>[6.3,7.3]</t>
  </si>
  <si>
    <t>carboplatin +nab-paclitaxel</t>
  </si>
  <si>
    <t>[4.5,5.9]</t>
  </si>
  <si>
    <t>NCT03134872</t>
  </si>
  <si>
    <t>https://pubmed.ncbi.nlm.nih.gov/39608979/</t>
  </si>
  <si>
    <t>Camrelizumab + carboplatin and pemetrexed</t>
  </si>
  <si>
    <t>[8.5,12.5]</t>
  </si>
  <si>
    <t>carboplatin and pemetrexed</t>
  </si>
  <si>
    <t>[5.5,7.2]</t>
  </si>
  <si>
    <t>NCT02366143</t>
  </si>
  <si>
    <t>Atezolizumab + bevacizumab + carboplatin + paclitaxel</t>
  </si>
  <si>
    <t>[4.9,6.8]</t>
  </si>
  <si>
    <t>bevacizumab + carboplatin + paclitaxel</t>
  </si>
  <si>
    <t>[4.8,5.0]</t>
  </si>
  <si>
    <t>NCT03629925</t>
  </si>
  <si>
    <t>https://www.jto.org/article/S1556-0864(21)02128-6/fulltext</t>
  </si>
  <si>
    <t>sintilimab + platinum + gemcitabine</t>
  </si>
  <si>
    <t>disease_stage_III: 21.8 (IIIB/IIIC combined)</t>
  </si>
  <si>
    <t xml:space="preserve"> platinum + gemcitabine</t>
  </si>
  <si>
    <t>NCT03117049</t>
  </si>
  <si>
    <t>https://pubmed.ncbi.nlm.nih.gov/34139272/</t>
  </si>
  <si>
    <t>nivolumab + carboplatin+ paclitaxel + bevacizumab</t>
  </si>
  <si>
    <t>[9.8,14]</t>
  </si>
  <si>
    <t>disease_stage_III: 5.5 (Stage IIIB)</t>
  </si>
  <si>
    <t>carboplatin+ paclitaxel + bevacizumab</t>
  </si>
  <si>
    <t>[7.0,8.5]</t>
  </si>
  <si>
    <t>NCT03302234</t>
  </si>
  <si>
    <t>https://pubmed.ncbi.nlm.nih.gov/33513313/</t>
  </si>
  <si>
    <t>Pembrolizumab + ipilimumab</t>
  </si>
  <si>
    <t>PD-L1 tumor proportion score ≥ 50%</t>
  </si>
  <si>
    <t>[6.0,10.5]</t>
  </si>
  <si>
    <t>Pembrolizumab + placebo</t>
  </si>
  <si>
    <t>[6.3,10.5]</t>
  </si>
  <si>
    <t>NCT02578680</t>
  </si>
  <si>
    <t>Pembrolizumab + platinum + pemetrexed</t>
  </si>
  <si>
    <t>Platinum + pemetrexed</t>
  </si>
  <si>
    <t>[6.1,8.2]</t>
  </si>
  <si>
    <t>[4.1,6.2]</t>
  </si>
  <si>
    <t>NCT03663205</t>
  </si>
  <si>
    <t>https://pubmed.ncbi.nlm.nih.gov/34033975/</t>
  </si>
  <si>
    <t>tislelizumab + platinum + pemetrexed</t>
  </si>
  <si>
    <t>[7.7,11.5]</t>
  </si>
  <si>
    <t>platinum + pemetrexed</t>
  </si>
  <si>
    <t>[5.6,8.0]</t>
  </si>
  <si>
    <t>NCT03829332</t>
  </si>
  <si>
    <t>https://linkinghub.elsevier.com/retrieve/pii/S1556-0864(23)02432-2</t>
  </si>
  <si>
    <t>lenvatinib + pembrolizumab</t>
  </si>
  <si>
    <t>PDL1 Tumor Proportion Score &gt;= 1%</t>
  </si>
  <si>
    <t>44 patients received subsequent therapy at time of data cut off</t>
  </si>
  <si>
    <t>88 patients received subsequent therapy at time of data cut off</t>
  </si>
  <si>
    <t>NCT03829319</t>
  </si>
  <si>
    <t>https://pubmed.ncbi.nlm.nih.gov/40419140/</t>
  </si>
  <si>
    <t>lenvatinib + pembrolizumab + pemetrexed + carboplatin</t>
  </si>
  <si>
    <t>[10.4,14.1]</t>
  </si>
  <si>
    <t>Pembrolizumab + carboplatin + pemetrexed</t>
  </si>
  <si>
    <t>[8.3,10.7]</t>
  </si>
  <si>
    <t>NCT02576574</t>
  </si>
  <si>
    <t>https://www.jto.org/article/S1556-0864(23)02250-5/fulltext</t>
  </si>
  <si>
    <t>Avelumab (every 2 week)</t>
  </si>
  <si>
    <t>PD-L1+ tumors (≥80% of tumor cells)</t>
  </si>
  <si>
    <t>[5.4,12.6]</t>
  </si>
  <si>
    <t xml:space="preserve">Platinum based doublet chemo </t>
  </si>
  <si>
    <t>[5.4,6.8]</t>
  </si>
  <si>
    <t>Avelumab (once weekly)</t>
  </si>
  <si>
    <t>[4.2,11.1]</t>
  </si>
  <si>
    <t>[5.0,6.8]</t>
  </si>
  <si>
    <t>NCT03594747</t>
  </si>
  <si>
    <t>https://jamanetwork.com/journals/jamaoncology/fullarticle/2777901</t>
  </si>
  <si>
    <t>Tislelizumab + paclitaxel + carboplatin</t>
  </si>
  <si>
    <t>[6.0,9.8]</t>
  </si>
  <si>
    <t>Tislelizumab + nab-paclitaxel + carboplatin</t>
  </si>
  <si>
    <t>[5.8,11.0]</t>
  </si>
  <si>
    <t>paclitaxel + carboplatin</t>
  </si>
  <si>
    <t>[4.2,5.7]</t>
  </si>
  <si>
    <t>NCT02477826</t>
  </si>
  <si>
    <t>https://www.jto.org/article/S1556-0864(21)03207-X/fulltext</t>
  </si>
  <si>
    <t>Nivolumab + ipilimumab</t>
  </si>
  <si>
    <t xml:space="preserve">PD-L1 expression level &gt;= 1% </t>
  </si>
  <si>
    <t>[4.1,6.3]</t>
  </si>
  <si>
    <t>nivolumab</t>
  </si>
  <si>
    <t>[3.0,5.3]</t>
  </si>
  <si>
    <t>platinum doublet therapy</t>
  </si>
  <si>
    <t>[4.6,5.8]</t>
  </si>
  <si>
    <t>PD-L1&gt;=50%</t>
  </si>
  <si>
    <t>[4.5,11.1]</t>
  </si>
  <si>
    <t>[4.2,8.3]</t>
  </si>
  <si>
    <t>platinum-doublet chemo</t>
  </si>
  <si>
    <t>[4.6,6.6]</t>
  </si>
  <si>
    <t>NCT03866993</t>
  </si>
  <si>
    <t>https://pubmed.ncbi.nlm.nih.gov/38309287/</t>
  </si>
  <si>
    <t>Penpulimab + carboplatin + paclitaxel</t>
  </si>
  <si>
    <t>[6.8,9.6]</t>
  </si>
  <si>
    <t>Carboplatin + paclitaxel</t>
  </si>
  <si>
    <t>[4.2,4.3]</t>
  </si>
  <si>
    <t>?</t>
  </si>
  <si>
    <t>[5.7,9.7]</t>
  </si>
  <si>
    <t>[4.1,4.3]</t>
  </si>
  <si>
    <t>NCT02775435</t>
  </si>
  <si>
    <t>https://www.nejm.org/doi/full/10.1056/NEJMoa1810865#ap2</t>
  </si>
  <si>
    <t xml:space="preserve">Pembrolizumab + carboplatin + (nab-)paclitaxel </t>
  </si>
  <si>
    <t>[6.2,8.3]</t>
  </si>
  <si>
    <t xml:space="preserve">Carboplatin + (nab-)paclitaxel </t>
  </si>
  <si>
    <t>[4.3,5.7]</t>
  </si>
  <si>
    <t>PD-L1 Tumor proportion score &lt;1%</t>
  </si>
  <si>
    <t>PD-L1 Tumor proportion score 1-49%</t>
  </si>
  <si>
    <t>PD-L1 Tumor proportion score ≥50%</t>
  </si>
  <si>
    <t>NCT03875092</t>
  </si>
  <si>
    <t>https://pubmed.ncbi.nlm.nih.gov/34661177/</t>
  </si>
  <si>
    <t>[6.2,10.5]</t>
  </si>
  <si>
    <t>The KEYNOTE-407 China extension study (NCT03875092) was identical to the global KEYNOTE-407 study with the exception that it included only patients enrolled in mainland China after enrollment in the global study was completed.</t>
  </si>
  <si>
    <t>[4.0,5.4]</t>
  </si>
  <si>
    <t>NCT02367794</t>
  </si>
  <si>
    <t>atezolizumab+carboplatin+paclitaxel</t>
  </si>
  <si>
    <t>atezolizumab+carboplatin+ nab-paclitaxel</t>
  </si>
  <si>
    <t>carboplatin+ nab-paclitaxel</t>
  </si>
  <si>
    <t>NCT03728556</t>
  </si>
  <si>
    <t>https://pubmed.ncbi.nlm.nih.gov/35038429/</t>
  </si>
  <si>
    <t>https://www.thelancet.com/journals/lanonc/article/PIIS1470-2045(21)00630-6/abstract</t>
  </si>
  <si>
    <t>Sugemalimab</t>
  </si>
  <si>
    <t>[8.1,14.1]</t>
  </si>
  <si>
    <t>Placebo</t>
  </si>
  <si>
    <t>[4.2,6.6]</t>
  </si>
  <si>
    <t>NCT04026412</t>
  </si>
  <si>
    <t>https://pubmed.ncbi.nlm.nih.gov/34489161/</t>
  </si>
  <si>
    <t>Results NA</t>
  </si>
  <si>
    <t>Nivolumab + chemoradio therapy + ipilimumab</t>
  </si>
  <si>
    <t>Nivolumab + chemoradio therapy</t>
  </si>
  <si>
    <t>Chemoradiotherapy + durvalumab</t>
  </si>
  <si>
    <t>NCT03631706</t>
  </si>
  <si>
    <t>https://www.jto.org/article/S1556-0864(23)00738-4/fulltext</t>
  </si>
  <si>
    <t>bintrafusp alfa</t>
  </si>
  <si>
    <t>TGF-PDL1 bifunctional fusion protein</t>
  </si>
  <si>
    <t>NCT02848651</t>
  </si>
  <si>
    <t>No control arm, biomarker testing study</t>
  </si>
  <si>
    <t>NCT02027428</t>
  </si>
  <si>
    <t>evaluating efficacy of nab-paclitaxel</t>
  </si>
  <si>
    <t>NCT05014815</t>
  </si>
  <si>
    <t>NCT04716933</t>
  </si>
  <si>
    <t>NCT02574078</t>
  </si>
  <si>
    <t>Phase 1/2 study with 13 patients</t>
  </si>
  <si>
    <t>NCT04222972</t>
  </si>
  <si>
    <t>RET mutation targeted therapy</t>
  </si>
  <si>
    <t>NCT04676412</t>
  </si>
  <si>
    <t>Same overall study (LEAP-007) as NCT03829332</t>
  </si>
  <si>
    <t>NCT05005273</t>
  </si>
  <si>
    <t>rct_name</t>
  </si>
  <si>
    <t>real_ate</t>
  </si>
  <si>
    <t>outcome_control</t>
  </si>
  <si>
    <t>pred_ate_baseline(0.8*intervention arm)</t>
  </si>
  <si>
    <t>predicted_outcome_ratio(0.8*intervention arm)</t>
  </si>
  <si>
    <t>pred_ate_ml</t>
  </si>
  <si>
    <t>predicted_outcome_ml</t>
  </si>
  <si>
    <t>pred_ate_avg</t>
  </si>
  <si>
    <t>predicted_outcome_avg</t>
  </si>
  <si>
    <t>disease:</t>
  </si>
  <si>
    <t>NSCLC</t>
  </si>
  <si>
    <t>Iteration 1</t>
  </si>
  <si>
    <t>first-line and nonsquamous and EGFR-mutant</t>
  </si>
  <si>
    <t>NSCLC trials completed in last 10 years</t>
  </si>
  <si>
    <t>patients who are metastatic or have stage 4 cancer</t>
  </si>
  <si>
    <t>inclusion criteria mentions non-squamous</t>
  </si>
  <si>
    <t>inclusion criteria mentions EGFR mutation</t>
  </si>
  <si>
    <t>The initial treatment given to patients diagnosed, representing the standard-of-care approach when no prior therapy has been administered</t>
  </si>
  <si>
    <t>Treatment administered after the failure, progression, or recurrence following first‐line therapy</t>
  </si>
  <si>
    <t>Therapy given after two prior lines of treatment have been exhausted, often in patients who have progressed despite first- and second-line regimens</t>
  </si>
  <si>
    <t>Treatment provided following the failure of three prior lines of therapy, typically in patients with heavily pretreated and advanced disease</t>
  </si>
  <si>
    <t>Query</t>
  </si>
  <si>
    <t>Pull the inclusion criteria, title and primary endpoints for these NCTs. Create a new column called "PFS": - Populate "yes" if the primary endpoint contains PFS or progression-free survival, else "no" Create a new column called "Flag": - Populate "yes" if the following criteria are all true, else "no": - Criteria 1: the inclusion criteria describes patients who are metastatic or have stage 4 cancer - Criteria 2: inclusion criteria mentions non-squamous - Criteria 3: inclusion criteria mentions EGFR mutation Create a new column called "Reason": - Populate in 1 sentence why yes or no was selected for column "Flag" Create a new column that flags if this clinical trial is for first, second, third or fourth line of therapy. Definitions are: "first_line": "The initial treatment given to patients diagnosed, representing the standard-of-care approach when no prior therapy has been administered.", "second_line": "Treatment administered after the failure, progression, or recurrence following first‐line therapy.", "third_line": "Therapy given after two prior lines of treatment have been exhausted, often in patients who have progressed despite first- and second-line regimens.", "fourth_line": "Treatment provided following the failure of three prior lines of therapy, typically in patients with heavily pretreated and advanced disease."</t>
  </si>
  <si>
    <t>Iteration 2</t>
  </si>
  <si>
    <t>first-line metastatic NSCLC completed in the last 10 years w/o restriction on EGFR status</t>
  </si>
  <si>
    <t>Pull the inclusion criteria, title and primary endpoints for these NCTs. Create a new column called "PFS": - Populate "yes" if the primary endpoint contains PFS or progression-free survival, else "no" Create a new column called "Flag": - Populate "yes" if the following criteria are all true, else "no": - Criteria 1: the inclusion criteria describes patients who are metastatic or have stage 4 cancer - Criteria 2: inclusion criteria mentions non-squamous cell lung cancer or NSCLC - Criteria 3: inclusion criteria mentions treatment was given as first-line therapy, Create a new column called "Reason": - Populate in 1 sentence why yes or no was selected for column "Flag" Create a new column that flags if this clinical trial is for first, second, third or fourth line of therapy. Definitions are: "first_line": "The initial treatment given to patients diagnosed, representing the standard-of-care approach when no prior therapy has been administered.", "second_line": "Treatment administered after the failure, progression, or recurrence following first‐line therapy.", "third_line": "Therapy given after two prior lines of treatment have been exhausted, often in patients who have progressed despite first- and second-line regimens.", "fourth_line": "Treatment provided following the failure of three prior lines of therapy, typically in patients with heavily pretreated and advanced disease."</t>
  </si>
  <si>
    <t>Iteration 3</t>
  </si>
  <si>
    <t xml:space="preserve">first-line metastatic TNBC trials completed in the last 10 years </t>
  </si>
  <si>
    <t>Pull the inclusion criteria, title and primary endpoints for these NCTs. Create a new column called "PFS": - Populate "yes" if the primary endpoint contains PFS or progression-free survival, else "no" Create a new column called "Flag": - Populate "yes" if the following criteria are all true, else "no": - Criteria 1: the inclusion criteria describes patients who are metastatic or have stage 4 cancer - Criteria 2: inclusion criteria mentions triple negative breast cancer or TNBC - Criteria 3: inclusion criteria mentions treatment was given as first-line therapy, Create a new column called "Reason": - Populate in 1 sentence why yes or no was selected for column "Flag" Create a new column that flags if this clinical trial is for first, second, third or fourth line of therapy. Definitions are: "first_line": "The initial treatment given to patients diagnosed, representing the standard-of-care approach when no prior therapy has been administered.", "second_line": "Treatment administered after the failure, progression, or recurrence following first‐line therapy.", "third_line": "Therapy given after two prior lines of treatment have been exhausted, often in patients who have progressed despite first- and second-line regimens.", "fourth_line": "Treatment provided following the failure of three prior lines of therapy, typically in patients with heavily pretreated and advanced disease."</t>
  </si>
  <si>
    <t>1. Trial Design &amp; Population Characteristics</t>
  </si>
  <si>
    <r>
      <t>Trial phase</t>
    </r>
    <r>
      <rPr>
        <sz val="11"/>
        <color theme="1"/>
        <rFont val="Arial"/>
        <family val="2"/>
        <scheme val="minor"/>
      </rPr>
      <t xml:space="preserve"> (II vs III vs IV): Later phases usually have more definitive outcomes.</t>
    </r>
  </si>
  <si>
    <r>
      <t>Sample size</t>
    </r>
    <r>
      <rPr>
        <sz val="11"/>
        <color theme="1"/>
        <rFont val="Arial"/>
        <family val="2"/>
        <scheme val="minor"/>
      </rPr>
      <t>: Larger trials often provide more robust effect estimates.</t>
    </r>
  </si>
  <si>
    <r>
      <t>Inclusion/exclusion criteria</t>
    </r>
    <r>
      <rPr>
        <sz val="11"/>
        <color theme="1"/>
        <rFont val="Arial"/>
        <family val="2"/>
        <scheme val="minor"/>
      </rPr>
      <t>: Patient demographics, disease stage (e.g., advanced/metastatic vs early), histology (adenocarcinoma vs squamous).</t>
    </r>
  </si>
  <si>
    <r>
      <t>Biomarker status</t>
    </r>
    <r>
      <rPr>
        <sz val="11"/>
        <color theme="1"/>
        <rFont val="Arial"/>
        <family val="2"/>
        <scheme val="minor"/>
      </rPr>
      <t xml:space="preserve"> (EGFR mutations, ALK rearrangements, PD-L1 expression): Predict response to targeted therapies and immunotherapies.</t>
    </r>
  </si>
  <si>
    <r>
      <t>Prior lines of therapy</t>
    </r>
    <r>
      <rPr>
        <sz val="11"/>
        <color theme="1"/>
        <rFont val="Arial"/>
        <family val="2"/>
        <scheme val="minor"/>
      </rPr>
      <t>: Treatment-naïve or previously treated patients respond differently.</t>
    </r>
  </si>
  <si>
    <t>2. Treatment Characteristics</t>
  </si>
  <si>
    <r>
      <t>Class of drug(s) used</t>
    </r>
    <r>
      <rPr>
        <sz val="11"/>
        <color theme="1"/>
        <rFont val="Arial"/>
        <family val="2"/>
        <scheme val="minor"/>
      </rPr>
      <t xml:space="preserve"> (chemotherapy, targeted, immunotherapy, combinations).</t>
    </r>
  </si>
  <si>
    <r>
      <t>Known efficacy of comparator arm</t>
    </r>
    <r>
      <rPr>
        <sz val="11"/>
        <color theme="1"/>
        <rFont val="Arial"/>
        <family val="2"/>
        <scheme val="minor"/>
      </rPr>
      <t>: Control treatments with established efficacy set the baseline.</t>
    </r>
  </si>
  <si>
    <r>
      <rPr>
        <b/>
        <sz val="11"/>
        <color rgb="FF000000"/>
        <rFont val="Arial"/>
        <family val="2"/>
        <scheme val="minor"/>
      </rPr>
      <t>Novelty of the treatment</t>
    </r>
    <r>
      <rPr>
        <sz val="11"/>
        <color rgb="FF000000"/>
        <rFont val="Arial"/>
        <family val="2"/>
        <scheme val="minor"/>
      </rPr>
      <t>: First-in-class vs next-generation drugs.</t>
    </r>
  </si>
  <si>
    <t>3. Endpoints and Outcome Measures</t>
  </si>
  <si>
    <r>
      <t>Primary endpoint</t>
    </r>
    <r>
      <rPr>
        <sz val="11"/>
        <color theme="1"/>
        <rFont val="Arial"/>
        <family val="2"/>
        <scheme val="minor"/>
      </rPr>
      <t xml:space="preserve"> (OS, PFS, ORR): Some endpoints are more sensitive and predictive.</t>
    </r>
  </si>
  <si>
    <r>
      <t>Definition of endpoint and analysis method</t>
    </r>
    <r>
      <rPr>
        <sz val="11"/>
        <color theme="1"/>
        <rFont val="Arial"/>
        <family val="2"/>
        <scheme val="minor"/>
      </rPr>
      <t xml:space="preserve"> in the SAP (e.g., median PFS vs hazard ratio).</t>
    </r>
  </si>
  <si>
    <r>
      <t>Duration of follow-up</t>
    </r>
    <r>
      <rPr>
        <sz val="11"/>
        <color theme="1"/>
        <rFont val="Arial"/>
        <family val="2"/>
        <scheme val="minor"/>
      </rPr>
      <t>: Short follow-up can bias results toward no effect.</t>
    </r>
  </si>
  <si>
    <t>4. Historical and External Evidence</t>
  </si>
  <si>
    <r>
      <t>Previous trial results for the same or similar treatments</t>
    </r>
    <r>
      <rPr>
        <sz val="11"/>
        <color theme="1"/>
        <rFont val="Arial"/>
        <family val="2"/>
        <scheme val="minor"/>
      </rPr>
      <t>: Effect size estimates, direction of benefit.</t>
    </r>
  </si>
  <si>
    <r>
      <t>Meta-analyses or systematic reviews</t>
    </r>
    <r>
      <rPr>
        <sz val="11"/>
        <color theme="1"/>
        <rFont val="Arial"/>
        <family val="2"/>
        <scheme val="minor"/>
      </rPr>
      <t xml:space="preserve"> in NSCLC treatments.</t>
    </r>
  </si>
  <si>
    <r>
      <t>Subgroup analyses</t>
    </r>
    <r>
      <rPr>
        <sz val="11"/>
        <color theme="1"/>
        <rFont val="Arial"/>
        <family val="2"/>
        <scheme val="minor"/>
      </rPr>
      <t xml:space="preserve"> from prior trials (age, gender, smoking status, biomarker subsets).</t>
    </r>
  </si>
  <si>
    <t>5. Statistical Factors</t>
  </si>
  <si>
    <r>
      <t>Power and sample size calculations</t>
    </r>
    <r>
      <rPr>
        <sz val="11"/>
        <color theme="1"/>
        <rFont val="Arial"/>
        <family val="2"/>
        <scheme val="minor"/>
      </rPr>
      <t xml:space="preserve"> in the SAP: underpowered studies may fail to detect an effect.</t>
    </r>
  </si>
  <si>
    <r>
      <t>Statistical assumptions and analysis models</t>
    </r>
    <r>
      <rPr>
        <sz val="11"/>
        <color theme="1"/>
        <rFont val="Arial"/>
        <family val="2"/>
        <scheme val="minor"/>
      </rPr>
      <t xml:space="preserve"> used.</t>
    </r>
  </si>
  <si>
    <r>
      <t>Multiplicity adjustments</t>
    </r>
    <r>
      <rPr>
        <sz val="11"/>
        <color theme="1"/>
        <rFont val="Arial"/>
        <family val="2"/>
        <scheme val="minor"/>
      </rPr>
      <t xml:space="preserve"> (if multiple endpoints or interim analyses).</t>
    </r>
  </si>
  <si>
    <t>How these factors help predict ATE direction:</t>
  </si>
  <si>
    <t>If prior trials show consistent positive effects of a drug class in a similar population, the predicted ATE direction is likely positive.</t>
  </si>
  <si>
    <t>Biomarker-positive populations often experience stronger benefits with targeted or immunotherapies.</t>
  </si>
  <si>
    <t>Control arms with effective standard-of-care treatments make it harder to show large improvements (dilution of effect).</t>
  </si>
  <si>
    <t>Novel drugs with early-phase promising results have a higher chance of positive ATE but may also fail due to unknown safety or efficacy issues.</t>
  </si>
  <si>
    <t>Sources to extract this info from:</t>
  </si>
  <si>
    <r>
      <t>SAPs</t>
    </r>
    <r>
      <rPr>
        <sz val="11"/>
        <color theme="1"/>
        <rFont val="Arial"/>
        <family val="2"/>
        <scheme val="minor"/>
      </rPr>
      <t xml:space="preserve"> (usually available on clinical trial registries like ClinicalTrials.gov or company websites).</t>
    </r>
  </si>
  <si>
    <r>
      <t>Published trial protocols and statistical analysis plans</t>
    </r>
    <r>
      <rPr>
        <sz val="11"/>
        <color theme="1"/>
        <rFont val="Arial"/>
        <family val="2"/>
        <scheme val="minor"/>
      </rPr>
      <t xml:space="preserve"> in journals.</t>
    </r>
  </si>
  <si>
    <r>
      <t>Results posted on trial registries</t>
    </r>
    <r>
      <rPr>
        <sz val="11"/>
        <color theme="1"/>
        <rFont val="Arial"/>
        <family val="2"/>
        <scheme val="minor"/>
      </rPr>
      <t xml:space="preserve"> (ClinicalTrials.gov, EudraCT).</t>
    </r>
  </si>
  <si>
    <r>
      <t>FDA/EMA drug approval documents</t>
    </r>
    <r>
      <rPr>
        <sz val="11"/>
        <color theme="1"/>
        <rFont val="Arial"/>
        <family val="2"/>
        <scheme val="minor"/>
      </rPr>
      <t xml:space="preserve"> and briefing packages.</t>
    </r>
  </si>
  <si>
    <r>
      <t>Meta-analyses and systematic reviews</t>
    </r>
    <r>
      <rPr>
        <sz val="11"/>
        <color theme="1"/>
        <rFont val="Arial"/>
        <family val="2"/>
        <scheme val="minor"/>
      </rPr>
      <t xml:space="preserve"> in medical literature (PubMed, Cochrane).</t>
    </r>
  </si>
  <si>
    <r>
      <t>Conference abstracts and presentations</t>
    </r>
    <r>
      <rPr>
        <sz val="11"/>
        <color theme="1"/>
        <rFont val="Arial"/>
        <family val="2"/>
        <scheme val="minor"/>
      </rPr>
      <t xml:space="preserve"> for latest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</si>
</sst>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FC00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name val="Arial"/>
      <family val="2"/>
      <scheme val="minor"/>
    </font>
    <font>
      <sz val="11"/>
      <color theme="1"/>
      <name val="Slack-Lato"/>
      <charset val="1"/>
    </font>
    <font>
      <sz val="9"/>
      <color theme="1"/>
      <name val="Monaco"/>
      <family val="2"/>
    </font>
    <font>
      <b/>
      <sz val="20"/>
      <color theme="1"/>
      <name val="Arial"/>
      <family val="2"/>
      <scheme val="minor"/>
    </font>
    <font>
      <b/>
      <sz val="13.5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212121"/>
      <name val="BlinkMacSystemFont"/>
      <charset val="1"/>
    </font>
    <font>
      <sz val="12"/>
      <color rgb="FF000000"/>
      <name val="Aptos Narrow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18" fillId="0" borderId="0" xfId="25"/>
    <xf numFmtId="0" fontId="8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14" borderId="0" xfId="0" applyFill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/>
    <xf numFmtId="0" fontId="23" fillId="0" borderId="0" xfId="25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22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1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0" xfId="0" applyFont="1"/>
    <xf numFmtId="0" fontId="0" fillId="2" borderId="0" xfId="0" applyFill="1"/>
    <xf numFmtId="0" fontId="28" fillId="0" borderId="0" xfId="0" applyFont="1"/>
    <xf numFmtId="0" fontId="22" fillId="0" borderId="8" xfId="0" applyFont="1" applyBorder="1" applyAlignment="1">
      <alignment horizontal="center" vertical="center"/>
    </xf>
    <xf numFmtId="14" fontId="20" fillId="0" borderId="0" xfId="0" applyNumberFormat="1" applyFont="1"/>
    <xf numFmtId="0" fontId="20" fillId="18" borderId="0" xfId="0" applyFont="1" applyFill="1"/>
    <xf numFmtId="0" fontId="29" fillId="18" borderId="0" xfId="0" applyFont="1" applyFill="1"/>
    <xf numFmtId="0" fontId="0" fillId="18" borderId="0" xfId="0" applyFill="1"/>
    <xf numFmtId="0" fontId="20" fillId="0" borderId="0" xfId="0" applyFont="1" applyAlignment="1">
      <alignment horizontal="left"/>
    </xf>
    <xf numFmtId="0" fontId="22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5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wrapText="1"/>
    </xf>
    <xf numFmtId="0" fontId="30" fillId="0" borderId="0" xfId="0" applyFont="1" applyAlignment="1">
      <alignment wrapText="1"/>
    </xf>
    <xf numFmtId="0" fontId="31" fillId="0" borderId="0" xfId="0" applyFont="1"/>
    <xf numFmtId="0" fontId="31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8" fillId="0" borderId="0" xfId="0" applyFont="1" applyAlignment="1">
      <alignment horizontal="center" vertical="center" wrapText="1"/>
    </xf>
    <xf numFmtId="0" fontId="20" fillId="1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17" borderId="9" xfId="0" applyFont="1" applyFill="1" applyBorder="1" applyAlignment="1">
      <alignment horizontal="center"/>
    </xf>
  </cellXfs>
  <cellStyles count="26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Hyperlink" xfId="25" builtinId="8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AA082"/>
      <color rgb="FF0000FF"/>
      <color rgb="FFF2F2F2"/>
      <color rgb="FFD0D0D0"/>
      <color rgb="FF7F7F7F"/>
      <color rgb="FF0080B7"/>
      <color rgb="FFE6E6E6"/>
      <color rgb="FFE73535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61F79"/>
      </a:accent1>
      <a:accent2>
        <a:srgbClr val="00A9F4"/>
      </a:accent2>
      <a:accent3>
        <a:srgbClr val="2251FF"/>
      </a:accent3>
      <a:accent4>
        <a:srgbClr val="99E6FF"/>
      </a:accent4>
      <a:accent5>
        <a:srgbClr val="0679C3"/>
      </a:accent5>
      <a:accent6>
        <a:srgbClr val="75F0E7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61F79"/>
        </a:accent1>
        <a:accent2>
          <a:srgbClr val="00A9F4"/>
        </a:accent2>
        <a:accent3>
          <a:srgbClr val="2251FF"/>
        </a:accent3>
        <a:accent4>
          <a:srgbClr val="99E6FF"/>
        </a:accent4>
        <a:accent5>
          <a:srgbClr val="0679C3"/>
        </a:accent5>
        <a:accent6>
          <a:srgbClr val="75F0E7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 900">
      <a:srgbClr val="061F79"/>
    </a:custClr>
    <a:custClr name="Electric Blue 700">
      <a:srgbClr val="1537BA"/>
    </a:custClr>
    <a:custClr name="Electric Blue 500">
      <a:srgbClr val="2251FF"/>
    </a:custClr>
    <a:custClr name="Electric Blue 300">
      <a:srgbClr val="5E9DFF"/>
    </a:custClr>
    <a:custClr name="Electric Blue 200">
      <a:srgbClr val="99C4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Deep Blue 900">
      <a:srgbClr val="051C2C"/>
    </a:custClr>
    <a:custClr name="Electric Blue 800">
      <a:srgbClr val="0E2B99"/>
    </a:custClr>
    <a:custClr name="Electric Blue 500">
      <a:srgbClr val="2251FF"/>
    </a:custClr>
    <a:custClr name="Electric Blue 200">
      <a:srgbClr val="99C4FF"/>
    </a:custClr>
    <a:custClr name="Gray 10%">
      <a:srgbClr val="E6E6E6"/>
    </a:custClr>
    <a:custClr name="Crimson Red 300">
      <a:srgbClr val="F17E7E"/>
    </a:custClr>
    <a:custClr name="Crimson Red 500">
      <a:srgbClr val="E33B3B"/>
    </a:custClr>
    <a:custClr name="Crimson Red 700">
      <a:srgbClr val="B82525"/>
    </a:custClr>
    <a:custClr name="Crimson Red 900">
      <a:srgbClr val="8E0B0B"/>
    </a:custClr>
    <a:custClr name="Null">
      <a:srgbClr val="FEFFFF"/>
    </a:custClr>
    <a:custClr name="Marine Green 900">
      <a:srgbClr val="108980"/>
    </a:custClr>
    <a:custClr name="Marine Green 700">
      <a:srgbClr val="14B8AB"/>
    </a:custClr>
    <a:custClr name="Marine Green 500">
      <a:srgbClr val="0BDACB"/>
    </a:custClr>
    <a:custClr name="Marine Green 300">
      <a:srgbClr val="75F0E7"/>
    </a:custClr>
    <a:custClr name="Sand Neutral 300">
      <a:srgbClr val="E6D7BC"/>
    </a:custClr>
    <a:custClr name="Crimson Red 300">
      <a:srgbClr val="F17E7E"/>
    </a:custClr>
    <a:custClr name="Crimson Red 500">
      <a:srgbClr val="E33B3B"/>
    </a:custClr>
    <a:custClr name="Crimson Red 700">
      <a:srgbClr val="B82525"/>
    </a:custClr>
    <a:custClr name="Crimson Red 900">
      <a:srgbClr val="8E0B0B"/>
    </a:custClr>
    <a:custClr name="Null">
      <a:srgbClr val="FEFFFF"/>
    </a:custClr>
    <a:custClr name="Gray 70%">
      <a:srgbClr val="4D4D4D"/>
    </a:custClr>
    <a:custClr name="Gray 54%">
      <a:srgbClr val="757575"/>
    </a:custClr>
    <a:custClr name="Gray 30%">
      <a:srgbClr val="B3B3B3"/>
    </a:custClr>
    <a:custClr name="Gray 20%">
      <a:srgbClr val="CCCCCC"/>
    </a:custClr>
    <a:custClr name="Gray 10%">
      <a:srgbClr val="E6E6E6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Marine Green 500">
      <a:srgbClr val="0BDACB"/>
    </a:custClr>
    <a:custClr name="Amber Yellow 500">
      <a:srgbClr val="FFA800"/>
    </a:custClr>
    <a:custClr name="Crimson Red 500">
      <a:srgbClr val="E33B3B"/>
    </a:custClr>
    <a:custClr name="Deep Blue 900">
      <a:srgbClr val="051C2C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b:/r/sites/spe-int-6v7dfbmbuzo1qv5/Shared%20Documents/04%20Team%20Working%20Folder/Savannah/Papers/NCT04988295.pdf?csf=1&amp;web=1&amp;e=YPCW4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../../../../../:b:/r/sites/spe-int-6v7dfbmbuzo1qv5/Shared%20Documents/04%20Team%20Working%20Folder/Savannah/Papers/NCT04736823.pdf?csf=1&amp;web=1&amp;e=7TaPcR" TargetMode="External"/><Relationship Id="rId7" Type="http://schemas.openxmlformats.org/officeDocument/2006/relationships/hyperlink" Target="../../../../../:b:/r/sites/spe-int-6v7dfbmbuzo1qv5/Shared%20Documents/04%20Team%20Working%20Folder/Savannah/Papers/NCT03515837.pdf?csf=1&amp;web=1&amp;e=tdc6NV" TargetMode="External"/><Relationship Id="rId12" Type="http://schemas.openxmlformats.org/officeDocument/2006/relationships/hyperlink" Target="../../../../../:b:/r/sites/spe-int-6v7dfbmbuzo1qv5/Shared%20Documents/04%20Team%20Working%20Folder/Savannah/Papers/NCT04129502.pdf?csf=1&amp;web=1&amp;e=2LkLmt" TargetMode="External"/><Relationship Id="rId2" Type="http://schemas.openxmlformats.org/officeDocument/2006/relationships/hyperlink" Target="../../../../../:b:/r/sites/spe-int-6v7dfbmbuzo1qv5/Shared%20Documents/04%20Team%20Working%20Folder/Savannah/Papers/NCT01469000.pdf?csf=1&amp;web=1&amp;e=3M25N2" TargetMode="External"/><Relationship Id="rId1" Type="http://schemas.openxmlformats.org/officeDocument/2006/relationships/hyperlink" Target="../../../../../:b:/r/sites/spe-int-6v7dfbmbuzo1qv5/Shared%20Documents/04%20Team%20Working%20Folder/Savannah/Papers/NCT03736837.pdf?csf=1&amp;web=1&amp;e=H0XNCZ" TargetMode="External"/><Relationship Id="rId6" Type="http://schemas.openxmlformats.org/officeDocument/2006/relationships/hyperlink" Target="../../../../../:b:/r/sites/spe-int-6v7dfbmbuzo1qv5/Shared%20Documents/04%20Team%20Working%20Folder/Savannah/Papers/NCT04538664.pdf?csf=1&amp;web=1&amp;e=dTJhWq" TargetMode="External"/><Relationship Id="rId11" Type="http://schemas.openxmlformats.org/officeDocument/2006/relationships/hyperlink" Target="../../../../../:b:/r/sites/spe-int-6v7dfbmbuzo1qv5/Shared%20Documents/04%20Team%20Working%20Folder/Savannah/Papers/NCT02099058_v2.pdf?csf=1&amp;web=1&amp;e=BHsVEx" TargetMode="External"/><Relationship Id="rId5" Type="http://schemas.openxmlformats.org/officeDocument/2006/relationships/hyperlink" Target="../../../../../:b:/r/sites/spe-int-6v7dfbmbuzo1qv5/Shared%20Documents/04%20Team%20Working%20Folder/Savannah/Papers/NCT01364012.pdf?csf=1&amp;web=1&amp;e=kEU6Yi" TargetMode="External"/><Relationship Id="rId10" Type="http://schemas.openxmlformats.org/officeDocument/2006/relationships/hyperlink" Target="../../../../../:b:/r/sites/spe-int-6v7dfbmbuzo1qv5/Shared%20Documents/04%20Team%20Working%20Folder/Savannah/Papers/NCT02590965.pdf?csf=1&amp;web=1&amp;e=jf5qr6" TargetMode="External"/><Relationship Id="rId4" Type="http://schemas.openxmlformats.org/officeDocument/2006/relationships/hyperlink" Target="../../../../../:b:/r/sites/spe-int-6v7dfbmbuzo1qv5/Shared%20Documents/04%20Team%20Working%20Folder/Savannah/Papers/NCT01017874.pdf?csf=1&amp;web=1&amp;e=NnAJpq" TargetMode="External"/><Relationship Id="rId9" Type="http://schemas.openxmlformats.org/officeDocument/2006/relationships/hyperlink" Target="../../../../../:b:/r/sites/spe-int-6v7dfbmbuzo1qv5/Shared%20Documents/04%20Team%20Working%20Folder/Savannah/Papers/NCT04194203.pdf?csf=1&amp;web=1&amp;e=cZJc8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b:/r/sites/spe-int-6v7dfbmbuzo1qv5/Shared%20Documents/04%20Team%20Working%20Folder/Savannah/Papers/NCT02590965.pdf?csf=1&amp;web=1&amp;e=jf5qr6" TargetMode="External"/><Relationship Id="rId3" Type="http://schemas.openxmlformats.org/officeDocument/2006/relationships/hyperlink" Target="../../../../../:b:/r/sites/spe-int-6v7dfbmbuzo1qv5/Shared%20Documents/04%20Team%20Working%20Folder/Savannah/Papers/NCT03515837.pdf?csf=1&amp;web=1&amp;e=tdc6NV" TargetMode="External"/><Relationship Id="rId7" Type="http://schemas.openxmlformats.org/officeDocument/2006/relationships/hyperlink" Target="../../../../../:b:/r/sites/spe-int-6v7dfbmbuzo1qv5/Shared%20Documents/04%20Team%20Working%20Folder/Savannah/Papers/NCT04194203.pdf?csf=1&amp;web=1&amp;e=cZJc8a" TargetMode="External"/><Relationship Id="rId12" Type="http://schemas.openxmlformats.org/officeDocument/2006/relationships/hyperlink" Target="../../../../../:b:/r/sites/spe-int-6v7dfbmbuzo1qv5/Shared%20Documents/04%20Team%20Working%20Folder/Savannah/Papers/NCT04129502.pdf?csf=1&amp;web=1&amp;e=2LkLmt" TargetMode="External"/><Relationship Id="rId2" Type="http://schemas.openxmlformats.org/officeDocument/2006/relationships/hyperlink" Target="../../../../../:b:/r/sites/spe-int-6v7dfbmbuzo1qv5/Shared%20Documents/04%20Team%20Working%20Folder/Savannah/Papers/NCT01364012.pdf?csf=1&amp;web=1&amp;e=kEU6Yi" TargetMode="External"/><Relationship Id="rId1" Type="http://schemas.openxmlformats.org/officeDocument/2006/relationships/hyperlink" Target="../../../../../:b:/r/sites/spe-int-6v7dfbmbuzo1qv5/Shared%20Documents/04%20Team%20Working%20Folder/Savannah/Papers/NCT01469000.pdf?csf=1&amp;web=1&amp;e=3M25N2" TargetMode="External"/><Relationship Id="rId6" Type="http://schemas.openxmlformats.org/officeDocument/2006/relationships/hyperlink" Target="../../../../../:b:/r/sites/spe-int-6v7dfbmbuzo1qv5/Shared%20Documents/04%20Team%20Working%20Folder/Savannah/Papers/NCT04988295.pdf?csf=1&amp;web=1&amp;e=YPCW4i" TargetMode="External"/><Relationship Id="rId11" Type="http://schemas.openxmlformats.org/officeDocument/2006/relationships/hyperlink" Target="../../../../../:b:/r/sites/spe-int-6v7dfbmbuzo1qv5/Shared%20Documents/04%20Team%20Working%20Folder/Savannah/Papers/NCT03736837.pdf?csf=1&amp;web=1&amp;e=H0XNCZ" TargetMode="External"/><Relationship Id="rId5" Type="http://schemas.openxmlformats.org/officeDocument/2006/relationships/hyperlink" Target="../../../../../:b:/r/sites/spe-int-6v7dfbmbuzo1qv5/Shared%20Documents/04%20Team%20Working%20Folder/Savannah/Papers/NCT04538664.pdf?csf=1&amp;web=1&amp;e=dTJhWq" TargetMode="External"/><Relationship Id="rId10" Type="http://schemas.openxmlformats.org/officeDocument/2006/relationships/hyperlink" Target="../../../../../:b:/r/sites/spe-int-6v7dfbmbuzo1qv5/Shared%20Documents/04%20Team%20Working%20Folder/Savannah/Papers/NCT02099058_v2.pdf?csf=1&amp;web=1&amp;e=BHsVEx" TargetMode="External"/><Relationship Id="rId4" Type="http://schemas.openxmlformats.org/officeDocument/2006/relationships/hyperlink" Target="../../../../../:b:/r/sites/spe-int-6v7dfbmbuzo1qv5/Shared%20Documents/04%20Team%20Working%20Folder/Savannah/Papers/NCT04736823.pdf?csf=1&amp;web=1&amp;e=7TaPcR" TargetMode="External"/><Relationship Id="rId9" Type="http://schemas.openxmlformats.org/officeDocument/2006/relationships/hyperlink" Target="https://ascopubs.org/doi/10.1200/JCO-24-0126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inghub.elsevier.com/retrieve/pii/S1556-0864(23)02432-2" TargetMode="External"/><Relationship Id="rId13" Type="http://schemas.openxmlformats.org/officeDocument/2006/relationships/hyperlink" Target="https://jamanetwork.com/journals/jamaoncology/fullarticle/2777901" TargetMode="External"/><Relationship Id="rId18" Type="http://schemas.openxmlformats.org/officeDocument/2006/relationships/hyperlink" Target="https://www.thelancet.com/journals/lanonc/article/PIIS1470-2045(21)00630-6/abstract" TargetMode="External"/><Relationship Id="rId3" Type="http://schemas.openxmlformats.org/officeDocument/2006/relationships/hyperlink" Target="https://pubmed.ncbi.nlm.nih.gov/33333328/" TargetMode="External"/><Relationship Id="rId21" Type="http://schemas.openxmlformats.org/officeDocument/2006/relationships/hyperlink" Target="https://pubmed.ncbi.nlm.nih.gov/33513313/" TargetMode="External"/><Relationship Id="rId7" Type="http://schemas.openxmlformats.org/officeDocument/2006/relationships/hyperlink" Target="https://pubmed.ncbi.nlm.nih.gov/34033975/" TargetMode="External"/><Relationship Id="rId12" Type="http://schemas.openxmlformats.org/officeDocument/2006/relationships/hyperlink" Target="https://www.jto.org/article/S1556-0864(23)02250-5/fulltext" TargetMode="External"/><Relationship Id="rId17" Type="http://schemas.openxmlformats.org/officeDocument/2006/relationships/hyperlink" Target="https://pubmed.ncbi.nlm.nih.gov/35038429/" TargetMode="External"/><Relationship Id="rId2" Type="http://schemas.openxmlformats.org/officeDocument/2006/relationships/hyperlink" Target="https://www.nejm.org/doi/full/10.1056/NEJMoa1613493" TargetMode="External"/><Relationship Id="rId16" Type="http://schemas.openxmlformats.org/officeDocument/2006/relationships/hyperlink" Target="https://pubmed.ncbi.nlm.nih.gov/38309287/" TargetMode="External"/><Relationship Id="rId20" Type="http://schemas.openxmlformats.org/officeDocument/2006/relationships/hyperlink" Target="https://pubmed.ncbi.nlm.nih.gov/34661177/" TargetMode="External"/><Relationship Id="rId1" Type="http://schemas.openxmlformats.org/officeDocument/2006/relationships/hyperlink" Target="https://pmc.ncbi.nlm.nih.gov/articles/PMC8280089/" TargetMode="External"/><Relationship Id="rId6" Type="http://schemas.openxmlformats.org/officeDocument/2006/relationships/hyperlink" Target="https://pubmed.ncbi.nlm.nih.gov/34139272/" TargetMode="External"/><Relationship Id="rId11" Type="http://schemas.openxmlformats.org/officeDocument/2006/relationships/hyperlink" Target="https://pubmed.ncbi.nlm.nih.gov/40419140/" TargetMode="External"/><Relationship Id="rId5" Type="http://schemas.openxmlformats.org/officeDocument/2006/relationships/hyperlink" Target="https://www.jto.org/article/S1556-0864(21)02128-6/fulltext" TargetMode="External"/><Relationship Id="rId15" Type="http://schemas.openxmlformats.org/officeDocument/2006/relationships/hyperlink" Target="https://pubmed.ncbi.nlm.nih.gov/34489161/" TargetMode="External"/><Relationship Id="rId10" Type="http://schemas.openxmlformats.org/officeDocument/2006/relationships/hyperlink" Target="https://www.jto.org/article/S1556-0864(23)00738-4/fulltext" TargetMode="External"/><Relationship Id="rId19" Type="http://schemas.openxmlformats.org/officeDocument/2006/relationships/hyperlink" Target="https://www.nejm.org/doi/full/10.1056/NEJMoa1810865" TargetMode="External"/><Relationship Id="rId4" Type="http://schemas.openxmlformats.org/officeDocument/2006/relationships/hyperlink" Target="https://pubmed.ncbi.nlm.nih.gov/31122901/" TargetMode="External"/><Relationship Id="rId9" Type="http://schemas.openxmlformats.org/officeDocument/2006/relationships/hyperlink" Target="https://pubmed.ncbi.nlm.nih.gov/40379995/" TargetMode="External"/><Relationship Id="rId14" Type="http://schemas.openxmlformats.org/officeDocument/2006/relationships/hyperlink" Target="https://www.jto.org/article/S1556-0864(21)03207-X/fulltext" TargetMode="External"/><Relationship Id="rId22" Type="http://schemas.openxmlformats.org/officeDocument/2006/relationships/hyperlink" Target="https://pubmed.ncbi.nlm.nih.gov/386428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I14"/>
  <sheetViews>
    <sheetView workbookViewId="0">
      <selection activeCell="A15" sqref="A15:A28"/>
    </sheetView>
  </sheetViews>
  <sheetFormatPr defaultColWidth="8.875" defaultRowHeight="14.25" customHeight="1"/>
  <cols>
    <col min="1" max="1" width="12.625" bestFit="1" customWidth="1"/>
    <col min="2" max="2" width="12.625" customWidth="1"/>
    <col min="3" max="3" width="36.375" bestFit="1" customWidth="1"/>
    <col min="4" max="4" width="22.5" bestFit="1" customWidth="1"/>
    <col min="5" max="5" width="8.625" customWidth="1"/>
    <col min="6" max="6" width="15.875" bestFit="1" customWidth="1"/>
    <col min="7" max="7" width="25.625" customWidth="1"/>
  </cols>
  <sheetData>
    <row r="1" spans="1:9" ht="14.25" customHeight="1">
      <c r="A1" s="47" t="s">
        <v>0</v>
      </c>
      <c r="B1" s="47"/>
      <c r="C1" s="47"/>
      <c r="D1" s="47"/>
      <c r="E1" s="47"/>
      <c r="F1" s="47"/>
    </row>
    <row r="2" spans="1:9" ht="14.25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ht="14.25" customHeight="1">
      <c r="A3" t="s">
        <v>9</v>
      </c>
      <c r="B3" s="4" t="s">
        <v>10</v>
      </c>
      <c r="C3" t="s">
        <v>11</v>
      </c>
      <c r="D3" s="1" t="s">
        <v>12</v>
      </c>
      <c r="E3" t="s">
        <v>13</v>
      </c>
      <c r="F3" t="s">
        <v>13</v>
      </c>
      <c r="G3" t="s">
        <v>14</v>
      </c>
      <c r="H3" s="2" t="s">
        <v>15</v>
      </c>
    </row>
    <row r="4" spans="1:9" ht="14.25" customHeight="1">
      <c r="A4" t="s">
        <v>16</v>
      </c>
      <c r="B4" s="4" t="s">
        <v>10</v>
      </c>
      <c r="C4" t="s">
        <v>17</v>
      </c>
      <c r="D4" s="1" t="s">
        <v>18</v>
      </c>
      <c r="E4" t="s">
        <v>13</v>
      </c>
      <c r="F4" t="s">
        <v>13</v>
      </c>
      <c r="G4" t="s">
        <v>14</v>
      </c>
      <c r="H4" t="s">
        <v>19</v>
      </c>
    </row>
    <row r="5" spans="1:9" ht="14.25" customHeight="1">
      <c r="A5" t="s">
        <v>20</v>
      </c>
      <c r="B5" s="4" t="s">
        <v>10</v>
      </c>
      <c r="C5" t="s">
        <v>21</v>
      </c>
      <c r="D5" s="1" t="s">
        <v>22</v>
      </c>
      <c r="E5" t="s">
        <v>13</v>
      </c>
      <c r="F5" t="s">
        <v>13</v>
      </c>
      <c r="G5" t="s">
        <v>23</v>
      </c>
      <c r="H5" t="s">
        <v>19</v>
      </c>
    </row>
    <row r="6" spans="1:9" ht="14.25" customHeight="1">
      <c r="A6" t="s">
        <v>24</v>
      </c>
      <c r="B6" s="4" t="s">
        <v>10</v>
      </c>
      <c r="C6" t="s">
        <v>25</v>
      </c>
      <c r="D6" s="1" t="s">
        <v>26</v>
      </c>
      <c r="E6" t="s">
        <v>13</v>
      </c>
      <c r="F6" t="s">
        <v>27</v>
      </c>
      <c r="G6" t="s">
        <v>14</v>
      </c>
      <c r="H6" t="s">
        <v>19</v>
      </c>
      <c r="I6" t="s">
        <v>28</v>
      </c>
    </row>
    <row r="7" spans="1:9" ht="14.25" customHeight="1">
      <c r="A7" t="s">
        <v>29</v>
      </c>
      <c r="B7" s="4" t="s">
        <v>10</v>
      </c>
      <c r="C7" t="s">
        <v>30</v>
      </c>
      <c r="D7" s="1" t="s">
        <v>31</v>
      </c>
      <c r="E7" t="s">
        <v>13</v>
      </c>
      <c r="F7" t="s">
        <v>13</v>
      </c>
      <c r="G7" t="s">
        <v>32</v>
      </c>
      <c r="H7" t="s">
        <v>19</v>
      </c>
    </row>
    <row r="8" spans="1:9" ht="14.25" customHeight="1">
      <c r="A8" t="s">
        <v>33</v>
      </c>
      <c r="B8" s="4" t="s">
        <v>10</v>
      </c>
      <c r="C8" t="s">
        <v>34</v>
      </c>
      <c r="D8" s="1" t="s">
        <v>35</v>
      </c>
      <c r="E8" t="s">
        <v>13</v>
      </c>
      <c r="F8" t="s">
        <v>13</v>
      </c>
      <c r="G8" t="s">
        <v>14</v>
      </c>
      <c r="H8" t="s">
        <v>19</v>
      </c>
    </row>
    <row r="9" spans="1:9" ht="14.25" customHeight="1">
      <c r="A9" t="s">
        <v>36</v>
      </c>
      <c r="B9" s="4" t="s">
        <v>10</v>
      </c>
      <c r="C9" t="s">
        <v>37</v>
      </c>
      <c r="D9" s="1" t="s">
        <v>38</v>
      </c>
      <c r="E9" t="s">
        <v>13</v>
      </c>
      <c r="F9" t="s">
        <v>13</v>
      </c>
      <c r="G9" t="s">
        <v>32</v>
      </c>
      <c r="H9" t="s">
        <v>19</v>
      </c>
    </row>
    <row r="10" spans="1:9" ht="14.25" customHeight="1">
      <c r="A10" t="s">
        <v>39</v>
      </c>
      <c r="B10" s="4" t="s">
        <v>10</v>
      </c>
      <c r="C10" t="s">
        <v>40</v>
      </c>
      <c r="D10" s="1" t="s">
        <v>41</v>
      </c>
      <c r="E10" t="s">
        <v>13</v>
      </c>
      <c r="F10" t="s">
        <v>13</v>
      </c>
      <c r="G10" t="s">
        <v>23</v>
      </c>
      <c r="H10" t="s">
        <v>19</v>
      </c>
    </row>
    <row r="11" spans="1:9" ht="14.25" customHeight="1">
      <c r="A11" t="s">
        <v>42</v>
      </c>
      <c r="B11" s="4" t="s">
        <v>10</v>
      </c>
      <c r="C11" t="s">
        <v>43</v>
      </c>
      <c r="D11" s="1" t="s">
        <v>44</v>
      </c>
      <c r="E11" t="s">
        <v>13</v>
      </c>
      <c r="F11" t="s">
        <v>13</v>
      </c>
      <c r="G11" t="s">
        <v>32</v>
      </c>
      <c r="H11" t="s">
        <v>19</v>
      </c>
    </row>
    <row r="12" spans="1:9" ht="14.25" customHeight="1">
      <c r="A12" t="s">
        <v>45</v>
      </c>
      <c r="B12" s="4" t="s">
        <v>10</v>
      </c>
      <c r="C12" t="s">
        <v>46</v>
      </c>
      <c r="D12" s="1" t="s">
        <v>47</v>
      </c>
      <c r="E12" t="s">
        <v>13</v>
      </c>
      <c r="F12" t="s">
        <v>13</v>
      </c>
      <c r="G12" t="s">
        <v>14</v>
      </c>
      <c r="H12" t="s">
        <v>48</v>
      </c>
    </row>
    <row r="13" spans="1:9" ht="14.25" customHeight="1">
      <c r="A13" t="s">
        <v>49</v>
      </c>
      <c r="B13" s="4" t="s">
        <v>10</v>
      </c>
      <c r="C13" t="s">
        <v>50</v>
      </c>
      <c r="D13" s="1" t="s">
        <v>51</v>
      </c>
      <c r="E13" t="s">
        <v>13</v>
      </c>
      <c r="F13" t="s">
        <v>13</v>
      </c>
      <c r="G13" t="s">
        <v>32</v>
      </c>
      <c r="H13" t="s">
        <v>19</v>
      </c>
    </row>
    <row r="14" spans="1:9" ht="14.25" customHeight="1">
      <c r="A14" t="s">
        <v>52</v>
      </c>
      <c r="B14" s="4" t="s">
        <v>10</v>
      </c>
      <c r="C14" t="s">
        <v>53</v>
      </c>
      <c r="D14" s="1" t="s">
        <v>54</v>
      </c>
      <c r="E14" t="s">
        <v>13</v>
      </c>
      <c r="F14" t="s">
        <v>13</v>
      </c>
      <c r="G14" t="s">
        <v>55</v>
      </c>
      <c r="H14" t="s">
        <v>19</v>
      </c>
    </row>
  </sheetData>
  <autoFilter ref="A2:H14" xr:uid="{344204AE-F8A9-4042-91B5-3EB3261D5CA5}"/>
  <mergeCells count="1">
    <mergeCell ref="A1:F1"/>
  </mergeCells>
  <phoneticPr fontId="19" type="noConversion"/>
  <hyperlinks>
    <hyperlink ref="D8" r:id="rId1" display="../../../../../:b:/r/sites/spe-int-6v7dfbmbuzo1qv5/Shared Documents/04 Team Working Folder/Savannah/Papers/NCT03736837.pdf?csf=1&amp;web=1&amp;e=H0XNCZ" xr:uid="{25A5613E-1D26-4F44-9E91-4AFF5319E121}"/>
    <hyperlink ref="D5" r:id="rId2" display="../../../../../:b:/r/sites/spe-int-6v7dfbmbuzo1qv5/Shared Documents/04 Team Working Folder/Savannah/Papers/NCT01469000.pdf?csf=1&amp;web=1&amp;e=3M25N2" xr:uid="{6E8686DC-C92B-466C-BA83-A493476586AE}"/>
    <hyperlink ref="D12" r:id="rId3" display="../../../../../:b:/r/sites/spe-int-6v7dfbmbuzo1qv5/Shared Documents/04 Team Working Folder/Savannah/Papers/NCT04736823.pdf?csf=1&amp;web=1&amp;e=7TaPcR" xr:uid="{14953DF3-84D5-431E-88AD-F8657983CBA4}"/>
    <hyperlink ref="D3" r:id="rId4" display="../../../../../:b:/r/sites/spe-int-6v7dfbmbuzo1qv5/Shared Documents/04 Team Working Folder/Savannah/Papers/NCT01017874.pdf?csf=1&amp;web=1&amp;e=NnAJpq" xr:uid="{DF7A856B-31DB-47B5-9CED-D9682FEA4AC1}"/>
    <hyperlink ref="D4" r:id="rId5" display="../../../../../:b:/r/sites/spe-int-6v7dfbmbuzo1qv5/Shared Documents/04 Team Working Folder/Savannah/Papers/NCT01364012.pdf?csf=1&amp;web=1&amp;e=kEU6Yi" xr:uid="{0E98BC2A-2EA2-4926-B5A2-5E0585483A78}"/>
    <hyperlink ref="D11" r:id="rId6" display="../../../../../:b:/r/sites/spe-int-6v7dfbmbuzo1qv5/Shared Documents/04 Team Working Folder/Savannah/Papers/NCT04538664.pdf?csf=1&amp;web=1&amp;e=dTJhWq" xr:uid="{C8709893-F517-49D1-BDF3-B241E7DBBBDD}"/>
    <hyperlink ref="D7" r:id="rId7" display="../../../../../:b:/r/sites/spe-int-6v7dfbmbuzo1qv5/Shared Documents/04 Team Working Folder/Savannah/Papers/NCT03515837.pdf?csf=1&amp;web=1&amp;e=tdc6NV" xr:uid="{A950BD39-85D8-41AF-BAC7-9F46B204CBA0}"/>
    <hyperlink ref="D13" r:id="rId8" display="../../../../../:b:/r/sites/spe-int-6v7dfbmbuzo1qv5/Shared Documents/04 Team Working Folder/Savannah/Papers/NCT04988295.pdf?csf=1&amp;web=1&amp;e=YPCW4i" xr:uid="{7AAB665F-3874-45D2-8D0C-31AE6E5191DF}"/>
    <hyperlink ref="D10" r:id="rId9" display="../../../../../:b:/r/sites/spe-int-6v7dfbmbuzo1qv5/Shared Documents/04 Team Working Folder/Savannah/Papers/NCT04194203.pdf?csf=1&amp;web=1&amp;e=cZJc8a" xr:uid="{F136BD26-41C4-4DCA-BC69-C15506ACAAB5}"/>
    <hyperlink ref="D14" r:id="rId10" display="../../../../../:b:/r/sites/spe-int-6v7dfbmbuzo1qv5/Shared Documents/04 Team Working Folder/Savannah/Papers/NCT02590965.pdf?csf=1&amp;web=1&amp;e=jf5qr6" xr:uid="{EE26F2AE-2032-4FDB-907F-3296AC335155}"/>
    <hyperlink ref="D6" r:id="rId11" display="../../../../../:b:/r/sites/spe-int-6v7dfbmbuzo1qv5/Shared Documents/04 Team Working Folder/Savannah/Papers/NCT02099058_v2.pdf?csf=1&amp;web=1&amp;e=BHsVEx" xr:uid="{D3A9FAD1-61B4-4EC1-B831-B5C1990933D7}"/>
    <hyperlink ref="D9" r:id="rId12" display="../../../../../:b:/r/sites/spe-int-6v7dfbmbuzo1qv5/Shared Documents/04 Team Working Folder/Savannah/Papers/NCT04129502.pdf?csf=1&amp;web=1&amp;e=2LkLmt" xr:uid="{AAE07BD4-3B49-49DC-92EA-528F9C696809}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1C72-3CAC-45DB-A149-2EAB041788E2}">
  <dimension ref="A1:AN28"/>
  <sheetViews>
    <sheetView tabSelected="1" zoomScaleNormal="100" workbookViewId="0">
      <pane xSplit="1" topLeftCell="W1" activePane="topRight" state="frozen"/>
      <selection pane="topRight" activeCell="AJ3" sqref="AJ3"/>
    </sheetView>
  </sheetViews>
  <sheetFormatPr defaultColWidth="8.875" defaultRowHeight="14.25" customHeight="1"/>
  <cols>
    <col min="1" max="1" width="13.375" bestFit="1" customWidth="1"/>
    <col min="2" max="2" width="13.375" customWidth="1"/>
    <col min="3" max="3" width="10.375" bestFit="1" customWidth="1"/>
    <col min="4" max="4" width="18.625" customWidth="1"/>
    <col min="5" max="5" width="21.375" bestFit="1" customWidth="1"/>
    <col min="6" max="6" width="39.375" style="3" customWidth="1"/>
    <col min="7" max="7" width="32" style="3" customWidth="1"/>
    <col min="8" max="8" width="15.125" style="3" bestFit="1" customWidth="1"/>
    <col min="9" max="9" width="16.125" style="3" bestFit="1" customWidth="1"/>
    <col min="10" max="10" width="9.875" style="3" bestFit="1" customWidth="1"/>
    <col min="11" max="11" width="22.375" style="3" bestFit="1" customWidth="1"/>
    <col min="12" max="12" width="10.875" style="3" bestFit="1" customWidth="1"/>
    <col min="13" max="13" width="21.125" style="3" bestFit="1" customWidth="1"/>
    <col min="14" max="14" width="15" style="3" bestFit="1" customWidth="1"/>
    <col min="15" max="15" width="8.625" style="3" bestFit="1" customWidth="1"/>
    <col min="16" max="16" width="18.125" style="3" bestFit="1" customWidth="1"/>
    <col min="17" max="17" width="23.625" style="3" bestFit="1" customWidth="1"/>
    <col min="18" max="21" width="23.625" style="3" customWidth="1"/>
    <col min="22" max="22" width="13.5" style="3" bestFit="1" customWidth="1"/>
    <col min="23" max="23" width="11.875" style="3" bestFit="1" customWidth="1"/>
    <col min="24" max="24" width="14.625" style="3" hidden="1" customWidth="1"/>
    <col min="25" max="25" width="13.125" style="3" hidden="1" customWidth="1"/>
    <col min="26" max="27" width="9.625" style="3" customWidth="1"/>
    <col min="28" max="28" width="12.375" style="3" customWidth="1"/>
    <col min="29" max="30" width="11.625" style="3" customWidth="1"/>
    <col min="31" max="31" width="17.5" style="3" customWidth="1"/>
    <col min="32" max="32" width="10.375" style="3" customWidth="1"/>
    <col min="33" max="37" width="12.875" style="3" customWidth="1"/>
    <col min="38" max="38" width="14" style="3" customWidth="1"/>
    <col min="39" max="39" width="9.125" style="3" customWidth="1"/>
    <col min="40" max="40" width="9" style="6"/>
  </cols>
  <sheetData>
    <row r="1" spans="1:40" ht="14.1">
      <c r="D1" s="10" t="s">
        <v>56</v>
      </c>
      <c r="E1" s="11" cm="1">
        <f t="array" ref="E1">SUMPRODUCT((A4:A96&lt;&gt;"")/COUNTIF(A4:A96,A4:A96&amp;""))</f>
        <v>11.000000000000004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7"/>
      <c r="AJ1" s="44"/>
      <c r="AK1" s="44"/>
    </row>
    <row r="2" spans="1:40" ht="14.1">
      <c r="G2" s="17"/>
      <c r="H2" s="50" t="s">
        <v>57</v>
      </c>
      <c r="I2" s="50"/>
      <c r="J2" s="48" t="s">
        <v>58</v>
      </c>
      <c r="K2" s="48"/>
      <c r="L2" s="48"/>
      <c r="M2" s="48"/>
      <c r="N2" s="48"/>
      <c r="O2" s="48"/>
      <c r="P2" s="48"/>
      <c r="Q2" s="48"/>
      <c r="R2" s="49" t="s">
        <v>59</v>
      </c>
      <c r="S2" s="49"/>
      <c r="T2" s="49"/>
      <c r="U2" s="49"/>
      <c r="AJ2" s="44"/>
      <c r="AK2" s="44"/>
      <c r="AM2" s="6"/>
      <c r="AN2"/>
    </row>
    <row r="3" spans="1:40" s="12" customFormat="1" ht="45">
      <c r="A3" s="12" t="s">
        <v>1</v>
      </c>
      <c r="B3" s="12" t="s">
        <v>60</v>
      </c>
      <c r="C3" s="12" t="s">
        <v>61</v>
      </c>
      <c r="D3" s="12" t="s">
        <v>3</v>
      </c>
      <c r="E3" s="12" t="s">
        <v>4</v>
      </c>
      <c r="F3" s="13" t="s">
        <v>62</v>
      </c>
      <c r="G3" s="13" t="s">
        <v>63</v>
      </c>
      <c r="H3" s="29" t="s">
        <v>64</v>
      </c>
      <c r="I3" s="29" t="s">
        <v>65</v>
      </c>
      <c r="J3" s="29" t="s">
        <v>66</v>
      </c>
      <c r="K3" s="29" t="s">
        <v>67</v>
      </c>
      <c r="L3" s="29" t="s">
        <v>68</v>
      </c>
      <c r="M3" s="29" t="s">
        <v>69</v>
      </c>
      <c r="N3" s="29" t="s">
        <v>70</v>
      </c>
      <c r="O3" s="29" t="s">
        <v>71</v>
      </c>
      <c r="P3" s="29" t="s">
        <v>72</v>
      </c>
      <c r="Q3" s="29" t="s">
        <v>73</v>
      </c>
      <c r="R3" s="25" t="s">
        <v>74</v>
      </c>
      <c r="S3" s="25" t="s">
        <v>75</v>
      </c>
      <c r="T3" s="25" t="s">
        <v>76</v>
      </c>
      <c r="U3" s="25" t="s">
        <v>77</v>
      </c>
      <c r="V3" s="13" t="s">
        <v>78</v>
      </c>
      <c r="W3" s="13" t="s">
        <v>79</v>
      </c>
      <c r="X3" s="13" t="s">
        <v>80</v>
      </c>
      <c r="Y3" s="13" t="s">
        <v>81</v>
      </c>
      <c r="Z3" s="13" t="s">
        <v>82</v>
      </c>
      <c r="AA3" s="13" t="s">
        <v>83</v>
      </c>
      <c r="AB3" s="13" t="s">
        <v>84</v>
      </c>
      <c r="AC3" s="13" t="s">
        <v>85</v>
      </c>
      <c r="AD3" s="13" t="s">
        <v>86</v>
      </c>
      <c r="AE3" s="13" t="s">
        <v>87</v>
      </c>
      <c r="AF3" s="13" t="s">
        <v>88</v>
      </c>
      <c r="AG3" s="13" t="s">
        <v>89</v>
      </c>
      <c r="AH3" s="13" t="s">
        <v>90</v>
      </c>
      <c r="AI3" s="13" t="s">
        <v>91</v>
      </c>
      <c r="AJ3" s="45" t="s">
        <v>92</v>
      </c>
      <c r="AK3" s="45" t="s">
        <v>93</v>
      </c>
      <c r="AL3" s="13" t="s">
        <v>94</v>
      </c>
      <c r="AM3" s="5" t="s">
        <v>95</v>
      </c>
    </row>
    <row r="4" spans="1:40" ht="14.1">
      <c r="A4" s="4" t="s">
        <v>16</v>
      </c>
      <c r="B4" s="4" t="s">
        <v>96</v>
      </c>
      <c r="C4" s="4" t="s">
        <v>10</v>
      </c>
      <c r="D4" t="s">
        <v>17</v>
      </c>
      <c r="E4" s="1" t="s">
        <v>18</v>
      </c>
      <c r="F4" s="3">
        <v>138</v>
      </c>
      <c r="G4" s="17" t="s">
        <v>97</v>
      </c>
      <c r="H4" s="3">
        <v>1</v>
      </c>
      <c r="I4" s="3">
        <v>0</v>
      </c>
      <c r="J4" s="24">
        <v>0</v>
      </c>
      <c r="K4" s="24">
        <v>1</v>
      </c>
      <c r="L4" s="24">
        <v>1</v>
      </c>
      <c r="M4" s="24">
        <v>0</v>
      </c>
      <c r="N4" s="24">
        <v>0</v>
      </c>
      <c r="O4" s="24">
        <v>1</v>
      </c>
      <c r="P4" s="24">
        <v>1</v>
      </c>
      <c r="Q4" s="24">
        <v>0</v>
      </c>
      <c r="R4" s="24">
        <v>1</v>
      </c>
      <c r="S4" s="24">
        <v>0</v>
      </c>
      <c r="T4" s="24">
        <v>0</v>
      </c>
      <c r="U4" s="24">
        <v>1</v>
      </c>
      <c r="V4" s="3">
        <v>1</v>
      </c>
      <c r="W4" s="3">
        <v>54</v>
      </c>
      <c r="X4" s="3">
        <v>57</v>
      </c>
      <c r="Z4" s="3">
        <v>57</v>
      </c>
      <c r="AA4" s="3">
        <v>50</v>
      </c>
      <c r="AB4" s="3">
        <v>75</v>
      </c>
      <c r="AC4" s="3" t="s">
        <v>98</v>
      </c>
      <c r="AD4" s="3">
        <v>3</v>
      </c>
      <c r="AE4" s="3">
        <v>6</v>
      </c>
      <c r="AF4" s="3">
        <v>91</v>
      </c>
      <c r="AG4" s="3">
        <v>73</v>
      </c>
      <c r="AH4" s="3">
        <v>27</v>
      </c>
      <c r="AI4" s="3">
        <v>9.1999999999999993</v>
      </c>
      <c r="AJ4" s="44" t="s">
        <v>99</v>
      </c>
      <c r="AK4" s="44"/>
      <c r="AM4" s="6"/>
      <c r="AN4"/>
    </row>
    <row r="5" spans="1:40" ht="14.1">
      <c r="A5" s="4" t="s">
        <v>16</v>
      </c>
      <c r="B5" s="4" t="s">
        <v>100</v>
      </c>
      <c r="C5" s="4" t="s">
        <v>10</v>
      </c>
      <c r="E5" s="1"/>
      <c r="F5" s="3">
        <v>138</v>
      </c>
      <c r="G5" s="17" t="s">
        <v>101</v>
      </c>
      <c r="H5" s="3">
        <v>0</v>
      </c>
      <c r="I5" s="3">
        <v>0</v>
      </c>
      <c r="J5" s="24">
        <v>0</v>
      </c>
      <c r="K5" s="24">
        <v>1</v>
      </c>
      <c r="L5" s="24">
        <v>0</v>
      </c>
      <c r="M5" s="24">
        <v>0</v>
      </c>
      <c r="N5" s="24">
        <v>0</v>
      </c>
      <c r="O5" s="24">
        <v>1</v>
      </c>
      <c r="P5" s="24">
        <v>0</v>
      </c>
      <c r="Q5" s="24">
        <v>0</v>
      </c>
      <c r="R5" s="24">
        <v>1</v>
      </c>
      <c r="S5" s="24">
        <v>0</v>
      </c>
      <c r="T5" s="24">
        <v>0</v>
      </c>
      <c r="U5" s="24">
        <v>0</v>
      </c>
      <c r="V5" s="3">
        <v>1</v>
      </c>
      <c r="W5" s="3">
        <v>56</v>
      </c>
      <c r="X5" s="3">
        <v>56</v>
      </c>
      <c r="Z5" s="3">
        <v>56</v>
      </c>
      <c r="AA5" s="3">
        <v>50</v>
      </c>
      <c r="AB5" s="3">
        <v>80</v>
      </c>
      <c r="AC5" s="3" t="s">
        <v>98</v>
      </c>
      <c r="AD5" s="3">
        <v>2</v>
      </c>
      <c r="AE5" s="3">
        <v>7</v>
      </c>
      <c r="AF5" s="3">
        <v>91</v>
      </c>
      <c r="AG5" s="3">
        <v>74</v>
      </c>
      <c r="AH5" s="3">
        <v>26</v>
      </c>
      <c r="AI5" s="3">
        <v>6.5</v>
      </c>
      <c r="AJ5" s="44" t="s">
        <v>102</v>
      </c>
      <c r="AK5" s="44"/>
      <c r="AM5" s="6"/>
      <c r="AN5"/>
    </row>
    <row r="6" spans="1:40" ht="14.1">
      <c r="A6" s="4" t="s">
        <v>20</v>
      </c>
      <c r="B6" s="4" t="s">
        <v>96</v>
      </c>
      <c r="C6" s="4" t="s">
        <v>10</v>
      </c>
      <c r="D6" t="s">
        <v>21</v>
      </c>
      <c r="E6" s="1" t="s">
        <v>22</v>
      </c>
      <c r="F6" s="3">
        <v>126</v>
      </c>
      <c r="G6" s="17" t="s">
        <v>103</v>
      </c>
      <c r="H6" s="3">
        <v>0</v>
      </c>
      <c r="I6" s="3">
        <v>1</v>
      </c>
      <c r="J6" s="24">
        <v>1</v>
      </c>
      <c r="K6" s="24">
        <v>0</v>
      </c>
      <c r="L6" s="24">
        <v>0</v>
      </c>
      <c r="M6" s="24">
        <v>0</v>
      </c>
      <c r="N6" s="24">
        <v>1</v>
      </c>
      <c r="O6" s="24">
        <v>0</v>
      </c>
      <c r="P6" s="24">
        <v>0</v>
      </c>
      <c r="Q6" s="24">
        <v>0</v>
      </c>
      <c r="R6" s="24">
        <v>1</v>
      </c>
      <c r="S6" s="24">
        <v>1</v>
      </c>
      <c r="T6" s="24">
        <v>0</v>
      </c>
      <c r="U6" s="24">
        <v>0</v>
      </c>
      <c r="V6" s="3">
        <v>1</v>
      </c>
      <c r="W6" s="3">
        <v>35</v>
      </c>
      <c r="X6" s="3">
        <v>62</v>
      </c>
      <c r="Z6" s="3">
        <v>62</v>
      </c>
      <c r="AA6" s="3">
        <v>64</v>
      </c>
      <c r="AB6" s="3">
        <v>69</v>
      </c>
      <c r="AC6" s="3" t="s">
        <v>98</v>
      </c>
      <c r="AD6" s="3">
        <v>17</v>
      </c>
      <c r="AE6" s="3">
        <v>0</v>
      </c>
      <c r="AF6" s="3">
        <v>83</v>
      </c>
      <c r="AG6" s="3">
        <v>0</v>
      </c>
      <c r="AH6" s="3">
        <v>100</v>
      </c>
      <c r="AI6" s="3">
        <v>15.8</v>
      </c>
      <c r="AJ6" s="44" t="s">
        <v>104</v>
      </c>
      <c r="AK6" s="44"/>
      <c r="AM6" s="6"/>
      <c r="AN6"/>
    </row>
    <row r="7" spans="1:40" ht="14.1">
      <c r="A7" s="4" t="s">
        <v>20</v>
      </c>
      <c r="B7" s="4" t="s">
        <v>100</v>
      </c>
      <c r="C7" s="4" t="s">
        <v>10</v>
      </c>
      <c r="E7" s="1"/>
      <c r="F7" s="3">
        <v>65</v>
      </c>
      <c r="G7" s="17" t="s">
        <v>105</v>
      </c>
      <c r="H7" s="3">
        <v>1</v>
      </c>
      <c r="I7" s="3">
        <v>0</v>
      </c>
      <c r="J7" s="24">
        <v>1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1</v>
      </c>
      <c r="T7" s="24">
        <v>0</v>
      </c>
      <c r="U7" s="24">
        <v>0</v>
      </c>
      <c r="V7" s="3">
        <v>1</v>
      </c>
      <c r="W7" s="3">
        <v>37</v>
      </c>
      <c r="X7" s="3">
        <v>62</v>
      </c>
      <c r="Z7" s="3">
        <v>62</v>
      </c>
      <c r="AA7" s="3">
        <v>72</v>
      </c>
      <c r="AB7" s="3">
        <v>68</v>
      </c>
      <c r="AC7" s="3" t="s">
        <v>98</v>
      </c>
      <c r="AD7" s="3">
        <v>12</v>
      </c>
      <c r="AE7" s="3">
        <v>0</v>
      </c>
      <c r="AF7" s="3">
        <v>88</v>
      </c>
      <c r="AG7" s="3">
        <v>0</v>
      </c>
      <c r="AH7" s="3">
        <v>100</v>
      </c>
      <c r="AI7" s="3">
        <v>10.9</v>
      </c>
      <c r="AJ7" s="44" t="s">
        <v>106</v>
      </c>
      <c r="AK7" s="44"/>
      <c r="AM7" s="6"/>
      <c r="AN7"/>
    </row>
    <row r="8" spans="1:40" ht="14.1">
      <c r="A8" s="4" t="s">
        <v>24</v>
      </c>
      <c r="B8" s="4" t="s">
        <v>96</v>
      </c>
      <c r="C8" s="4" t="s">
        <v>10</v>
      </c>
      <c r="D8" t="s">
        <v>25</v>
      </c>
      <c r="E8" s="1" t="s">
        <v>26</v>
      </c>
      <c r="F8" s="3">
        <v>28</v>
      </c>
      <c r="G8" s="17" t="s">
        <v>107</v>
      </c>
      <c r="H8" s="3">
        <v>1</v>
      </c>
      <c r="I8" s="3">
        <v>0</v>
      </c>
      <c r="J8" s="24">
        <v>1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1</v>
      </c>
      <c r="Q8" s="24">
        <v>0</v>
      </c>
      <c r="R8" s="24">
        <v>0</v>
      </c>
      <c r="S8" s="24">
        <v>1</v>
      </c>
      <c r="T8" s="24">
        <v>0</v>
      </c>
      <c r="U8" s="24">
        <v>0</v>
      </c>
      <c r="V8" s="3">
        <v>0</v>
      </c>
      <c r="W8" s="3">
        <v>32</v>
      </c>
      <c r="X8" s="3">
        <v>60</v>
      </c>
      <c r="Z8" s="3">
        <v>65</v>
      </c>
      <c r="AA8" s="3" t="s">
        <v>98</v>
      </c>
      <c r="AB8" s="3">
        <v>71</v>
      </c>
      <c r="AC8" s="3" t="s">
        <v>98</v>
      </c>
      <c r="AD8" s="3" t="s">
        <v>98</v>
      </c>
      <c r="AE8" s="3">
        <v>0</v>
      </c>
      <c r="AF8" s="3">
        <v>100</v>
      </c>
      <c r="AG8" s="3">
        <v>0</v>
      </c>
      <c r="AH8" s="3">
        <v>100</v>
      </c>
      <c r="AI8" s="3">
        <v>5.9</v>
      </c>
      <c r="AJ8" s="44" t="s">
        <v>108</v>
      </c>
      <c r="AK8" s="44"/>
      <c r="AM8" s="6" t="s">
        <v>109</v>
      </c>
      <c r="AN8"/>
    </row>
    <row r="9" spans="1:40" ht="14.1">
      <c r="A9" s="4" t="s">
        <v>29</v>
      </c>
      <c r="B9" s="4" t="s">
        <v>96</v>
      </c>
      <c r="C9" s="4" t="s">
        <v>10</v>
      </c>
      <c r="D9" t="s">
        <v>30</v>
      </c>
      <c r="E9" s="1" t="s">
        <v>31</v>
      </c>
      <c r="F9" s="3">
        <v>245</v>
      </c>
      <c r="G9" s="17" t="s">
        <v>110</v>
      </c>
      <c r="H9" s="3">
        <v>1</v>
      </c>
      <c r="I9" s="3">
        <v>1</v>
      </c>
      <c r="J9" s="24">
        <v>0</v>
      </c>
      <c r="K9" s="24">
        <v>1</v>
      </c>
      <c r="L9" s="24">
        <v>0</v>
      </c>
      <c r="M9" s="24">
        <v>1</v>
      </c>
      <c r="N9" s="24">
        <v>1</v>
      </c>
      <c r="O9" s="24">
        <v>0</v>
      </c>
      <c r="P9" s="24">
        <v>1</v>
      </c>
      <c r="Q9" s="24">
        <v>0</v>
      </c>
      <c r="R9" s="24">
        <v>1</v>
      </c>
      <c r="S9" s="24">
        <v>0</v>
      </c>
      <c r="T9" s="24">
        <v>1</v>
      </c>
      <c r="U9" s="24">
        <v>0</v>
      </c>
      <c r="V9" s="3">
        <v>1</v>
      </c>
      <c r="W9" s="3">
        <v>38</v>
      </c>
      <c r="X9" s="3">
        <v>62</v>
      </c>
      <c r="Z9" s="3">
        <v>62</v>
      </c>
      <c r="AA9" s="3">
        <v>66</v>
      </c>
      <c r="AB9" s="3">
        <v>71</v>
      </c>
      <c r="AC9" s="3">
        <v>20.8</v>
      </c>
      <c r="AD9" s="3" t="s">
        <v>98</v>
      </c>
      <c r="AE9" s="3">
        <v>0</v>
      </c>
      <c r="AF9" s="3">
        <v>100</v>
      </c>
      <c r="AG9" s="3">
        <v>0</v>
      </c>
      <c r="AH9" s="3">
        <v>100</v>
      </c>
      <c r="AI9" s="3">
        <v>5.6</v>
      </c>
      <c r="AJ9" s="44" t="s">
        <v>111</v>
      </c>
      <c r="AK9" s="44"/>
      <c r="AM9" s="6"/>
      <c r="AN9"/>
    </row>
    <row r="10" spans="1:40" ht="14.1">
      <c r="A10" s="4" t="s">
        <v>29</v>
      </c>
      <c r="B10" s="4" t="s">
        <v>100</v>
      </c>
      <c r="C10" s="4" t="s">
        <v>10</v>
      </c>
      <c r="E10" s="1"/>
      <c r="F10" s="3">
        <v>247</v>
      </c>
      <c r="G10" s="17" t="s">
        <v>112</v>
      </c>
      <c r="H10" s="3">
        <v>0</v>
      </c>
      <c r="I10" s="3">
        <v>0</v>
      </c>
      <c r="J10" s="24">
        <v>0</v>
      </c>
      <c r="K10" s="24">
        <v>1</v>
      </c>
      <c r="L10" s="24">
        <v>0</v>
      </c>
      <c r="M10" s="24">
        <v>0</v>
      </c>
      <c r="N10" s="24">
        <v>1</v>
      </c>
      <c r="O10" s="24">
        <v>0</v>
      </c>
      <c r="P10" s="24">
        <v>0</v>
      </c>
      <c r="Q10" s="24">
        <v>0</v>
      </c>
      <c r="R10" s="24">
        <v>1</v>
      </c>
      <c r="S10" s="24">
        <v>0</v>
      </c>
      <c r="T10" s="24">
        <v>0</v>
      </c>
      <c r="U10" s="24">
        <v>0</v>
      </c>
      <c r="V10" s="3">
        <v>1</v>
      </c>
      <c r="W10" s="3">
        <v>39</v>
      </c>
      <c r="X10" s="3">
        <v>64</v>
      </c>
      <c r="Z10" s="3">
        <v>64</v>
      </c>
      <c r="AA10" s="3">
        <v>66</v>
      </c>
      <c r="AB10" s="3">
        <v>62.8</v>
      </c>
      <c r="AC10" s="3">
        <v>19</v>
      </c>
      <c r="AD10" s="3" t="s">
        <v>98</v>
      </c>
      <c r="AE10" s="3">
        <v>0</v>
      </c>
      <c r="AF10" s="3">
        <v>100</v>
      </c>
      <c r="AG10" s="3">
        <v>0</v>
      </c>
      <c r="AH10" s="3">
        <v>100</v>
      </c>
      <c r="AI10" s="3">
        <v>5.5</v>
      </c>
      <c r="AJ10" s="44" t="s">
        <v>113</v>
      </c>
      <c r="AK10" s="44"/>
      <c r="AM10" s="6"/>
      <c r="AN10"/>
    </row>
    <row r="11" spans="1:40" ht="14.1">
      <c r="A11" s="14" t="s">
        <v>33</v>
      </c>
      <c r="B11" s="14" t="s">
        <v>96</v>
      </c>
      <c r="C11" s="4" t="s">
        <v>10</v>
      </c>
      <c r="D11" s="14" t="s">
        <v>34</v>
      </c>
      <c r="E11" s="15" t="s">
        <v>35</v>
      </c>
      <c r="F11" s="16">
        <v>57</v>
      </c>
      <c r="G11" s="18" t="s">
        <v>114</v>
      </c>
      <c r="H11" s="3">
        <v>1</v>
      </c>
      <c r="I11" s="3">
        <v>1</v>
      </c>
      <c r="J11" s="24">
        <v>1</v>
      </c>
      <c r="K11" s="24">
        <v>0</v>
      </c>
      <c r="L11" s="24">
        <v>1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1</v>
      </c>
      <c r="V11" s="16">
        <v>0</v>
      </c>
      <c r="W11" s="16">
        <v>44</v>
      </c>
      <c r="X11" s="16">
        <v>62</v>
      </c>
      <c r="Y11" s="16"/>
      <c r="Z11" s="16">
        <v>62</v>
      </c>
      <c r="AA11" s="16">
        <v>68</v>
      </c>
      <c r="AB11" s="16">
        <v>59.6</v>
      </c>
      <c r="AC11" s="16">
        <v>36.799999999999997</v>
      </c>
      <c r="AD11" s="16">
        <v>3.5</v>
      </c>
      <c r="AE11" s="16">
        <v>0</v>
      </c>
      <c r="AF11" s="16">
        <v>96.5</v>
      </c>
      <c r="AG11" s="16">
        <v>0</v>
      </c>
      <c r="AH11" s="16">
        <v>100</v>
      </c>
      <c r="AI11" s="3">
        <v>15.1</v>
      </c>
      <c r="AJ11" s="44" t="s">
        <v>115</v>
      </c>
      <c r="AK11" s="44"/>
      <c r="AM11" s="7" t="s">
        <v>116</v>
      </c>
      <c r="AN11"/>
    </row>
    <row r="12" spans="1:40" ht="14.1">
      <c r="A12" s="4" t="s">
        <v>36</v>
      </c>
      <c r="B12" s="4" t="s">
        <v>96</v>
      </c>
      <c r="C12" s="4" t="s">
        <v>10</v>
      </c>
      <c r="D12" s="1" t="s">
        <v>37</v>
      </c>
      <c r="E12" s="1" t="s">
        <v>38</v>
      </c>
      <c r="F12" s="3">
        <v>179</v>
      </c>
      <c r="G12" s="17" t="s">
        <v>117</v>
      </c>
      <c r="H12" s="3">
        <v>1</v>
      </c>
      <c r="I12" s="3">
        <v>0</v>
      </c>
      <c r="J12" s="24">
        <v>1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1</v>
      </c>
      <c r="T12" s="24">
        <v>0</v>
      </c>
      <c r="U12" s="24">
        <v>0</v>
      </c>
      <c r="V12" s="3">
        <v>1</v>
      </c>
      <c r="W12" s="3">
        <v>40</v>
      </c>
      <c r="X12" s="3">
        <v>64</v>
      </c>
      <c r="Z12" s="3">
        <v>64</v>
      </c>
      <c r="AA12" s="3">
        <v>54</v>
      </c>
      <c r="AB12" s="3">
        <v>53</v>
      </c>
      <c r="AC12" s="3">
        <v>33</v>
      </c>
      <c r="AD12" s="3">
        <v>1</v>
      </c>
      <c r="AE12" s="3">
        <v>5</v>
      </c>
      <c r="AF12" s="3">
        <v>94</v>
      </c>
      <c r="AG12" s="3">
        <v>0</v>
      </c>
      <c r="AH12" s="3">
        <v>100</v>
      </c>
      <c r="AI12" s="3">
        <v>9.6</v>
      </c>
      <c r="AJ12" s="44" t="s">
        <v>118</v>
      </c>
      <c r="AK12" s="44"/>
      <c r="AM12" s="8"/>
      <c r="AN12"/>
    </row>
    <row r="13" spans="1:40" ht="14.1">
      <c r="A13" s="4" t="s">
        <v>36</v>
      </c>
      <c r="B13" s="4" t="s">
        <v>100</v>
      </c>
      <c r="C13" s="4" t="s">
        <v>10</v>
      </c>
      <c r="E13" s="1"/>
      <c r="F13" s="3">
        <v>175</v>
      </c>
      <c r="G13" s="17" t="s">
        <v>119</v>
      </c>
      <c r="H13" s="3">
        <v>1</v>
      </c>
      <c r="I13" s="3">
        <v>0</v>
      </c>
      <c r="J13" s="24">
        <v>0</v>
      </c>
      <c r="K13" s="24">
        <v>1</v>
      </c>
      <c r="L13" s="24">
        <v>0</v>
      </c>
      <c r="M13" s="24">
        <v>0</v>
      </c>
      <c r="N13" s="24">
        <v>0</v>
      </c>
      <c r="O13" s="24">
        <v>0</v>
      </c>
      <c r="P13" s="24">
        <v>1</v>
      </c>
      <c r="Q13" s="24">
        <v>0</v>
      </c>
      <c r="R13" s="24">
        <v>1</v>
      </c>
      <c r="S13" s="24">
        <v>0</v>
      </c>
      <c r="T13" s="24">
        <v>0</v>
      </c>
      <c r="U13" s="24">
        <v>0</v>
      </c>
      <c r="V13" s="3">
        <v>1</v>
      </c>
      <c r="W13" s="3">
        <v>34</v>
      </c>
      <c r="X13" s="3">
        <v>62</v>
      </c>
      <c r="Z13" s="3">
        <v>62</v>
      </c>
      <c r="AA13" s="3">
        <v>61</v>
      </c>
      <c r="AB13" s="3">
        <v>58</v>
      </c>
      <c r="AC13" s="3">
        <v>31</v>
      </c>
      <c r="AD13" s="3">
        <v>1</v>
      </c>
      <c r="AE13" s="3">
        <v>4</v>
      </c>
      <c r="AF13" s="3">
        <v>95</v>
      </c>
      <c r="AG13" s="3">
        <v>0</v>
      </c>
      <c r="AH13" s="3">
        <v>100</v>
      </c>
      <c r="AI13" s="3">
        <v>9.6</v>
      </c>
      <c r="AJ13" s="44" t="s">
        <v>120</v>
      </c>
      <c r="AK13" s="44"/>
      <c r="AM13" s="6"/>
      <c r="AN13"/>
    </row>
    <row r="14" spans="1:40" ht="14.1">
      <c r="A14" s="4" t="s">
        <v>39</v>
      </c>
      <c r="B14" s="4" t="s">
        <v>96</v>
      </c>
      <c r="C14" s="4" t="s">
        <v>10</v>
      </c>
      <c r="D14" t="s">
        <v>40</v>
      </c>
      <c r="E14" s="1" t="s">
        <v>41</v>
      </c>
      <c r="F14" s="3">
        <v>152</v>
      </c>
      <c r="G14" s="17" t="s">
        <v>121</v>
      </c>
      <c r="H14" s="3">
        <v>1</v>
      </c>
      <c r="I14" s="3">
        <v>1</v>
      </c>
      <c r="J14" s="24">
        <v>0</v>
      </c>
      <c r="K14" s="24">
        <v>1</v>
      </c>
      <c r="L14" s="24">
        <v>1</v>
      </c>
      <c r="M14" s="24">
        <v>1</v>
      </c>
      <c r="N14" s="24">
        <v>0</v>
      </c>
      <c r="O14" s="24">
        <v>0</v>
      </c>
      <c r="P14" s="24">
        <v>1</v>
      </c>
      <c r="Q14" s="24">
        <v>0</v>
      </c>
      <c r="R14" s="24">
        <v>1</v>
      </c>
      <c r="S14" s="24">
        <v>0</v>
      </c>
      <c r="T14" s="24">
        <v>1</v>
      </c>
      <c r="U14" s="24">
        <v>1</v>
      </c>
      <c r="V14" s="3">
        <v>1</v>
      </c>
      <c r="W14" s="3">
        <v>59.2</v>
      </c>
      <c r="X14" s="3">
        <v>61</v>
      </c>
      <c r="Z14" s="3">
        <v>61</v>
      </c>
      <c r="AA14" s="3">
        <v>53.9</v>
      </c>
      <c r="AB14" s="3">
        <v>82.2</v>
      </c>
      <c r="AC14" s="3">
        <v>8.6</v>
      </c>
      <c r="AD14" s="3">
        <v>0</v>
      </c>
      <c r="AE14" s="3">
        <v>0</v>
      </c>
      <c r="AF14" s="3">
        <v>100</v>
      </c>
      <c r="AG14" s="3">
        <v>47</v>
      </c>
      <c r="AH14" s="3">
        <v>46</v>
      </c>
      <c r="AI14" s="3">
        <v>9.5</v>
      </c>
      <c r="AJ14" s="44" t="s">
        <v>122</v>
      </c>
      <c r="AK14" s="44"/>
      <c r="AM14" s="6"/>
      <c r="AN14"/>
    </row>
    <row r="15" spans="1:40" ht="14.1">
      <c r="A15" s="4" t="s">
        <v>39</v>
      </c>
      <c r="B15" s="4" t="s">
        <v>100</v>
      </c>
      <c r="C15" s="4" t="s">
        <v>10</v>
      </c>
      <c r="E15" s="1"/>
      <c r="F15" s="3">
        <v>153</v>
      </c>
      <c r="G15" s="17" t="s">
        <v>123</v>
      </c>
      <c r="H15" s="3">
        <v>0</v>
      </c>
      <c r="I15" s="3">
        <v>0</v>
      </c>
      <c r="J15" s="24">
        <v>0</v>
      </c>
      <c r="K15" s="24">
        <v>1</v>
      </c>
      <c r="L15" s="24">
        <v>1</v>
      </c>
      <c r="M15" s="24">
        <v>0</v>
      </c>
      <c r="N15" s="24">
        <v>0</v>
      </c>
      <c r="O15" s="24">
        <v>0</v>
      </c>
      <c r="P15" s="24">
        <v>1</v>
      </c>
      <c r="Q15" s="24">
        <v>0</v>
      </c>
      <c r="R15" s="24">
        <v>1</v>
      </c>
      <c r="S15" s="24">
        <v>0</v>
      </c>
      <c r="T15" s="24">
        <v>0</v>
      </c>
      <c r="U15" s="24">
        <v>1</v>
      </c>
      <c r="V15" s="3">
        <v>1</v>
      </c>
      <c r="W15" s="3">
        <v>59.5</v>
      </c>
      <c r="X15" s="3">
        <v>61</v>
      </c>
      <c r="Z15" s="3">
        <v>61</v>
      </c>
      <c r="AA15" s="3">
        <v>49</v>
      </c>
      <c r="AB15" s="3">
        <v>79.7</v>
      </c>
      <c r="AC15" s="3">
        <v>3.1</v>
      </c>
      <c r="AD15" s="3">
        <v>0</v>
      </c>
      <c r="AE15" s="3">
        <v>0</v>
      </c>
      <c r="AF15" s="3">
        <v>100</v>
      </c>
      <c r="AG15" s="3">
        <v>53</v>
      </c>
      <c r="AH15" s="3">
        <v>54</v>
      </c>
      <c r="AI15" s="3">
        <v>7.1</v>
      </c>
      <c r="AJ15" s="44" t="s">
        <v>124</v>
      </c>
      <c r="AK15" s="44"/>
      <c r="AM15" s="6"/>
      <c r="AN15"/>
    </row>
    <row r="16" spans="1:40" ht="14.1">
      <c r="A16" s="4" t="s">
        <v>42</v>
      </c>
      <c r="B16" s="4" t="s">
        <v>96</v>
      </c>
      <c r="C16" s="4" t="s">
        <v>10</v>
      </c>
      <c r="D16" t="s">
        <v>43</v>
      </c>
      <c r="E16" s="1" t="s">
        <v>44</v>
      </c>
      <c r="F16" s="3">
        <v>153</v>
      </c>
      <c r="G16" s="17" t="s">
        <v>125</v>
      </c>
      <c r="H16" s="3">
        <v>1</v>
      </c>
      <c r="I16" s="3">
        <v>1</v>
      </c>
      <c r="J16" s="24">
        <v>0</v>
      </c>
      <c r="K16" s="24">
        <v>1</v>
      </c>
      <c r="L16" s="24">
        <v>0</v>
      </c>
      <c r="M16" s="24">
        <v>0</v>
      </c>
      <c r="N16" s="24">
        <v>0</v>
      </c>
      <c r="O16" s="24">
        <v>0</v>
      </c>
      <c r="P16" s="24">
        <v>1</v>
      </c>
      <c r="Q16" s="24">
        <v>0</v>
      </c>
      <c r="R16" s="24">
        <v>1</v>
      </c>
      <c r="S16" s="24">
        <v>1</v>
      </c>
      <c r="T16" s="24">
        <v>0</v>
      </c>
      <c r="U16" s="24">
        <v>0</v>
      </c>
      <c r="V16" s="3">
        <v>1</v>
      </c>
      <c r="W16" s="3">
        <v>44</v>
      </c>
      <c r="X16" s="3">
        <v>61</v>
      </c>
      <c r="Z16" s="3">
        <v>61</v>
      </c>
      <c r="AA16" s="3">
        <v>58</v>
      </c>
      <c r="AB16" s="3">
        <v>65</v>
      </c>
      <c r="AC16" s="3">
        <v>23</v>
      </c>
      <c r="AD16" s="3" t="s">
        <v>98</v>
      </c>
      <c r="AE16" s="3">
        <v>0</v>
      </c>
      <c r="AF16" s="3">
        <v>100</v>
      </c>
      <c r="AG16" s="3">
        <v>0</v>
      </c>
      <c r="AH16" s="3">
        <v>100</v>
      </c>
      <c r="AI16" s="3">
        <v>11.4</v>
      </c>
      <c r="AJ16" s="44" t="s">
        <v>126</v>
      </c>
      <c r="AK16" s="44"/>
      <c r="AM16" s="6"/>
      <c r="AN16"/>
    </row>
    <row r="17" spans="1:40" ht="14.1">
      <c r="A17" s="4" t="s">
        <v>42</v>
      </c>
      <c r="B17" s="4" t="s">
        <v>100</v>
      </c>
      <c r="C17" s="4" t="s">
        <v>10</v>
      </c>
      <c r="E17" s="1"/>
      <c r="F17" s="3">
        <v>155</v>
      </c>
      <c r="G17" s="17" t="s">
        <v>127</v>
      </c>
      <c r="H17" s="3">
        <v>0</v>
      </c>
      <c r="I17" s="3">
        <v>0</v>
      </c>
      <c r="J17" s="24">
        <v>0</v>
      </c>
      <c r="K17" s="24">
        <v>1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1</v>
      </c>
      <c r="S17" s="24">
        <v>0</v>
      </c>
      <c r="T17" s="24">
        <v>0</v>
      </c>
      <c r="U17" s="24">
        <v>0</v>
      </c>
      <c r="V17" s="3">
        <v>1</v>
      </c>
      <c r="W17" s="3">
        <v>40</v>
      </c>
      <c r="X17" s="3">
        <v>62</v>
      </c>
      <c r="Z17" s="3">
        <v>62</v>
      </c>
      <c r="AA17" s="3">
        <v>59</v>
      </c>
      <c r="AB17" s="3">
        <v>65</v>
      </c>
      <c r="AC17" s="3">
        <v>23</v>
      </c>
      <c r="AD17" s="3" t="s">
        <v>98</v>
      </c>
      <c r="AE17" s="3">
        <v>0</v>
      </c>
      <c r="AF17" s="3">
        <v>100</v>
      </c>
      <c r="AG17" s="3">
        <v>0</v>
      </c>
      <c r="AH17" s="3">
        <v>100</v>
      </c>
      <c r="AI17" s="3">
        <v>6.7</v>
      </c>
      <c r="AJ17" s="44" t="s">
        <v>128</v>
      </c>
      <c r="AK17" s="44"/>
      <c r="AM17" s="6"/>
      <c r="AN17"/>
    </row>
    <row r="18" spans="1:40" ht="14.1">
      <c r="A18" s="4" t="s">
        <v>45</v>
      </c>
      <c r="B18" s="4" t="s">
        <v>96</v>
      </c>
      <c r="C18" s="4" t="s">
        <v>10</v>
      </c>
      <c r="D18" t="s">
        <v>46</v>
      </c>
      <c r="E18" s="1" t="s">
        <v>47</v>
      </c>
      <c r="F18" s="3">
        <v>44</v>
      </c>
      <c r="G18" s="17" t="s">
        <v>129</v>
      </c>
      <c r="H18" s="3">
        <v>1</v>
      </c>
      <c r="I18" s="3">
        <v>0</v>
      </c>
      <c r="J18" s="24">
        <v>0</v>
      </c>
      <c r="K18" s="24">
        <v>1</v>
      </c>
      <c r="L18" s="24">
        <v>1</v>
      </c>
      <c r="M18" s="24">
        <v>1</v>
      </c>
      <c r="N18" s="24">
        <v>1</v>
      </c>
      <c r="O18" s="24">
        <v>1</v>
      </c>
      <c r="P18" s="24">
        <v>1</v>
      </c>
      <c r="Q18" s="24">
        <v>0</v>
      </c>
      <c r="R18" s="24">
        <v>1</v>
      </c>
      <c r="S18" s="24">
        <v>0</v>
      </c>
      <c r="T18" s="24">
        <v>1</v>
      </c>
      <c r="U18" s="24">
        <v>0</v>
      </c>
      <c r="V18" s="3">
        <v>0</v>
      </c>
      <c r="W18" s="3">
        <v>77.8</v>
      </c>
      <c r="X18" s="3">
        <v>57.6</v>
      </c>
      <c r="Z18" s="3">
        <v>57.6</v>
      </c>
      <c r="AA18" s="3">
        <v>45.5</v>
      </c>
      <c r="AB18" s="3">
        <v>36.4</v>
      </c>
      <c r="AC18" s="3">
        <v>25</v>
      </c>
      <c r="AD18" s="3">
        <v>0</v>
      </c>
      <c r="AE18" s="3">
        <v>9.1</v>
      </c>
      <c r="AF18" s="3">
        <v>90.9</v>
      </c>
      <c r="AG18" s="3" t="s">
        <v>98</v>
      </c>
      <c r="AH18" s="3">
        <v>0</v>
      </c>
      <c r="AI18" s="9" t="s">
        <v>98</v>
      </c>
      <c r="AJ18" s="46"/>
      <c r="AK18" s="46"/>
      <c r="AL18" s="9">
        <v>1</v>
      </c>
      <c r="AM18" s="6" t="s">
        <v>130</v>
      </c>
      <c r="AN18"/>
    </row>
    <row r="19" spans="1:40" ht="14.1">
      <c r="A19" s="4" t="s">
        <v>45</v>
      </c>
      <c r="B19" s="4" t="s">
        <v>96</v>
      </c>
      <c r="C19" s="4" t="s">
        <v>10</v>
      </c>
      <c r="F19" s="3">
        <v>19</v>
      </c>
      <c r="G19" s="17" t="s">
        <v>131</v>
      </c>
      <c r="H19" s="3">
        <v>0</v>
      </c>
      <c r="I19" s="3">
        <v>1</v>
      </c>
      <c r="J19" s="24">
        <v>0</v>
      </c>
      <c r="K19" s="24">
        <v>1</v>
      </c>
      <c r="L19" s="24">
        <v>1</v>
      </c>
      <c r="M19" s="24">
        <v>1</v>
      </c>
      <c r="N19" s="24">
        <v>1</v>
      </c>
      <c r="O19" s="24">
        <v>0</v>
      </c>
      <c r="P19" s="24">
        <v>1</v>
      </c>
      <c r="Q19" s="24">
        <v>0</v>
      </c>
      <c r="R19" s="24">
        <v>1</v>
      </c>
      <c r="S19" s="24">
        <v>0</v>
      </c>
      <c r="T19" s="24">
        <v>1</v>
      </c>
      <c r="U19" s="24">
        <v>0</v>
      </c>
      <c r="V19" s="3">
        <v>0</v>
      </c>
      <c r="W19" s="3">
        <v>31.6</v>
      </c>
      <c r="X19" s="3">
        <v>60.2</v>
      </c>
      <c r="Z19" s="3">
        <v>60.2</v>
      </c>
      <c r="AA19" s="3">
        <v>78.900000000000006</v>
      </c>
      <c r="AB19" s="3">
        <v>73.7</v>
      </c>
      <c r="AC19" s="3">
        <v>36.799999999999997</v>
      </c>
      <c r="AD19" s="3">
        <v>0</v>
      </c>
      <c r="AE19" s="3">
        <v>0</v>
      </c>
      <c r="AF19" s="3">
        <v>100</v>
      </c>
      <c r="AG19" s="3">
        <v>0</v>
      </c>
      <c r="AH19" s="3">
        <v>100</v>
      </c>
      <c r="AI19" s="3">
        <v>8.5</v>
      </c>
      <c r="AJ19" s="44" t="s">
        <v>132</v>
      </c>
      <c r="AK19" s="44"/>
      <c r="AM19" s="6" t="s">
        <v>133</v>
      </c>
      <c r="AN19"/>
    </row>
    <row r="20" spans="1:40" ht="14.1">
      <c r="A20" s="4" t="s">
        <v>45</v>
      </c>
      <c r="B20" s="4" t="s">
        <v>96</v>
      </c>
      <c r="C20" s="4" t="s">
        <v>10</v>
      </c>
      <c r="E20" s="1"/>
      <c r="F20" s="3">
        <v>20</v>
      </c>
      <c r="G20" s="17" t="s">
        <v>134</v>
      </c>
      <c r="H20" s="3">
        <v>1</v>
      </c>
      <c r="I20" s="3">
        <v>0</v>
      </c>
      <c r="J20" s="24">
        <v>0</v>
      </c>
      <c r="K20" s="24">
        <v>0</v>
      </c>
      <c r="L20" s="24">
        <v>1</v>
      </c>
      <c r="M20" s="24">
        <v>1</v>
      </c>
      <c r="N20" s="24">
        <v>0</v>
      </c>
      <c r="O20" s="24">
        <v>1</v>
      </c>
      <c r="P20" s="24">
        <v>1</v>
      </c>
      <c r="Q20" s="24">
        <v>0</v>
      </c>
      <c r="R20" s="24">
        <v>1</v>
      </c>
      <c r="S20" s="24">
        <v>0</v>
      </c>
      <c r="T20" s="24">
        <v>1</v>
      </c>
      <c r="U20" s="24">
        <v>0</v>
      </c>
      <c r="V20" s="3">
        <v>0</v>
      </c>
      <c r="W20" s="3">
        <v>80</v>
      </c>
      <c r="X20" s="3">
        <v>60</v>
      </c>
      <c r="Z20" s="3">
        <v>60</v>
      </c>
      <c r="AA20" s="3">
        <v>25</v>
      </c>
      <c r="AB20" s="3">
        <v>95</v>
      </c>
      <c r="AC20" s="3">
        <v>5</v>
      </c>
      <c r="AD20" s="3">
        <v>0</v>
      </c>
      <c r="AE20" s="3">
        <v>15</v>
      </c>
      <c r="AF20" s="3">
        <v>85</v>
      </c>
      <c r="AG20" s="3" t="s">
        <v>98</v>
      </c>
      <c r="AH20" s="3">
        <v>0</v>
      </c>
      <c r="AI20" s="3">
        <v>7.5</v>
      </c>
      <c r="AJ20" s="44" t="s">
        <v>135</v>
      </c>
      <c r="AK20" s="44"/>
      <c r="AM20" s="6" t="s">
        <v>133</v>
      </c>
      <c r="AN20"/>
    </row>
    <row r="21" spans="1:40" ht="14.1">
      <c r="A21" s="4" t="s">
        <v>49</v>
      </c>
      <c r="B21" s="4" t="s">
        <v>100</v>
      </c>
      <c r="C21" s="4" t="s">
        <v>10</v>
      </c>
      <c r="D21" t="s">
        <v>50</v>
      </c>
      <c r="E21" s="1" t="s">
        <v>51</v>
      </c>
      <c r="F21" s="3">
        <v>263</v>
      </c>
      <c r="G21" s="17" t="s">
        <v>136</v>
      </c>
      <c r="H21" s="3">
        <v>0</v>
      </c>
      <c r="I21" s="3">
        <v>0</v>
      </c>
      <c r="J21" s="24">
        <v>0</v>
      </c>
      <c r="K21" s="24">
        <v>1</v>
      </c>
      <c r="L21" s="24">
        <v>0</v>
      </c>
      <c r="M21" s="24">
        <v>0</v>
      </c>
      <c r="N21" s="24">
        <v>1</v>
      </c>
      <c r="O21" s="24">
        <v>0</v>
      </c>
      <c r="P21" s="24">
        <v>0</v>
      </c>
      <c r="Q21" s="24">
        <v>0</v>
      </c>
      <c r="R21" s="24">
        <v>1</v>
      </c>
      <c r="S21" s="24">
        <v>0</v>
      </c>
      <c r="T21" s="24">
        <v>0</v>
      </c>
      <c r="U21" s="24">
        <v>0</v>
      </c>
      <c r="V21" s="3">
        <v>1</v>
      </c>
      <c r="W21" s="3">
        <v>40</v>
      </c>
      <c r="X21" s="3">
        <v>62</v>
      </c>
      <c r="Z21" s="3">
        <v>62</v>
      </c>
      <c r="AA21" s="3">
        <v>64</v>
      </c>
      <c r="AB21" s="3">
        <v>62</v>
      </c>
      <c r="AC21" s="3">
        <v>46</v>
      </c>
      <c r="AD21" s="3" t="s">
        <v>98</v>
      </c>
      <c r="AE21" s="3">
        <v>0</v>
      </c>
      <c r="AF21" s="3">
        <v>100</v>
      </c>
      <c r="AG21" s="3">
        <v>0</v>
      </c>
      <c r="AH21" s="3">
        <v>100</v>
      </c>
      <c r="AI21" s="3">
        <v>4.2</v>
      </c>
      <c r="AJ21" s="44" t="s">
        <v>137</v>
      </c>
      <c r="AK21" s="44"/>
      <c r="AM21" s="6"/>
      <c r="AN21"/>
    </row>
    <row r="22" spans="1:40" ht="14.1">
      <c r="A22" s="4" t="s">
        <v>49</v>
      </c>
      <c r="B22" s="4" t="s">
        <v>96</v>
      </c>
      <c r="C22" s="4" t="s">
        <v>10</v>
      </c>
      <c r="F22" s="3">
        <v>131</v>
      </c>
      <c r="G22" s="17" t="s">
        <v>125</v>
      </c>
      <c r="H22" s="3">
        <v>0</v>
      </c>
      <c r="I22" s="3">
        <v>1</v>
      </c>
      <c r="J22" s="24">
        <v>0</v>
      </c>
      <c r="K22" s="24">
        <v>1</v>
      </c>
      <c r="L22" s="24">
        <v>0</v>
      </c>
      <c r="M22" s="24">
        <v>0</v>
      </c>
      <c r="N22" s="24">
        <v>0</v>
      </c>
      <c r="O22" s="24">
        <v>0</v>
      </c>
      <c r="P22" s="24">
        <v>1</v>
      </c>
      <c r="Q22" s="24">
        <v>0</v>
      </c>
      <c r="R22" s="24">
        <v>1</v>
      </c>
      <c r="S22" s="24">
        <v>1</v>
      </c>
      <c r="T22" s="24">
        <v>0</v>
      </c>
      <c r="U22" s="24">
        <v>0</v>
      </c>
      <c r="V22" s="3">
        <v>1</v>
      </c>
      <c r="W22" s="3">
        <v>38</v>
      </c>
      <c r="X22" s="3">
        <v>62</v>
      </c>
      <c r="Z22" s="3">
        <v>62</v>
      </c>
      <c r="AA22" s="3">
        <v>69</v>
      </c>
      <c r="AB22" s="3">
        <v>58</v>
      </c>
      <c r="AC22" s="3">
        <v>44</v>
      </c>
      <c r="AD22" s="3" t="s">
        <v>98</v>
      </c>
      <c r="AE22" s="3">
        <v>0</v>
      </c>
      <c r="AF22" s="3">
        <v>100</v>
      </c>
      <c r="AG22" s="3">
        <v>0</v>
      </c>
      <c r="AH22" s="3">
        <v>100</v>
      </c>
      <c r="AI22" s="3">
        <v>6.3</v>
      </c>
      <c r="AJ22" s="44" t="s">
        <v>138</v>
      </c>
      <c r="AK22" s="44"/>
      <c r="AM22" s="6"/>
      <c r="AN22"/>
    </row>
    <row r="23" spans="1:40" ht="14.1">
      <c r="A23" s="4" t="s">
        <v>49</v>
      </c>
      <c r="B23" s="4" t="s">
        <v>96</v>
      </c>
      <c r="C23" s="4" t="s">
        <v>10</v>
      </c>
      <c r="F23" s="3">
        <v>263</v>
      </c>
      <c r="G23" s="17" t="s">
        <v>139</v>
      </c>
      <c r="H23" s="3">
        <v>0</v>
      </c>
      <c r="I23" s="3">
        <v>1</v>
      </c>
      <c r="J23" s="24">
        <v>1</v>
      </c>
      <c r="K23" s="24">
        <v>1</v>
      </c>
      <c r="L23" s="24">
        <v>0</v>
      </c>
      <c r="M23" s="24">
        <v>0</v>
      </c>
      <c r="N23" s="24">
        <v>0</v>
      </c>
      <c r="O23" s="24">
        <v>0</v>
      </c>
      <c r="P23" s="24">
        <v>1</v>
      </c>
      <c r="Q23" s="24">
        <v>0</v>
      </c>
      <c r="R23" s="24">
        <v>1</v>
      </c>
      <c r="S23" s="24">
        <v>1</v>
      </c>
      <c r="T23" s="24">
        <v>0</v>
      </c>
      <c r="U23" s="24">
        <v>0</v>
      </c>
      <c r="V23" s="3">
        <v>1</v>
      </c>
      <c r="W23" s="3">
        <v>36</v>
      </c>
      <c r="X23" s="3">
        <v>61</v>
      </c>
      <c r="Z23" s="3">
        <v>61</v>
      </c>
      <c r="AA23" s="3">
        <v>67</v>
      </c>
      <c r="AB23" s="3">
        <v>65</v>
      </c>
      <c r="AC23" s="3">
        <v>46</v>
      </c>
      <c r="AD23" s="3" t="s">
        <v>98</v>
      </c>
      <c r="AE23" s="3">
        <v>0</v>
      </c>
      <c r="AF23" s="3">
        <v>100</v>
      </c>
      <c r="AG23" s="3">
        <v>0</v>
      </c>
      <c r="AH23" s="3">
        <v>100</v>
      </c>
      <c r="AI23" s="3">
        <v>8.3000000000000007</v>
      </c>
      <c r="AJ23" s="44" t="s">
        <v>140</v>
      </c>
      <c r="AK23" s="44"/>
      <c r="AM23" s="6"/>
      <c r="AN23"/>
    </row>
    <row r="24" spans="1:40" ht="14.1">
      <c r="A24" s="4" t="s">
        <v>52</v>
      </c>
      <c r="B24" s="4" t="s">
        <v>96</v>
      </c>
      <c r="C24" s="4" t="s">
        <v>10</v>
      </c>
      <c r="D24" t="s">
        <v>53</v>
      </c>
      <c r="E24" s="1" t="s">
        <v>54</v>
      </c>
      <c r="F24" s="3">
        <v>61</v>
      </c>
      <c r="G24" s="17" t="s">
        <v>141</v>
      </c>
      <c r="H24" s="3">
        <v>1</v>
      </c>
      <c r="I24" s="3">
        <v>0</v>
      </c>
      <c r="J24" s="24">
        <v>0</v>
      </c>
      <c r="K24" s="24">
        <v>0</v>
      </c>
      <c r="L24" s="24">
        <v>1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1</v>
      </c>
      <c r="V24" s="3">
        <v>1</v>
      </c>
      <c r="W24" s="3">
        <v>55.7</v>
      </c>
      <c r="X24" s="3" t="s">
        <v>98</v>
      </c>
      <c r="Y24" s="3">
        <v>54.3</v>
      </c>
      <c r="Z24" s="3">
        <v>54.3</v>
      </c>
      <c r="AA24" s="3" t="s">
        <v>98</v>
      </c>
      <c r="AB24" s="3">
        <v>93.4</v>
      </c>
      <c r="AC24" s="3">
        <v>11.5</v>
      </c>
      <c r="AD24" s="3" t="s">
        <v>98</v>
      </c>
      <c r="AE24" s="3" t="s">
        <v>98</v>
      </c>
      <c r="AF24" s="3" t="s">
        <v>98</v>
      </c>
      <c r="AG24" s="3">
        <v>44</v>
      </c>
      <c r="AH24" s="3">
        <v>49</v>
      </c>
      <c r="AI24" s="3">
        <v>3.8</v>
      </c>
      <c r="AJ24" s="44" t="s">
        <v>142</v>
      </c>
      <c r="AK24" s="44"/>
      <c r="AM24" s="6" t="s">
        <v>143</v>
      </c>
      <c r="AN24"/>
    </row>
    <row r="25" spans="1:40" ht="14.1">
      <c r="A25" s="4" t="s">
        <v>52</v>
      </c>
      <c r="B25" s="4" t="s">
        <v>100</v>
      </c>
      <c r="C25" s="4" t="s">
        <v>10</v>
      </c>
      <c r="F25" s="3">
        <v>30</v>
      </c>
      <c r="G25" s="17" t="s">
        <v>144</v>
      </c>
      <c r="H25" s="3">
        <v>0</v>
      </c>
      <c r="I25" s="3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1</v>
      </c>
      <c r="R25" s="24">
        <v>0</v>
      </c>
      <c r="S25" s="24">
        <v>0</v>
      </c>
      <c r="T25" s="24">
        <v>0</v>
      </c>
      <c r="U25" s="24">
        <v>0</v>
      </c>
      <c r="V25" s="3">
        <v>1</v>
      </c>
      <c r="W25" s="3">
        <v>40</v>
      </c>
      <c r="X25" s="3" t="s">
        <v>98</v>
      </c>
      <c r="Y25" s="3">
        <v>55.4</v>
      </c>
      <c r="Z25" s="3">
        <v>55.4</v>
      </c>
      <c r="AA25" s="3" t="s">
        <v>98</v>
      </c>
      <c r="AB25" s="3">
        <v>96.7</v>
      </c>
      <c r="AC25" s="3">
        <v>13.3</v>
      </c>
      <c r="AD25" s="3" t="s">
        <v>98</v>
      </c>
      <c r="AE25" s="3" t="s">
        <v>98</v>
      </c>
      <c r="AF25" s="3" t="s">
        <v>98</v>
      </c>
      <c r="AG25" s="3">
        <v>43</v>
      </c>
      <c r="AH25" s="3">
        <v>50</v>
      </c>
      <c r="AI25" s="3">
        <v>1.1000000000000001</v>
      </c>
      <c r="AJ25" s="44" t="s">
        <v>145</v>
      </c>
      <c r="AK25" s="44"/>
      <c r="AM25" s="6" t="s">
        <v>143</v>
      </c>
      <c r="AN25"/>
    </row>
    <row r="26" spans="1:40" ht="14.1"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AJ26" s="44"/>
      <c r="AK26" s="44"/>
      <c r="AM26" s="6"/>
      <c r="AN26"/>
    </row>
    <row r="27" spans="1:40" ht="14.1"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AJ27" s="44"/>
      <c r="AK27" s="44"/>
      <c r="AM27" s="6"/>
      <c r="AN27"/>
    </row>
    <row r="28" spans="1:40" ht="14.1"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AJ28" s="44"/>
      <c r="AK28" s="44"/>
      <c r="AM28" s="6"/>
      <c r="AN28"/>
    </row>
  </sheetData>
  <autoFilter ref="A3:AN3" xr:uid="{87F11C72-3CAC-45DB-A149-2EAB041788E2}"/>
  <mergeCells count="3">
    <mergeCell ref="J2:Q2"/>
    <mergeCell ref="R2:U2"/>
    <mergeCell ref="H2:I2"/>
  </mergeCells>
  <hyperlinks>
    <hyperlink ref="E6" r:id="rId1" display="../../../../../:b:/r/sites/spe-int-6v7dfbmbuzo1qv5/Shared Documents/04 Team Working Folder/Savannah/Papers/NCT01469000.pdf?csf=1&amp;web=1&amp;e=3M25N2" xr:uid="{64FC9258-7E53-448B-876E-D5247BB0F63F}"/>
    <hyperlink ref="E4" r:id="rId2" display="../../../../../:b:/r/sites/spe-int-6v7dfbmbuzo1qv5/Shared Documents/04 Team Working Folder/Savannah/Papers/NCT01364012.pdf?csf=1&amp;web=1&amp;e=kEU6Yi" xr:uid="{D3AC41DE-DC18-48C2-AB29-8B96BEA654AA}"/>
    <hyperlink ref="E9" r:id="rId3" display="../../../../../:b:/r/sites/spe-int-6v7dfbmbuzo1qv5/Shared Documents/04 Team Working Folder/Savannah/Papers/NCT03515837.pdf?csf=1&amp;web=1&amp;e=tdc6NV" xr:uid="{255E5A09-87BE-4568-B7DD-717D06DEA1FB}"/>
    <hyperlink ref="E18" r:id="rId4" display="../../../../../:b:/r/sites/spe-int-6v7dfbmbuzo1qv5/Shared Documents/04 Team Working Folder/Savannah/Papers/NCT04736823.pdf?csf=1&amp;web=1&amp;e=7TaPcR" xr:uid="{F4A52C23-AB46-48DF-BEAA-55870ED03A1F}"/>
    <hyperlink ref="E16" r:id="rId5" display="../../../../../:b:/r/sites/spe-int-6v7dfbmbuzo1qv5/Shared Documents/04 Team Working Folder/Savannah/Papers/NCT04538664.pdf?csf=1&amp;web=1&amp;e=dTJhWq" xr:uid="{6F69F2D3-51BF-49EE-A51F-491BB6E11CAF}"/>
    <hyperlink ref="E21" r:id="rId6" display="../../../../../:b:/r/sites/spe-int-6v7dfbmbuzo1qv5/Shared Documents/04 Team Working Folder/Savannah/Papers/NCT04988295.pdf?csf=1&amp;web=1&amp;e=YPCW4i" xr:uid="{64219C78-EDE7-4218-A5AC-6258AF8A6608}"/>
    <hyperlink ref="E14" r:id="rId7" display="../../../../../:b:/r/sites/spe-int-6v7dfbmbuzo1qv5/Shared Documents/04 Team Working Folder/Savannah/Papers/NCT04194203.pdf?csf=1&amp;web=1&amp;e=cZJc8a" xr:uid="{4A5FD98F-5594-4B5E-8259-58CBD075A712}"/>
    <hyperlink ref="E24" r:id="rId8" display="../../../../../:b:/r/sites/spe-int-6v7dfbmbuzo1qv5/Shared Documents/04 Team Working Folder/Savannah/Papers/NCT02590965.pdf?csf=1&amp;web=1&amp;e=jf5qr6" xr:uid="{BD3DC7A2-948B-46AA-B117-71B345EF3FF8}"/>
    <hyperlink ref="D12" r:id="rId9" xr:uid="{5C3B6144-8BFB-4DA6-B80C-A8521DC1929B}"/>
    <hyperlink ref="E8" r:id="rId10" display="../../../../../:b:/r/sites/spe-int-6v7dfbmbuzo1qv5/Shared Documents/04 Team Working Folder/Savannah/Papers/NCT02099058_v2.pdf?csf=1&amp;web=1&amp;e=BHsVEx" xr:uid="{42918CC5-0880-40E3-9239-7F21FA857B70}"/>
    <hyperlink ref="E11" r:id="rId11" display="../../../../../:b:/r/sites/spe-int-6v7dfbmbuzo1qv5/Shared Documents/04 Team Working Folder/Savannah/Papers/NCT03736837.pdf?csf=1&amp;web=1&amp;e=H0XNCZ" xr:uid="{F0E5867F-427D-456C-8829-A5B1098D26B6}"/>
    <hyperlink ref="E12" r:id="rId12" display="../../../../../:b:/r/sites/spe-int-6v7dfbmbuzo1qv5/Shared Documents/04 Team Working Folder/Savannah/Papers/NCT04129502.pdf?csf=1&amp;web=1&amp;e=2LkLmt" xr:uid="{C0B701AC-7CB6-4B46-9EE5-BCBCA2C43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C6DE-CB71-408B-9737-2ADFA7D53986}">
  <sheetPr filterMode="1"/>
  <dimension ref="A1:AZ99"/>
  <sheetViews>
    <sheetView topLeftCell="A36" zoomScale="90" zoomScaleNormal="70" workbookViewId="0">
      <pane xSplit="1" topLeftCell="AJ1" activePane="topRight" state="frozen"/>
      <selection pane="topRight" activeCell="AO64" sqref="AO64"/>
    </sheetView>
  </sheetViews>
  <sheetFormatPr defaultColWidth="19.875" defaultRowHeight="14.25" customHeight="1"/>
  <cols>
    <col min="12" max="12" width="19.875" style="36"/>
    <col min="36" max="36" width="13.125" customWidth="1"/>
    <col min="37" max="37" width="15" customWidth="1"/>
    <col min="38" max="38" width="14.375" customWidth="1"/>
    <col min="39" max="39" width="15.375" customWidth="1"/>
    <col min="42" max="42" width="11.625" customWidth="1"/>
    <col min="43" max="43" width="11.125" customWidth="1"/>
  </cols>
  <sheetData>
    <row r="1" spans="1:52" ht="14.1">
      <c r="E1" s="10" t="s">
        <v>56</v>
      </c>
      <c r="F1" s="11" cm="1">
        <f t="array" ref="F1">SUMPRODUCT((A4:A149&lt;&gt;"")/COUNTIF(A4:A149,A4:A149&amp;""))</f>
        <v>41</v>
      </c>
      <c r="G1" s="3"/>
      <c r="H1" s="3"/>
      <c r="I1" s="23"/>
      <c r="J1" s="23"/>
      <c r="K1" s="23"/>
      <c r="L1" s="37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17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4"/>
      <c r="AP1" s="44"/>
      <c r="AQ1" s="3"/>
      <c r="AR1" s="3"/>
    </row>
    <row r="2" spans="1:52" ht="14.1">
      <c r="G2" s="3"/>
      <c r="H2" s="3"/>
      <c r="I2" s="17"/>
      <c r="J2" s="17"/>
      <c r="K2" s="17"/>
      <c r="L2" s="38"/>
      <c r="M2" s="50" t="s">
        <v>57</v>
      </c>
      <c r="N2" s="50"/>
      <c r="O2" s="48" t="s">
        <v>58</v>
      </c>
      <c r="P2" s="48"/>
      <c r="Q2" s="48"/>
      <c r="R2" s="48"/>
      <c r="S2" s="48"/>
      <c r="T2" s="48"/>
      <c r="U2" s="48"/>
      <c r="V2" s="48"/>
      <c r="W2" s="49" t="s">
        <v>59</v>
      </c>
      <c r="X2" s="49"/>
      <c r="Y2" s="49"/>
      <c r="Z2" s="49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4"/>
      <c r="AP2" s="44"/>
      <c r="AQ2" s="3"/>
      <c r="AR2" s="6"/>
    </row>
    <row r="3" spans="1:52" s="36" customFormat="1" ht="60">
      <c r="A3" s="12" t="s">
        <v>1</v>
      </c>
      <c r="B3" s="12" t="s">
        <v>60</v>
      </c>
      <c r="C3" s="12" t="s">
        <v>146</v>
      </c>
      <c r="D3" s="12" t="s">
        <v>61</v>
      </c>
      <c r="E3" s="12" t="s">
        <v>3</v>
      </c>
      <c r="F3" s="12" t="s">
        <v>4</v>
      </c>
      <c r="G3" s="13" t="s">
        <v>147</v>
      </c>
      <c r="H3" s="13" t="s">
        <v>148</v>
      </c>
      <c r="I3" s="13" t="s">
        <v>63</v>
      </c>
      <c r="J3" s="13" t="s">
        <v>149</v>
      </c>
      <c r="K3" s="13" t="s">
        <v>150</v>
      </c>
      <c r="L3" s="13" t="s">
        <v>151</v>
      </c>
      <c r="M3" s="35" t="s">
        <v>64</v>
      </c>
      <c r="N3" s="35" t="s">
        <v>65</v>
      </c>
      <c r="O3" s="35" t="s">
        <v>66</v>
      </c>
      <c r="P3" s="35" t="s">
        <v>67</v>
      </c>
      <c r="Q3" s="35" t="s">
        <v>68</v>
      </c>
      <c r="R3" s="35" t="s">
        <v>69</v>
      </c>
      <c r="S3" s="35" t="s">
        <v>70</v>
      </c>
      <c r="T3" s="35" t="s">
        <v>71</v>
      </c>
      <c r="U3" s="35" t="s">
        <v>72</v>
      </c>
      <c r="V3" s="35" t="s">
        <v>73</v>
      </c>
      <c r="W3" s="13" t="s">
        <v>74</v>
      </c>
      <c r="X3" s="13" t="s">
        <v>75</v>
      </c>
      <c r="Y3" s="13" t="s">
        <v>76</v>
      </c>
      <c r="Z3" s="13" t="s">
        <v>77</v>
      </c>
      <c r="AA3" s="13" t="s">
        <v>78</v>
      </c>
      <c r="AB3" s="13" t="s">
        <v>79</v>
      </c>
      <c r="AC3" s="13" t="s">
        <v>80</v>
      </c>
      <c r="AD3" s="13" t="s">
        <v>81</v>
      </c>
      <c r="AE3" s="13" t="s">
        <v>82</v>
      </c>
      <c r="AF3" s="13" t="s">
        <v>83</v>
      </c>
      <c r="AG3" s="13" t="s">
        <v>84</v>
      </c>
      <c r="AH3" s="13" t="s">
        <v>85</v>
      </c>
      <c r="AI3" s="13" t="s">
        <v>86</v>
      </c>
      <c r="AJ3" s="13" t="s">
        <v>87</v>
      </c>
      <c r="AK3" s="13" t="s">
        <v>88</v>
      </c>
      <c r="AL3" s="13" t="s">
        <v>89</v>
      </c>
      <c r="AM3" s="13" t="s">
        <v>90</v>
      </c>
      <c r="AN3" s="13" t="s">
        <v>91</v>
      </c>
      <c r="AO3" s="45" t="s">
        <v>92</v>
      </c>
      <c r="AP3" s="45" t="s">
        <v>93</v>
      </c>
      <c r="AQ3" s="13" t="s">
        <v>94</v>
      </c>
      <c r="AR3" s="12" t="s">
        <v>95</v>
      </c>
      <c r="AZ3" s="36">
        <f>(AJ4+AK4)</f>
        <v>100</v>
      </c>
    </row>
    <row r="4" spans="1:52" ht="14.1">
      <c r="A4" s="4" t="s">
        <v>152</v>
      </c>
      <c r="B4" t="s">
        <v>96</v>
      </c>
      <c r="C4">
        <v>1</v>
      </c>
      <c r="D4" s="30">
        <v>45806</v>
      </c>
      <c r="E4" s="1" t="s">
        <v>153</v>
      </c>
      <c r="F4" s="1"/>
      <c r="G4" s="34">
        <v>305</v>
      </c>
      <c r="H4" s="34">
        <v>154</v>
      </c>
      <c r="I4" s="17" t="s">
        <v>154</v>
      </c>
      <c r="J4" s="17">
        <f>COUNTIF('trials by arm'!$A$4:$A$25,'250529_NSCLC'!A4)</f>
        <v>0</v>
      </c>
      <c r="K4" s="17">
        <v>0</v>
      </c>
      <c r="L4" s="38"/>
      <c r="M4" s="44">
        <v>1</v>
      </c>
      <c r="N4" s="44">
        <v>0</v>
      </c>
      <c r="O4" s="24">
        <v>0</v>
      </c>
      <c r="P4" s="24">
        <v>0</v>
      </c>
      <c r="Q4" s="24">
        <v>0</v>
      </c>
      <c r="R4" s="24">
        <v>1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1</v>
      </c>
      <c r="Z4" s="24">
        <v>0</v>
      </c>
      <c r="AA4" s="3">
        <v>1</v>
      </c>
      <c r="AB4" s="3">
        <v>59.7</v>
      </c>
      <c r="AC4" s="3">
        <v>64.5</v>
      </c>
      <c r="AD4" s="3"/>
      <c r="AE4" s="3"/>
      <c r="AF4" s="3">
        <v>3.2</v>
      </c>
      <c r="AG4" s="3">
        <v>64.3</v>
      </c>
      <c r="AH4" s="3">
        <v>11.7</v>
      </c>
      <c r="AI4" s="3">
        <v>0</v>
      </c>
      <c r="AJ4" s="3">
        <v>0</v>
      </c>
      <c r="AK4" s="3">
        <v>100</v>
      </c>
      <c r="AL4" s="3"/>
      <c r="AM4" s="3">
        <v>0</v>
      </c>
      <c r="AN4" s="3">
        <v>7.7</v>
      </c>
      <c r="AO4" s="44" t="s">
        <v>155</v>
      </c>
      <c r="AP4" s="44"/>
      <c r="AQ4" s="3">
        <v>0</v>
      </c>
      <c r="AR4" s="6" t="s">
        <v>156</v>
      </c>
    </row>
    <row r="5" spans="1:52" ht="14.1">
      <c r="A5" s="4"/>
      <c r="B5" t="s">
        <v>100</v>
      </c>
      <c r="C5">
        <v>1</v>
      </c>
      <c r="D5" s="30">
        <v>45806</v>
      </c>
      <c r="F5" s="1"/>
      <c r="G5" s="34"/>
      <c r="H5" s="34">
        <v>151</v>
      </c>
      <c r="I5" s="17" t="s">
        <v>157</v>
      </c>
      <c r="J5" s="17">
        <f>COUNTIF('trials by arm'!$A$4:$A$25,'250529_NSCLC'!A5)</f>
        <v>0</v>
      </c>
      <c r="K5" s="17">
        <v>0</v>
      </c>
      <c r="L5" s="38"/>
      <c r="M5" s="44">
        <v>0</v>
      </c>
      <c r="N5" s="44">
        <v>0</v>
      </c>
      <c r="O5" s="24">
        <v>0</v>
      </c>
      <c r="P5" s="24">
        <v>1</v>
      </c>
      <c r="Q5" s="24">
        <v>0</v>
      </c>
      <c r="R5" s="24">
        <v>0</v>
      </c>
      <c r="S5" s="24">
        <v>1</v>
      </c>
      <c r="T5" s="24">
        <v>1</v>
      </c>
      <c r="U5" s="24">
        <v>0</v>
      </c>
      <c r="V5" s="24">
        <v>0</v>
      </c>
      <c r="W5" s="24">
        <v>1</v>
      </c>
      <c r="X5" s="24">
        <v>0</v>
      </c>
      <c r="Y5" s="24">
        <v>0</v>
      </c>
      <c r="Z5" s="24">
        <v>0</v>
      </c>
      <c r="AA5" s="3">
        <v>1</v>
      </c>
      <c r="AB5" s="3">
        <v>62.9</v>
      </c>
      <c r="AC5" s="3">
        <v>66</v>
      </c>
      <c r="AD5" s="3"/>
      <c r="AE5" s="3"/>
      <c r="AF5" s="3">
        <v>12.6</v>
      </c>
      <c r="AG5" s="3">
        <v>64.900000000000006</v>
      </c>
      <c r="AH5" s="3">
        <v>6.6</v>
      </c>
      <c r="AI5" s="3">
        <v>0</v>
      </c>
      <c r="AJ5" s="3">
        <v>0</v>
      </c>
      <c r="AK5" s="3">
        <v>100</v>
      </c>
      <c r="AL5" s="3"/>
      <c r="AM5" s="3">
        <v>0</v>
      </c>
      <c r="AN5" s="3">
        <v>5.5</v>
      </c>
      <c r="AO5" s="44" t="s">
        <v>158</v>
      </c>
      <c r="AP5" s="44"/>
      <c r="AQ5" s="3">
        <v>0</v>
      </c>
      <c r="AR5" s="6"/>
    </row>
    <row r="6" spans="1:52" ht="15">
      <c r="A6" t="s">
        <v>159</v>
      </c>
      <c r="B6" t="s">
        <v>96</v>
      </c>
      <c r="C6">
        <v>1</v>
      </c>
      <c r="D6" s="30">
        <v>45806</v>
      </c>
      <c r="E6" s="1" t="s">
        <v>160</v>
      </c>
      <c r="F6" s="1"/>
      <c r="G6" s="34">
        <v>541</v>
      </c>
      <c r="H6" s="34">
        <v>211</v>
      </c>
      <c r="I6" s="17" t="s">
        <v>161</v>
      </c>
      <c r="J6" s="17">
        <f>COUNTIF('trials by arm'!$A$4:$A$25,'250529_NSCLC'!A6)</f>
        <v>0</v>
      </c>
      <c r="K6" s="17">
        <v>0</v>
      </c>
      <c r="L6" s="38" t="s">
        <v>162</v>
      </c>
      <c r="M6" s="44">
        <v>1</v>
      </c>
      <c r="N6" s="44">
        <v>0</v>
      </c>
      <c r="O6" s="24">
        <v>0</v>
      </c>
      <c r="P6" s="24">
        <v>0</v>
      </c>
      <c r="Q6" s="24">
        <v>0</v>
      </c>
      <c r="R6" s="24">
        <v>1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1</v>
      </c>
      <c r="Z6" s="24">
        <v>0</v>
      </c>
      <c r="AA6" s="3">
        <v>1</v>
      </c>
      <c r="AB6" s="3">
        <v>68</v>
      </c>
      <c r="AC6" s="3">
        <v>63</v>
      </c>
      <c r="AD6" s="3"/>
      <c r="AE6" s="3"/>
      <c r="AF6" s="3">
        <v>11</v>
      </c>
      <c r="AG6" s="3">
        <v>68</v>
      </c>
      <c r="AH6" s="3">
        <v>12</v>
      </c>
      <c r="AI6" s="3">
        <v>6</v>
      </c>
      <c r="AJ6" s="3">
        <v>0</v>
      </c>
      <c r="AK6" s="3">
        <v>94</v>
      </c>
      <c r="AL6" s="3"/>
      <c r="AM6" s="3">
        <v>0</v>
      </c>
      <c r="AN6" s="3">
        <v>4.2</v>
      </c>
      <c r="AO6" s="44" t="s">
        <v>163</v>
      </c>
      <c r="AP6" s="44"/>
      <c r="AQ6" s="3">
        <v>0</v>
      </c>
      <c r="AR6" s="6" t="s">
        <v>164</v>
      </c>
    </row>
    <row r="7" spans="1:52" ht="15">
      <c r="B7" t="s">
        <v>100</v>
      </c>
      <c r="C7">
        <v>1</v>
      </c>
      <c r="D7" s="30">
        <v>45806</v>
      </c>
      <c r="F7" s="1"/>
      <c r="G7" s="34"/>
      <c r="H7" s="34">
        <v>212</v>
      </c>
      <c r="I7" s="17" t="s">
        <v>165</v>
      </c>
      <c r="J7" s="17">
        <f>COUNTIF('trials by arm'!$A$4:$A$25,'250529_NSCLC'!A7)</f>
        <v>0</v>
      </c>
      <c r="K7" s="17">
        <v>0</v>
      </c>
      <c r="L7" s="38" t="s">
        <v>162</v>
      </c>
      <c r="M7" s="44">
        <v>0</v>
      </c>
      <c r="N7" s="44">
        <v>0</v>
      </c>
      <c r="O7" s="24">
        <v>0</v>
      </c>
      <c r="P7" s="24">
        <v>1</v>
      </c>
      <c r="Q7" s="24">
        <v>0</v>
      </c>
      <c r="R7" s="24">
        <v>0</v>
      </c>
      <c r="S7" s="24">
        <v>1</v>
      </c>
      <c r="T7" s="24">
        <v>1</v>
      </c>
      <c r="U7" s="24">
        <v>0</v>
      </c>
      <c r="V7" s="24">
        <v>0</v>
      </c>
      <c r="W7" s="24">
        <v>1</v>
      </c>
      <c r="X7" s="24">
        <v>0</v>
      </c>
      <c r="Y7" s="24">
        <v>0</v>
      </c>
      <c r="Z7" s="24">
        <v>0</v>
      </c>
      <c r="AA7" s="3">
        <v>1</v>
      </c>
      <c r="AB7" s="3">
        <v>55</v>
      </c>
      <c r="AC7" s="3">
        <v>65</v>
      </c>
      <c r="AD7" s="3"/>
      <c r="AE7" s="3"/>
      <c r="AF7" s="3">
        <v>11</v>
      </c>
      <c r="AG7" s="3">
        <v>64</v>
      </c>
      <c r="AH7" s="3">
        <v>13</v>
      </c>
      <c r="AI7" s="3">
        <v>9</v>
      </c>
      <c r="AJ7" s="3">
        <v>0</v>
      </c>
      <c r="AK7" s="3">
        <v>90</v>
      </c>
      <c r="AL7" s="3"/>
      <c r="AM7" s="3">
        <v>0</v>
      </c>
      <c r="AN7" s="3">
        <v>5.9</v>
      </c>
      <c r="AO7" s="44" t="s">
        <v>166</v>
      </c>
      <c r="AP7" s="44"/>
      <c r="AQ7" s="3">
        <v>0</v>
      </c>
    </row>
    <row r="8" spans="1:52" ht="15">
      <c r="B8" t="s">
        <v>96</v>
      </c>
      <c r="C8">
        <v>1</v>
      </c>
      <c r="D8" s="30"/>
      <c r="F8" s="1"/>
      <c r="G8" s="34"/>
      <c r="H8" s="34">
        <v>47</v>
      </c>
      <c r="I8" s="17" t="s">
        <v>161</v>
      </c>
      <c r="J8" s="17"/>
      <c r="K8" s="17">
        <v>1</v>
      </c>
      <c r="L8" s="39" t="s">
        <v>167</v>
      </c>
      <c r="M8" s="44">
        <v>1</v>
      </c>
      <c r="N8" s="44">
        <v>0</v>
      </c>
      <c r="O8" s="24">
        <v>0</v>
      </c>
      <c r="P8" s="24">
        <v>0</v>
      </c>
      <c r="Q8" s="24">
        <v>0</v>
      </c>
      <c r="R8" s="24">
        <v>1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1</v>
      </c>
      <c r="Z8" s="24">
        <v>0</v>
      </c>
      <c r="AA8" s="3">
        <v>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>
        <v>9.6999999999999993</v>
      </c>
      <c r="AO8" s="44"/>
      <c r="AP8" s="44"/>
      <c r="AQ8" s="3">
        <v>1</v>
      </c>
    </row>
    <row r="9" spans="1:52" ht="15">
      <c r="B9" t="s">
        <v>100</v>
      </c>
      <c r="C9">
        <v>1</v>
      </c>
      <c r="D9" s="30"/>
      <c r="F9" s="1"/>
      <c r="G9" s="34"/>
      <c r="H9" s="34">
        <v>60</v>
      </c>
      <c r="I9" s="17" t="s">
        <v>165</v>
      </c>
      <c r="J9" s="17"/>
      <c r="K9" s="17">
        <v>1</v>
      </c>
      <c r="L9" s="39" t="s">
        <v>167</v>
      </c>
      <c r="M9" s="44">
        <v>0</v>
      </c>
      <c r="N9" s="44">
        <v>0</v>
      </c>
      <c r="O9" s="24">
        <v>0</v>
      </c>
      <c r="P9" s="24">
        <v>1</v>
      </c>
      <c r="Q9" s="24">
        <v>0</v>
      </c>
      <c r="R9" s="24">
        <v>0</v>
      </c>
      <c r="S9" s="24">
        <v>1</v>
      </c>
      <c r="T9" s="24">
        <v>1</v>
      </c>
      <c r="U9" s="24">
        <v>0</v>
      </c>
      <c r="V9" s="24">
        <v>0</v>
      </c>
      <c r="W9" s="24">
        <v>1</v>
      </c>
      <c r="X9" s="24">
        <v>0</v>
      </c>
      <c r="Y9" s="24">
        <v>0</v>
      </c>
      <c r="Z9" s="24">
        <v>0</v>
      </c>
      <c r="AA9" s="3">
        <v>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>
        <v>5.8</v>
      </c>
      <c r="AO9" s="44"/>
      <c r="AP9" s="44"/>
      <c r="AQ9" s="3">
        <v>1</v>
      </c>
    </row>
    <row r="10" spans="1:52" ht="14.1">
      <c r="A10" s="4" t="s">
        <v>168</v>
      </c>
      <c r="B10" t="s">
        <v>96</v>
      </c>
      <c r="C10">
        <v>1</v>
      </c>
      <c r="D10" s="30">
        <v>45806</v>
      </c>
      <c r="E10" s="1" t="s">
        <v>169</v>
      </c>
      <c r="F10" s="1"/>
      <c r="G10" s="34">
        <v>578</v>
      </c>
      <c r="H10" s="34">
        <v>292</v>
      </c>
      <c r="I10" s="17" t="s">
        <v>170</v>
      </c>
      <c r="J10" s="17">
        <f>COUNTIF('trials by arm'!$A$4:$A$25,'250529_NSCLC'!A10)</f>
        <v>0</v>
      </c>
      <c r="K10" s="17">
        <v>0</v>
      </c>
      <c r="L10" s="38"/>
      <c r="M10" s="44">
        <v>1</v>
      </c>
      <c r="N10" s="44">
        <v>0</v>
      </c>
      <c r="O10" s="24">
        <v>0</v>
      </c>
      <c r="P10" s="24">
        <v>1</v>
      </c>
      <c r="Q10" s="24">
        <v>0</v>
      </c>
      <c r="R10" s="24">
        <v>1</v>
      </c>
      <c r="S10" s="24">
        <v>1</v>
      </c>
      <c r="T10" s="24">
        <v>0</v>
      </c>
      <c r="U10" s="24">
        <v>0</v>
      </c>
      <c r="V10" s="24">
        <v>0</v>
      </c>
      <c r="W10" s="24">
        <v>1</v>
      </c>
      <c r="X10" s="24">
        <v>0</v>
      </c>
      <c r="Y10" s="24">
        <v>1</v>
      </c>
      <c r="Z10" s="24">
        <v>0</v>
      </c>
      <c r="AA10" s="3">
        <v>1</v>
      </c>
      <c r="AB10" s="3">
        <v>65.8</v>
      </c>
      <c r="AC10" s="3">
        <v>64</v>
      </c>
      <c r="AD10" s="3"/>
      <c r="AE10" s="3"/>
      <c r="AF10" s="3">
        <v>12.7</v>
      </c>
      <c r="AG10" s="3">
        <v>56.8</v>
      </c>
      <c r="AH10" s="3"/>
      <c r="AI10" s="3">
        <v>0</v>
      </c>
      <c r="AJ10" s="3">
        <v>0</v>
      </c>
      <c r="AK10" s="3">
        <v>100</v>
      </c>
      <c r="AL10" s="3"/>
      <c r="AM10" s="3">
        <v>0.7</v>
      </c>
      <c r="AN10" s="3">
        <v>7.6</v>
      </c>
      <c r="AO10" s="44" t="s">
        <v>171</v>
      </c>
      <c r="AP10" s="44"/>
      <c r="AQ10" s="3">
        <v>0</v>
      </c>
      <c r="AR10" s="6"/>
    </row>
    <row r="11" spans="1:52" ht="14.1">
      <c r="A11" s="4"/>
      <c r="B11" t="s">
        <v>100</v>
      </c>
      <c r="C11">
        <v>1</v>
      </c>
      <c r="D11" s="30">
        <v>45806</v>
      </c>
      <c r="F11" s="1"/>
      <c r="G11" s="34"/>
      <c r="H11" s="34">
        <v>286</v>
      </c>
      <c r="I11" s="17" t="s">
        <v>172</v>
      </c>
      <c r="J11" s="17">
        <f>COUNTIF('trials by arm'!$A$4:$A$25,'250529_NSCLC'!A11)</f>
        <v>0</v>
      </c>
      <c r="K11" s="17">
        <v>0</v>
      </c>
      <c r="L11" s="38"/>
      <c r="M11" s="44">
        <v>0</v>
      </c>
      <c r="N11" s="44">
        <v>0</v>
      </c>
      <c r="O11" s="24">
        <v>0</v>
      </c>
      <c r="P11" s="24">
        <v>1</v>
      </c>
      <c r="Q11" s="24">
        <v>0</v>
      </c>
      <c r="R11" s="24">
        <v>0</v>
      </c>
      <c r="S11" s="24">
        <v>1</v>
      </c>
      <c r="T11" s="24">
        <v>0</v>
      </c>
      <c r="U11" s="24">
        <v>0</v>
      </c>
      <c r="V11" s="24">
        <v>0</v>
      </c>
      <c r="W11" s="24">
        <v>1</v>
      </c>
      <c r="X11" s="24">
        <v>0</v>
      </c>
      <c r="Y11" s="24">
        <v>0</v>
      </c>
      <c r="Z11" s="24">
        <v>0</v>
      </c>
      <c r="AA11" s="3">
        <v>1</v>
      </c>
      <c r="AB11" s="3">
        <v>67.099999999999994</v>
      </c>
      <c r="AC11" s="3">
        <v>63</v>
      </c>
      <c r="AD11" s="3"/>
      <c r="AE11" s="3"/>
      <c r="AF11" s="3">
        <v>1.5</v>
      </c>
      <c r="AG11" s="3">
        <v>59.9</v>
      </c>
      <c r="AH11" s="3"/>
      <c r="AI11" s="3">
        <v>0</v>
      </c>
      <c r="AJ11" s="3">
        <v>0</v>
      </c>
      <c r="AK11" s="3">
        <v>100</v>
      </c>
      <c r="AL11" s="3"/>
      <c r="AM11" s="3">
        <v>1.7</v>
      </c>
      <c r="AN11" s="3">
        <v>5.2</v>
      </c>
      <c r="AO11" s="44" t="s">
        <v>173</v>
      </c>
      <c r="AP11" s="44"/>
      <c r="AQ11" s="3">
        <v>0</v>
      </c>
      <c r="AR11" s="6"/>
    </row>
    <row r="12" spans="1:52" ht="30">
      <c r="A12" s="4" t="s">
        <v>174</v>
      </c>
      <c r="B12" t="s">
        <v>96</v>
      </c>
      <c r="C12">
        <v>1</v>
      </c>
      <c r="D12" s="30">
        <v>45806</v>
      </c>
      <c r="E12" s="1" t="s">
        <v>175</v>
      </c>
      <c r="F12" s="1"/>
      <c r="G12" s="34">
        <f>255+187</f>
        <v>442</v>
      </c>
      <c r="H12" s="34">
        <v>255</v>
      </c>
      <c r="I12" s="17" t="s">
        <v>176</v>
      </c>
      <c r="J12" s="17">
        <f>COUNTIF('trials by arm'!$A$4:$A$25,'250529_NSCLC'!A12)</f>
        <v>0</v>
      </c>
      <c r="K12" s="17">
        <v>1</v>
      </c>
      <c r="L12" s="39" t="s">
        <v>177</v>
      </c>
      <c r="M12" s="44">
        <v>1</v>
      </c>
      <c r="N12" s="44">
        <v>0</v>
      </c>
      <c r="O12" s="24">
        <v>0</v>
      </c>
      <c r="P12" s="24">
        <v>1</v>
      </c>
      <c r="Q12" s="24">
        <v>0</v>
      </c>
      <c r="R12" s="24">
        <v>1</v>
      </c>
      <c r="S12" s="24">
        <v>1</v>
      </c>
      <c r="T12" s="24">
        <v>1</v>
      </c>
      <c r="U12" s="24">
        <v>0</v>
      </c>
      <c r="V12" s="24">
        <v>0</v>
      </c>
      <c r="W12" s="24">
        <v>1</v>
      </c>
      <c r="X12" s="24">
        <v>0</v>
      </c>
      <c r="Y12" s="24">
        <v>1</v>
      </c>
      <c r="Z12" s="24">
        <v>0</v>
      </c>
      <c r="AA12" s="3">
        <v>1</v>
      </c>
      <c r="AB12" s="3">
        <v>71</v>
      </c>
      <c r="AC12" s="3">
        <v>65</v>
      </c>
      <c r="AD12" s="3"/>
      <c r="AE12" s="3"/>
      <c r="AF12" s="3">
        <v>11.8</v>
      </c>
      <c r="AG12" s="3">
        <v>64.7</v>
      </c>
      <c r="AH12" s="3">
        <v>15.7</v>
      </c>
      <c r="AI12" s="3"/>
      <c r="AJ12" s="3"/>
      <c r="AK12" s="3"/>
      <c r="AL12" s="3"/>
      <c r="AM12" s="3"/>
      <c r="AN12" s="3">
        <v>6.5</v>
      </c>
      <c r="AO12" s="44" t="s">
        <v>178</v>
      </c>
      <c r="AP12" s="44"/>
      <c r="AQ12" s="3">
        <v>1</v>
      </c>
    </row>
    <row r="13" spans="1:52" ht="30">
      <c r="A13" s="4"/>
      <c r="B13" t="s">
        <v>100</v>
      </c>
      <c r="C13">
        <v>1</v>
      </c>
      <c r="D13" s="30">
        <v>45806</v>
      </c>
      <c r="F13" s="1"/>
      <c r="G13" s="34"/>
      <c r="H13" s="34">
        <v>187</v>
      </c>
      <c r="I13" s="17" t="s">
        <v>179</v>
      </c>
      <c r="J13" s="17">
        <f>COUNTIF('trials by arm'!$A$4:$A$25,'250529_NSCLC'!A13)</f>
        <v>0</v>
      </c>
      <c r="K13" s="17">
        <v>1</v>
      </c>
      <c r="L13" s="39" t="s">
        <v>177</v>
      </c>
      <c r="M13" s="44">
        <v>0</v>
      </c>
      <c r="N13" s="44">
        <v>0</v>
      </c>
      <c r="O13" s="24">
        <v>0</v>
      </c>
      <c r="P13" s="24">
        <v>1</v>
      </c>
      <c r="Q13" s="24">
        <v>0</v>
      </c>
      <c r="R13" s="24">
        <v>0</v>
      </c>
      <c r="S13" s="24">
        <v>1</v>
      </c>
      <c r="T13" s="24">
        <v>1</v>
      </c>
      <c r="U13" s="24">
        <v>0</v>
      </c>
      <c r="V13" s="24">
        <v>0</v>
      </c>
      <c r="W13" s="24">
        <v>1</v>
      </c>
      <c r="X13" s="24">
        <v>0</v>
      </c>
      <c r="Y13" s="24">
        <v>0</v>
      </c>
      <c r="Z13" s="24">
        <v>0</v>
      </c>
      <c r="AA13" s="3">
        <v>1</v>
      </c>
      <c r="AB13" s="3">
        <v>79.099999999999994</v>
      </c>
      <c r="AC13" s="3">
        <v>64</v>
      </c>
      <c r="AD13" s="3"/>
      <c r="AE13" s="3"/>
      <c r="AF13" s="3">
        <v>6.4</v>
      </c>
      <c r="AG13" s="3">
        <v>65.8</v>
      </c>
      <c r="AH13" s="3">
        <v>13.9</v>
      </c>
      <c r="AI13" s="3"/>
      <c r="AJ13" s="3"/>
      <c r="AK13" s="3"/>
      <c r="AL13" s="3"/>
      <c r="AM13" s="3"/>
      <c r="AN13" s="3">
        <v>5.5</v>
      </c>
      <c r="AO13" s="44" t="s">
        <v>180</v>
      </c>
      <c r="AP13" s="44"/>
      <c r="AQ13" s="3">
        <v>1</v>
      </c>
    </row>
    <row r="14" spans="1:52" ht="14.1">
      <c r="A14" s="4" t="s">
        <v>181</v>
      </c>
      <c r="B14" t="s">
        <v>96</v>
      </c>
      <c r="C14">
        <v>1</v>
      </c>
      <c r="D14" s="30">
        <v>45806</v>
      </c>
      <c r="E14" s="1" t="s">
        <v>182</v>
      </c>
      <c r="F14" s="1"/>
      <c r="G14" s="34">
        <v>679</v>
      </c>
      <c r="H14" s="34">
        <v>451</v>
      </c>
      <c r="I14" s="17" t="s">
        <v>183</v>
      </c>
      <c r="J14" s="17">
        <f>COUNTIF('trials by arm'!$A$4:$A$25,'250529_NSCLC'!A14)</f>
        <v>0</v>
      </c>
      <c r="K14" s="17">
        <v>0</v>
      </c>
      <c r="L14" s="38"/>
      <c r="M14" s="44">
        <v>1</v>
      </c>
      <c r="N14" s="44">
        <v>0</v>
      </c>
      <c r="O14" s="24">
        <v>0</v>
      </c>
      <c r="P14" s="24">
        <v>1</v>
      </c>
      <c r="Q14" s="24">
        <v>0</v>
      </c>
      <c r="R14" s="24">
        <v>1</v>
      </c>
      <c r="S14" s="24">
        <v>0</v>
      </c>
      <c r="T14" s="24">
        <v>1</v>
      </c>
      <c r="U14" s="24">
        <v>0</v>
      </c>
      <c r="V14" s="24">
        <v>0</v>
      </c>
      <c r="W14" s="24">
        <v>1</v>
      </c>
      <c r="X14" s="24">
        <v>0</v>
      </c>
      <c r="Y14" s="24">
        <v>1</v>
      </c>
      <c r="Z14" s="24">
        <v>0</v>
      </c>
      <c r="AA14" s="3">
        <v>1</v>
      </c>
      <c r="AB14" s="3">
        <v>59</v>
      </c>
      <c r="AC14" s="3">
        <v>64</v>
      </c>
      <c r="AD14" s="3"/>
      <c r="AE14" s="3"/>
      <c r="AF14" s="3">
        <v>11</v>
      </c>
      <c r="AG14" s="3">
        <v>58</v>
      </c>
      <c r="AH14" s="3"/>
      <c r="AI14" s="3"/>
      <c r="AJ14" s="3"/>
      <c r="AK14" s="3"/>
      <c r="AL14" s="3">
        <v>100</v>
      </c>
      <c r="AM14" s="3">
        <v>0</v>
      </c>
      <c r="AN14" s="3">
        <v>7</v>
      </c>
      <c r="AO14" s="44" t="s">
        <v>184</v>
      </c>
      <c r="AP14" s="44"/>
      <c r="AQ14" s="3">
        <v>0</v>
      </c>
      <c r="AR14" s="6"/>
    </row>
    <row r="15" spans="1:52" ht="14.1">
      <c r="A15" s="4"/>
      <c r="B15" t="s">
        <v>100</v>
      </c>
      <c r="C15">
        <v>1</v>
      </c>
      <c r="D15" s="30">
        <v>45806</v>
      </c>
      <c r="F15" s="1"/>
      <c r="G15" s="34"/>
      <c r="H15" s="34">
        <v>228</v>
      </c>
      <c r="I15" s="17" t="s">
        <v>185</v>
      </c>
      <c r="J15" s="17">
        <f>COUNTIF('trials by arm'!$A$4:$A$25,'250529_NSCLC'!A15)</f>
        <v>0</v>
      </c>
      <c r="K15" s="17">
        <v>0</v>
      </c>
      <c r="L15" s="38"/>
      <c r="M15" s="44">
        <v>0</v>
      </c>
      <c r="N15" s="44">
        <v>0</v>
      </c>
      <c r="O15" s="24">
        <v>0</v>
      </c>
      <c r="P15" s="24">
        <v>1</v>
      </c>
      <c r="Q15" s="24">
        <v>0</v>
      </c>
      <c r="R15" s="24">
        <v>0</v>
      </c>
      <c r="S15" s="24">
        <v>0</v>
      </c>
      <c r="T15" s="24">
        <v>1</v>
      </c>
      <c r="U15" s="24">
        <v>0</v>
      </c>
      <c r="V15" s="24">
        <v>0</v>
      </c>
      <c r="W15" s="24">
        <v>1</v>
      </c>
      <c r="X15" s="24">
        <v>0</v>
      </c>
      <c r="Y15" s="24">
        <v>0</v>
      </c>
      <c r="Z15" s="24">
        <v>0</v>
      </c>
      <c r="AA15" s="3">
        <v>1</v>
      </c>
      <c r="AB15" s="3">
        <v>59</v>
      </c>
      <c r="AC15" s="3">
        <v>65</v>
      </c>
      <c r="AD15" s="3"/>
      <c r="AE15" s="3"/>
      <c r="AF15" s="3">
        <v>7</v>
      </c>
      <c r="AG15" s="3">
        <v>60</v>
      </c>
      <c r="AH15" s="3"/>
      <c r="AI15" s="3"/>
      <c r="AJ15" s="3"/>
      <c r="AK15" s="3"/>
      <c r="AL15" s="3">
        <v>100</v>
      </c>
      <c r="AM15" s="3">
        <v>0</v>
      </c>
      <c r="AN15" s="3">
        <v>5.5</v>
      </c>
      <c r="AO15" s="44" t="s">
        <v>186</v>
      </c>
      <c r="AP15" s="44"/>
      <c r="AQ15" s="3">
        <v>0</v>
      </c>
      <c r="AR15" s="6"/>
    </row>
    <row r="16" spans="1:52" ht="14.1">
      <c r="A16" s="4" t="s">
        <v>187</v>
      </c>
      <c r="B16" t="s">
        <v>96</v>
      </c>
      <c r="C16">
        <v>1</v>
      </c>
      <c r="D16" s="30">
        <v>45806</v>
      </c>
      <c r="E16" s="1" t="s">
        <v>188</v>
      </c>
      <c r="F16" s="1"/>
      <c r="G16" s="34">
        <v>412</v>
      </c>
      <c r="H16" s="34"/>
      <c r="I16" s="17" t="s">
        <v>189</v>
      </c>
      <c r="J16" s="17">
        <f>COUNTIF('trials by arm'!$A$4:$A$25,'250529_NSCLC'!A16)</f>
        <v>0</v>
      </c>
      <c r="K16" s="17">
        <v>0</v>
      </c>
      <c r="L16" s="38"/>
      <c r="M16" s="44">
        <v>0</v>
      </c>
      <c r="N16" s="44">
        <v>1</v>
      </c>
      <c r="O16" s="24">
        <v>0</v>
      </c>
      <c r="P16" s="24">
        <v>1</v>
      </c>
      <c r="Q16" s="24">
        <v>0</v>
      </c>
      <c r="R16" s="24">
        <v>1</v>
      </c>
      <c r="S16" s="24">
        <v>1</v>
      </c>
      <c r="T16" s="24">
        <v>0</v>
      </c>
      <c r="U16" s="24">
        <v>0</v>
      </c>
      <c r="V16" s="24">
        <v>0</v>
      </c>
      <c r="W16" s="24">
        <v>1</v>
      </c>
      <c r="X16" s="24">
        <v>0</v>
      </c>
      <c r="Y16" s="24">
        <v>1</v>
      </c>
      <c r="Z16" s="24">
        <v>0</v>
      </c>
      <c r="AA16" s="3">
        <v>1</v>
      </c>
      <c r="AB16" s="3">
        <v>75</v>
      </c>
      <c r="AC16" s="3"/>
      <c r="AD16" s="3"/>
      <c r="AE16" s="3"/>
      <c r="AF16" s="3">
        <v>38</v>
      </c>
      <c r="AG16" s="3">
        <v>77</v>
      </c>
      <c r="AH16" s="3">
        <v>5</v>
      </c>
      <c r="AI16" s="3"/>
      <c r="AJ16" s="3"/>
      <c r="AK16" s="3"/>
      <c r="AL16" s="3"/>
      <c r="AM16" s="3"/>
      <c r="AN16" s="3">
        <v>11</v>
      </c>
      <c r="AO16" s="44" t="s">
        <v>190</v>
      </c>
      <c r="AP16" s="44"/>
      <c r="AQ16" s="3">
        <v>0</v>
      </c>
      <c r="AR16" s="6"/>
    </row>
    <row r="17" spans="1:44" ht="14.1">
      <c r="A17" s="4"/>
      <c r="B17" t="s">
        <v>100</v>
      </c>
      <c r="C17">
        <v>1</v>
      </c>
      <c r="D17" s="30">
        <v>45806</v>
      </c>
      <c r="F17" s="1"/>
      <c r="G17" s="34"/>
      <c r="H17" s="34"/>
      <c r="I17" s="17" t="s">
        <v>191</v>
      </c>
      <c r="J17" s="17">
        <f>COUNTIF('trials by arm'!$A$4:$A$25,'250529_NSCLC'!A17)</f>
        <v>0</v>
      </c>
      <c r="K17" s="17">
        <v>0</v>
      </c>
      <c r="L17" s="38"/>
      <c r="M17" s="44">
        <v>0</v>
      </c>
      <c r="N17" s="44">
        <v>0</v>
      </c>
      <c r="O17" s="24">
        <v>0</v>
      </c>
      <c r="P17" s="24">
        <v>1</v>
      </c>
      <c r="Q17" s="24">
        <v>0</v>
      </c>
      <c r="R17" s="24">
        <v>0</v>
      </c>
      <c r="S17" s="24">
        <v>1</v>
      </c>
      <c r="T17" s="24">
        <v>0</v>
      </c>
      <c r="U17" s="24">
        <v>0</v>
      </c>
      <c r="V17" s="24">
        <v>0</v>
      </c>
      <c r="W17" s="24">
        <v>1</v>
      </c>
      <c r="X17" s="24">
        <v>0</v>
      </c>
      <c r="Y17" s="24">
        <v>0</v>
      </c>
      <c r="Z17" s="24">
        <v>0</v>
      </c>
      <c r="AA17" s="3">
        <v>1</v>
      </c>
      <c r="AB17" s="3">
        <v>72</v>
      </c>
      <c r="AC17" s="3"/>
      <c r="AD17" s="3"/>
      <c r="AE17" s="3"/>
      <c r="AF17" s="3">
        <v>37</v>
      </c>
      <c r="AG17" s="3">
        <v>83</v>
      </c>
      <c r="AH17" s="3">
        <v>3</v>
      </c>
      <c r="AI17" s="3"/>
      <c r="AJ17" s="3"/>
      <c r="AK17" s="3"/>
      <c r="AL17" s="3"/>
      <c r="AM17" s="3"/>
      <c r="AN17" s="3">
        <v>6.5</v>
      </c>
      <c r="AO17" s="44" t="s">
        <v>192</v>
      </c>
      <c r="AP17" s="44"/>
      <c r="AQ17" s="3">
        <v>0</v>
      </c>
      <c r="AR17" s="6"/>
    </row>
    <row r="18" spans="1:44" ht="14.1" hidden="1" customHeight="1">
      <c r="A18" s="4" t="s">
        <v>193</v>
      </c>
      <c r="B18" t="s">
        <v>96</v>
      </c>
      <c r="D18" s="30">
        <v>45806</v>
      </c>
      <c r="F18" s="1"/>
      <c r="G18" s="34">
        <v>1202</v>
      </c>
      <c r="H18" s="34">
        <v>400</v>
      </c>
      <c r="I18" s="17" t="s">
        <v>194</v>
      </c>
      <c r="J18" s="17">
        <f>COUNTIF('trials by arm'!$A$4:$A$25,'250529_NSCLC'!A18)</f>
        <v>0</v>
      </c>
      <c r="K18" s="17">
        <v>0</v>
      </c>
      <c r="L18" s="17"/>
      <c r="M18" s="3"/>
      <c r="N18" s="3"/>
      <c r="O18" s="24">
        <v>0</v>
      </c>
      <c r="P18" s="24">
        <v>1</v>
      </c>
      <c r="Q18" s="24">
        <v>1</v>
      </c>
      <c r="R18" s="24">
        <v>1</v>
      </c>
      <c r="S18" s="24">
        <v>0</v>
      </c>
      <c r="T18" s="24">
        <v>1</v>
      </c>
      <c r="U18" s="24"/>
      <c r="V18" s="24"/>
      <c r="W18" s="24">
        <v>1</v>
      </c>
      <c r="X18" s="24">
        <v>1</v>
      </c>
      <c r="Y18" s="24">
        <v>1</v>
      </c>
      <c r="Z18" s="2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8.3000000000000007</v>
      </c>
      <c r="AO18" s="44" t="s">
        <v>195</v>
      </c>
      <c r="AP18" s="44"/>
      <c r="AQ18" s="3"/>
      <c r="AR18" s="6"/>
    </row>
    <row r="19" spans="1:44" ht="14.1" hidden="1" customHeight="1">
      <c r="A19" s="4"/>
      <c r="B19" t="s">
        <v>100</v>
      </c>
      <c r="D19" s="30">
        <v>45806</v>
      </c>
      <c r="F19" s="1"/>
      <c r="G19" s="34"/>
      <c r="H19" s="34">
        <v>400</v>
      </c>
      <c r="I19" s="17" t="s">
        <v>196</v>
      </c>
      <c r="J19" s="17">
        <f>COUNTIF('trials by arm'!$A$4:$A$25,'250529_NSCLC'!A19)</f>
        <v>0</v>
      </c>
      <c r="K19" s="17">
        <v>0</v>
      </c>
      <c r="L19" s="17"/>
      <c r="M19" s="3"/>
      <c r="N19" s="3"/>
      <c r="O19" s="24">
        <v>0</v>
      </c>
      <c r="P19" s="24">
        <v>1</v>
      </c>
      <c r="Q19" s="24">
        <v>1</v>
      </c>
      <c r="R19" s="24">
        <v>0</v>
      </c>
      <c r="S19" s="24">
        <v>0</v>
      </c>
      <c r="T19" s="24">
        <v>1</v>
      </c>
      <c r="U19" s="24"/>
      <c r="V19" s="24"/>
      <c r="W19" s="24">
        <v>1</v>
      </c>
      <c r="X19" s="24">
        <v>1</v>
      </c>
      <c r="Y19" s="24">
        <v>0</v>
      </c>
      <c r="Z19" s="2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>
        <v>6.8</v>
      </c>
      <c r="AO19" s="44" t="s">
        <v>197</v>
      </c>
      <c r="AP19" s="44"/>
      <c r="AQ19" s="3"/>
      <c r="AR19" s="6"/>
    </row>
    <row r="20" spans="1:44" ht="14.1">
      <c r="A20" s="14" t="s">
        <v>198</v>
      </c>
      <c r="B20" t="s">
        <v>96</v>
      </c>
      <c r="C20">
        <v>1</v>
      </c>
      <c r="D20" s="30">
        <v>45806</v>
      </c>
      <c r="E20" s="1" t="s">
        <v>199</v>
      </c>
      <c r="F20" s="15"/>
      <c r="G20" s="18">
        <v>357</v>
      </c>
      <c r="H20" s="18">
        <v>179</v>
      </c>
      <c r="I20" s="18" t="s">
        <v>200</v>
      </c>
      <c r="J20" s="17">
        <f>COUNTIF('trials by arm'!$A$4:$A$25,'250529_NSCLC'!A20)</f>
        <v>0</v>
      </c>
      <c r="K20" s="18">
        <v>0</v>
      </c>
      <c r="L20" s="40"/>
      <c r="M20" s="44">
        <v>0</v>
      </c>
      <c r="N20" s="44">
        <v>1</v>
      </c>
      <c r="O20" s="24">
        <v>0</v>
      </c>
      <c r="P20" s="24">
        <v>1</v>
      </c>
      <c r="Q20" s="24">
        <v>0</v>
      </c>
      <c r="R20" s="24">
        <v>1</v>
      </c>
      <c r="S20" s="24">
        <v>1</v>
      </c>
      <c r="T20" s="24">
        <v>0</v>
      </c>
      <c r="U20" s="24">
        <v>0</v>
      </c>
      <c r="V20" s="24">
        <v>0</v>
      </c>
      <c r="W20" s="24">
        <v>1</v>
      </c>
      <c r="X20" s="24">
        <v>0</v>
      </c>
      <c r="Y20" s="24">
        <v>1</v>
      </c>
      <c r="Z20" s="24">
        <v>0</v>
      </c>
      <c r="AA20" s="16">
        <v>1</v>
      </c>
      <c r="AB20" s="16">
        <v>91.1</v>
      </c>
      <c r="AC20" s="16">
        <v>64</v>
      </c>
      <c r="AD20" s="16"/>
      <c r="AE20" s="16"/>
      <c r="AF20" s="16">
        <v>13.4</v>
      </c>
      <c r="AG20" s="16">
        <v>83.2</v>
      </c>
      <c r="AH20" s="16"/>
      <c r="AI20" s="16">
        <v>0</v>
      </c>
      <c r="AJ20" s="16">
        <v>21.8</v>
      </c>
      <c r="AK20" s="16">
        <v>78.2</v>
      </c>
      <c r="AL20" s="16"/>
      <c r="AM20" s="16"/>
      <c r="AN20" s="3">
        <v>5.5</v>
      </c>
      <c r="AO20" s="44" t="s">
        <v>195</v>
      </c>
      <c r="AQ20" s="3">
        <v>0</v>
      </c>
      <c r="AR20" t="s">
        <v>201</v>
      </c>
    </row>
    <row r="21" spans="1:44" ht="14.1">
      <c r="A21" s="14"/>
      <c r="B21" t="s">
        <v>100</v>
      </c>
      <c r="C21">
        <v>1</v>
      </c>
      <c r="D21" s="30">
        <v>45806</v>
      </c>
      <c r="E21" s="14"/>
      <c r="F21" s="15"/>
      <c r="G21" s="18"/>
      <c r="H21" s="18">
        <v>178</v>
      </c>
      <c r="I21" s="18" t="s">
        <v>202</v>
      </c>
      <c r="J21" s="17">
        <f>COUNTIF('trials by arm'!$A$4:$A$25,'250529_NSCLC'!A21)</f>
        <v>0</v>
      </c>
      <c r="K21" s="18">
        <v>0</v>
      </c>
      <c r="L21" s="40"/>
      <c r="M21" s="44">
        <v>0</v>
      </c>
      <c r="N21" s="44">
        <v>0</v>
      </c>
      <c r="O21" s="24">
        <v>0</v>
      </c>
      <c r="P21" s="24">
        <v>1</v>
      </c>
      <c r="Q21" s="24">
        <v>0</v>
      </c>
      <c r="R21" s="24">
        <v>0</v>
      </c>
      <c r="S21" s="24">
        <v>1</v>
      </c>
      <c r="T21" s="24">
        <v>0</v>
      </c>
      <c r="U21" s="24">
        <v>0</v>
      </c>
      <c r="V21" s="24">
        <v>0</v>
      </c>
      <c r="W21" s="24">
        <v>1</v>
      </c>
      <c r="X21" s="24">
        <v>0</v>
      </c>
      <c r="Y21" s="24">
        <v>0</v>
      </c>
      <c r="Z21" s="24">
        <v>0</v>
      </c>
      <c r="AA21" s="16">
        <v>1</v>
      </c>
      <c r="AB21" s="16">
        <v>92.1</v>
      </c>
      <c r="AC21" s="16">
        <v>62</v>
      </c>
      <c r="AD21" s="16"/>
      <c r="AE21" s="16"/>
      <c r="AF21" s="16">
        <v>17.399999999999999</v>
      </c>
      <c r="AG21" s="16">
        <v>87.6</v>
      </c>
      <c r="AH21" s="16"/>
      <c r="AI21" s="16">
        <v>0</v>
      </c>
      <c r="AJ21" s="16">
        <v>24.7</v>
      </c>
      <c r="AK21" s="16">
        <v>75.3</v>
      </c>
      <c r="AL21" s="16"/>
      <c r="AM21" s="16"/>
      <c r="AN21" s="3">
        <v>4.9000000000000004</v>
      </c>
      <c r="AO21" s="44" t="s">
        <v>197</v>
      </c>
      <c r="AP21" s="44"/>
      <c r="AQ21" s="3">
        <v>0</v>
      </c>
      <c r="AR21" t="s">
        <v>201</v>
      </c>
    </row>
    <row r="22" spans="1:44" ht="14.1">
      <c r="A22" s="4" t="s">
        <v>203</v>
      </c>
      <c r="B22" t="s">
        <v>96</v>
      </c>
      <c r="C22">
        <v>1</v>
      </c>
      <c r="D22" s="30">
        <v>45806</v>
      </c>
      <c r="E22" s="1" t="s">
        <v>204</v>
      </c>
      <c r="F22" s="1"/>
      <c r="G22" s="34">
        <v>550</v>
      </c>
      <c r="H22" s="34">
        <v>273</v>
      </c>
      <c r="I22" s="17" t="s">
        <v>205</v>
      </c>
      <c r="J22" s="17">
        <f>COUNTIF('trials by arm'!$A$4:$A$25,'250529_NSCLC'!A22)</f>
        <v>0</v>
      </c>
      <c r="K22" s="17">
        <v>0</v>
      </c>
      <c r="L22" s="38"/>
      <c r="M22" s="44">
        <v>1</v>
      </c>
      <c r="N22" s="44">
        <v>0</v>
      </c>
      <c r="O22" s="24">
        <v>0</v>
      </c>
      <c r="P22" s="24">
        <v>1</v>
      </c>
      <c r="Q22" s="24">
        <v>1</v>
      </c>
      <c r="R22" s="24">
        <v>1</v>
      </c>
      <c r="S22" s="24">
        <v>0</v>
      </c>
      <c r="T22" s="24">
        <v>1</v>
      </c>
      <c r="U22" s="24">
        <v>0</v>
      </c>
      <c r="V22" s="24">
        <v>0</v>
      </c>
      <c r="W22" s="24">
        <v>1</v>
      </c>
      <c r="X22" s="24">
        <v>1</v>
      </c>
      <c r="Y22" s="24">
        <v>1</v>
      </c>
      <c r="Z22" s="24">
        <v>1</v>
      </c>
      <c r="AA22" s="3">
        <v>1</v>
      </c>
      <c r="AB22" s="3">
        <v>74.5</v>
      </c>
      <c r="AC22" s="3">
        <v>66</v>
      </c>
      <c r="AD22" s="3"/>
      <c r="AE22" s="3"/>
      <c r="AF22" s="3">
        <v>22.2</v>
      </c>
      <c r="AG22" s="3">
        <v>53.1</v>
      </c>
      <c r="AH22" s="3">
        <v>13.1</v>
      </c>
      <c r="AI22" s="3">
        <v>7.6</v>
      </c>
      <c r="AJ22" s="3">
        <v>5.5</v>
      </c>
      <c r="AK22" s="3">
        <v>86.9</v>
      </c>
      <c r="AL22" s="3"/>
      <c r="AM22" s="3"/>
      <c r="AN22" s="3">
        <v>12.1</v>
      </c>
      <c r="AO22" s="44" t="s">
        <v>206</v>
      </c>
      <c r="AP22" s="44">
        <v>96.37</v>
      </c>
      <c r="AQ22" s="3">
        <v>0</v>
      </c>
      <c r="AR22" t="s">
        <v>207</v>
      </c>
    </row>
    <row r="23" spans="1:44" ht="14.1">
      <c r="A23" s="4"/>
      <c r="B23" t="s">
        <v>100</v>
      </c>
      <c r="C23">
        <v>1</v>
      </c>
      <c r="D23" s="30">
        <v>45806</v>
      </c>
      <c r="F23" s="1"/>
      <c r="G23" s="34"/>
      <c r="H23" s="34">
        <v>275</v>
      </c>
      <c r="I23" s="17" t="s">
        <v>208</v>
      </c>
      <c r="J23" s="17">
        <f>COUNTIF('trials by arm'!$A$4:$A$25,'250529_NSCLC'!A23)</f>
        <v>0</v>
      </c>
      <c r="K23" s="17">
        <v>0</v>
      </c>
      <c r="L23" s="38"/>
      <c r="M23" s="44">
        <v>0</v>
      </c>
      <c r="N23" s="44">
        <v>0</v>
      </c>
      <c r="O23" s="24">
        <v>0</v>
      </c>
      <c r="P23" s="24">
        <v>1</v>
      </c>
      <c r="Q23" s="24">
        <v>1</v>
      </c>
      <c r="R23" s="24">
        <v>0</v>
      </c>
      <c r="S23" s="24">
        <v>0</v>
      </c>
      <c r="T23" s="24">
        <v>1</v>
      </c>
      <c r="U23" s="24">
        <v>0</v>
      </c>
      <c r="V23" s="24">
        <v>0</v>
      </c>
      <c r="W23" s="24">
        <v>1</v>
      </c>
      <c r="X23" s="24">
        <v>1</v>
      </c>
      <c r="Y23" s="24">
        <v>0</v>
      </c>
      <c r="Z23" s="24">
        <v>1</v>
      </c>
      <c r="AA23" s="3">
        <v>1</v>
      </c>
      <c r="AB23" s="3">
        <v>74.900000000000006</v>
      </c>
      <c r="AC23" s="3">
        <v>66</v>
      </c>
      <c r="AD23" s="3"/>
      <c r="AE23" s="3"/>
      <c r="AF23" s="3">
        <v>19.600000000000001</v>
      </c>
      <c r="AG23" s="3">
        <v>53.5</v>
      </c>
      <c r="AH23" s="3">
        <v>14.9</v>
      </c>
      <c r="AI23" s="3">
        <v>8.4</v>
      </c>
      <c r="AJ23" s="3">
        <v>5.0999999999999996</v>
      </c>
      <c r="AK23" s="3">
        <v>86.5</v>
      </c>
      <c r="AL23" s="3"/>
      <c r="AM23" s="3"/>
      <c r="AN23" s="3">
        <v>8.1</v>
      </c>
      <c r="AO23" s="44" t="s">
        <v>209</v>
      </c>
      <c r="AP23" s="44"/>
      <c r="AQ23" s="3">
        <v>0</v>
      </c>
      <c r="AR23" s="6"/>
    </row>
    <row r="24" spans="1:44" ht="17.100000000000001">
      <c r="A24" s="4" t="s">
        <v>210</v>
      </c>
      <c r="B24" t="s">
        <v>96</v>
      </c>
      <c r="C24">
        <v>1</v>
      </c>
      <c r="D24" s="30">
        <v>45806</v>
      </c>
      <c r="E24" s="1" t="s">
        <v>211</v>
      </c>
      <c r="F24" s="1"/>
      <c r="G24" s="34">
        <v>568</v>
      </c>
      <c r="H24" s="34">
        <v>284</v>
      </c>
      <c r="I24" s="17" t="s">
        <v>212</v>
      </c>
      <c r="J24" s="17">
        <f>COUNTIF('trials by arm'!$A$4:$A$25,'250529_NSCLC'!A24)</f>
        <v>0</v>
      </c>
      <c r="K24" s="17">
        <v>1</v>
      </c>
      <c r="L24" s="41" t="s">
        <v>213</v>
      </c>
      <c r="M24" s="44">
        <v>1</v>
      </c>
      <c r="N24" s="44">
        <v>0</v>
      </c>
      <c r="O24" s="24">
        <v>0</v>
      </c>
      <c r="P24" s="24">
        <v>0</v>
      </c>
      <c r="Q24" s="24">
        <v>0</v>
      </c>
      <c r="R24" s="24">
        <v>1</v>
      </c>
      <c r="S24" s="24">
        <v>0</v>
      </c>
      <c r="T24" s="24">
        <v>0</v>
      </c>
      <c r="U24" s="24">
        <v>1</v>
      </c>
      <c r="V24" s="24">
        <v>0</v>
      </c>
      <c r="W24" s="24">
        <v>0</v>
      </c>
      <c r="X24" s="24">
        <v>0</v>
      </c>
      <c r="Y24" s="24">
        <v>1</v>
      </c>
      <c r="Z24" s="24">
        <v>0</v>
      </c>
      <c r="AA24" s="3">
        <v>1</v>
      </c>
      <c r="AB24" s="3">
        <v>71.099999999999994</v>
      </c>
      <c r="AC24" s="3">
        <v>64</v>
      </c>
      <c r="AD24" s="3"/>
      <c r="AE24" s="3"/>
      <c r="AF24" s="3">
        <v>10.199999999999999</v>
      </c>
      <c r="AG24" s="3">
        <v>64.400000000000006</v>
      </c>
      <c r="AH24" s="3">
        <v>10.9</v>
      </c>
      <c r="AI24" s="3"/>
      <c r="AJ24" s="3"/>
      <c r="AK24" s="3"/>
      <c r="AL24" s="3"/>
      <c r="AM24" s="3"/>
      <c r="AN24" s="3">
        <v>8.1999999999999993</v>
      </c>
      <c r="AO24" s="44" t="s">
        <v>214</v>
      </c>
      <c r="AP24" s="44"/>
      <c r="AQ24" s="3">
        <v>1</v>
      </c>
    </row>
    <row r="25" spans="1:44" ht="17.100000000000001">
      <c r="A25" s="4"/>
      <c r="B25" t="s">
        <v>100</v>
      </c>
      <c r="C25">
        <v>1</v>
      </c>
      <c r="D25" s="30">
        <v>45806</v>
      </c>
      <c r="F25" s="1"/>
      <c r="G25" s="34"/>
      <c r="H25" s="34">
        <v>284</v>
      </c>
      <c r="I25" s="17" t="s">
        <v>215</v>
      </c>
      <c r="J25" s="17">
        <f>COUNTIF('trials by arm'!$A$4:$A$25,'250529_NSCLC'!A25)</f>
        <v>0</v>
      </c>
      <c r="K25" s="17">
        <v>1</v>
      </c>
      <c r="L25" s="41" t="s">
        <v>213</v>
      </c>
      <c r="M25" s="44">
        <v>1</v>
      </c>
      <c r="N25" s="44">
        <v>0</v>
      </c>
      <c r="O25" s="24">
        <v>0</v>
      </c>
      <c r="P25" s="24">
        <v>0</v>
      </c>
      <c r="Q25" s="24">
        <v>0</v>
      </c>
      <c r="R25" s="24">
        <v>1</v>
      </c>
      <c r="S25" s="24">
        <v>0</v>
      </c>
      <c r="T25" s="24">
        <v>0</v>
      </c>
      <c r="U25" s="24">
        <v>1</v>
      </c>
      <c r="V25" s="24">
        <v>1</v>
      </c>
      <c r="W25" s="24">
        <v>0</v>
      </c>
      <c r="X25" s="24">
        <v>0</v>
      </c>
      <c r="Y25" s="24">
        <v>1</v>
      </c>
      <c r="Z25" s="24">
        <v>0</v>
      </c>
      <c r="AA25" s="3">
        <v>1</v>
      </c>
      <c r="AB25" s="3">
        <v>67.3</v>
      </c>
      <c r="AC25" s="3">
        <v>65</v>
      </c>
      <c r="AD25" s="3"/>
      <c r="AE25" s="3"/>
      <c r="AF25" s="3">
        <v>8.8000000000000007</v>
      </c>
      <c r="AG25" s="3">
        <v>63.4</v>
      </c>
      <c r="AH25" s="3">
        <v>10.199999999999999</v>
      </c>
      <c r="AI25" s="3"/>
      <c r="AJ25" s="3"/>
      <c r="AK25" s="3"/>
      <c r="AL25" s="3"/>
      <c r="AM25" s="3"/>
      <c r="AN25" s="3">
        <v>8.4</v>
      </c>
      <c r="AO25" s="44" t="s">
        <v>216</v>
      </c>
      <c r="AP25" s="44"/>
      <c r="AQ25" s="3">
        <v>1</v>
      </c>
    </row>
    <row r="26" spans="1:44" ht="14.1" hidden="1" customHeight="1">
      <c r="A26" s="4" t="s">
        <v>217</v>
      </c>
      <c r="B26" t="s">
        <v>96</v>
      </c>
      <c r="D26" s="30">
        <v>45806</v>
      </c>
      <c r="F26" s="1"/>
      <c r="G26" s="34">
        <v>616</v>
      </c>
      <c r="H26" s="17">
        <v>405</v>
      </c>
      <c r="I26" s="17" t="s">
        <v>218</v>
      </c>
      <c r="J26" s="17">
        <f>COUNTIF('trials by arm'!$A$4:$A$25,'250529_NSCLC'!A26)</f>
        <v>0</v>
      </c>
      <c r="K26" s="17">
        <v>0</v>
      </c>
      <c r="L26" s="17"/>
      <c r="M26" s="3"/>
      <c r="N26" s="3"/>
      <c r="O26" s="24">
        <v>0</v>
      </c>
      <c r="P26" s="24">
        <v>1</v>
      </c>
      <c r="Q26" s="24">
        <v>0</v>
      </c>
      <c r="R26" s="24">
        <v>1</v>
      </c>
      <c r="S26" s="24">
        <v>1</v>
      </c>
      <c r="T26" s="24">
        <v>0</v>
      </c>
      <c r="U26" s="24">
        <v>1</v>
      </c>
      <c r="V26" s="24"/>
      <c r="W26" s="24"/>
      <c r="X26" s="24"/>
      <c r="Y26" s="24"/>
      <c r="Z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>
        <v>8.8000000000000007</v>
      </c>
      <c r="AO26" s="44" t="s">
        <v>122</v>
      </c>
      <c r="AP26" s="44"/>
      <c r="AQ26" s="3"/>
      <c r="AR26" s="6"/>
    </row>
    <row r="27" spans="1:44" ht="14.1" hidden="1" customHeight="1">
      <c r="A27" s="4"/>
      <c r="B27" t="s">
        <v>100</v>
      </c>
      <c r="D27" s="30">
        <v>45806</v>
      </c>
      <c r="F27" s="1"/>
      <c r="G27" s="34"/>
      <c r="H27" s="34">
        <v>202</v>
      </c>
      <c r="I27" s="17" t="s">
        <v>219</v>
      </c>
      <c r="J27" s="17">
        <f>COUNTIF('trials by arm'!$A$4:$A$25,'250529_NSCLC'!A27)</f>
        <v>0</v>
      </c>
      <c r="K27" s="17">
        <v>0</v>
      </c>
      <c r="L27" s="17"/>
      <c r="M27" s="3"/>
      <c r="N27" s="3"/>
      <c r="O27" s="24">
        <v>0</v>
      </c>
      <c r="P27" s="24">
        <v>1</v>
      </c>
      <c r="Q27" s="24">
        <v>0</v>
      </c>
      <c r="R27" s="24">
        <v>0</v>
      </c>
      <c r="S27" s="24">
        <v>1</v>
      </c>
      <c r="T27" s="24">
        <v>0</v>
      </c>
      <c r="U27" s="24">
        <v>1</v>
      </c>
      <c r="V27" s="24"/>
      <c r="W27" s="24"/>
      <c r="X27" s="24"/>
      <c r="Y27" s="24"/>
      <c r="Z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>
        <v>4.9000000000000004</v>
      </c>
      <c r="AO27" s="44" t="s">
        <v>124</v>
      </c>
      <c r="AP27" s="44"/>
      <c r="AQ27" s="3"/>
      <c r="AR27" s="6"/>
    </row>
    <row r="28" spans="1:44" ht="14.1" hidden="1" customHeight="1">
      <c r="A28" s="4"/>
      <c r="B28" t="s">
        <v>96</v>
      </c>
      <c r="D28" s="30"/>
      <c r="F28" s="1"/>
      <c r="G28" s="34"/>
      <c r="H28" s="34">
        <v>127</v>
      </c>
      <c r="I28" s="17" t="s">
        <v>218</v>
      </c>
      <c r="J28" s="17"/>
      <c r="K28" s="17">
        <v>1</v>
      </c>
      <c r="L28" s="6" t="s">
        <v>177</v>
      </c>
      <c r="M28" s="3"/>
      <c r="N28" s="3"/>
      <c r="O28" s="24">
        <v>0</v>
      </c>
      <c r="P28" s="24">
        <v>1</v>
      </c>
      <c r="Q28" s="24">
        <v>0</v>
      </c>
      <c r="R28" s="24">
        <v>1</v>
      </c>
      <c r="S28" s="24">
        <v>1</v>
      </c>
      <c r="T28" s="24">
        <v>0</v>
      </c>
      <c r="U28" s="24">
        <v>1</v>
      </c>
      <c r="V28" s="24"/>
      <c r="W28" s="24"/>
      <c r="X28" s="24"/>
      <c r="Y28" s="24"/>
      <c r="Z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>
        <v>6.1</v>
      </c>
      <c r="AO28" s="44" t="s">
        <v>220</v>
      </c>
      <c r="AP28" s="44"/>
      <c r="AQ28" s="3"/>
    </row>
    <row r="29" spans="1:44" ht="14.1" hidden="1" customHeight="1">
      <c r="A29" s="4"/>
      <c r="B29" t="s">
        <v>100</v>
      </c>
      <c r="D29" s="30"/>
      <c r="F29" s="1"/>
      <c r="G29" s="34"/>
      <c r="H29" s="34">
        <v>63</v>
      </c>
      <c r="I29" s="17" t="s">
        <v>219</v>
      </c>
      <c r="J29" s="17"/>
      <c r="K29" s="17">
        <v>1</v>
      </c>
      <c r="L29" s="6" t="s">
        <v>177</v>
      </c>
      <c r="M29" s="3"/>
      <c r="N29" s="3"/>
      <c r="O29" s="24">
        <v>0</v>
      </c>
      <c r="P29" s="24">
        <v>1</v>
      </c>
      <c r="Q29" s="24">
        <v>0</v>
      </c>
      <c r="R29" s="24">
        <v>0</v>
      </c>
      <c r="S29" s="24">
        <v>1</v>
      </c>
      <c r="T29" s="24">
        <v>0</v>
      </c>
      <c r="U29" s="24">
        <v>1</v>
      </c>
      <c r="V29" s="24"/>
      <c r="W29" s="24"/>
      <c r="X29" s="24"/>
      <c r="Y29" s="24"/>
      <c r="Z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>
        <v>5.0999999999999996</v>
      </c>
      <c r="AO29" s="44" t="s">
        <v>221</v>
      </c>
      <c r="AP29" s="44"/>
      <c r="AQ29" s="3"/>
    </row>
    <row r="30" spans="1:44" ht="14.1">
      <c r="A30" s="4" t="s">
        <v>222</v>
      </c>
      <c r="B30" t="s">
        <v>96</v>
      </c>
      <c r="C30">
        <v>1</v>
      </c>
      <c r="D30" s="30">
        <v>45806</v>
      </c>
      <c r="E30" s="1" t="s">
        <v>223</v>
      </c>
      <c r="F30" s="1"/>
      <c r="G30" s="34">
        <v>332</v>
      </c>
      <c r="H30" s="34">
        <v>222</v>
      </c>
      <c r="I30" s="17" t="s">
        <v>224</v>
      </c>
      <c r="J30" s="17">
        <f>COUNTIF('trials by arm'!$A$4:$A$25,'250529_NSCLC'!A30)</f>
        <v>0</v>
      </c>
      <c r="K30" s="17">
        <v>0</v>
      </c>
      <c r="L30" s="38"/>
      <c r="M30" s="44">
        <v>0</v>
      </c>
      <c r="N30" s="44">
        <v>1</v>
      </c>
      <c r="O30" s="24">
        <v>0</v>
      </c>
      <c r="P30" s="24">
        <v>1</v>
      </c>
      <c r="Q30" s="24">
        <v>0</v>
      </c>
      <c r="R30" s="24">
        <v>1</v>
      </c>
      <c r="S30" s="24">
        <v>1</v>
      </c>
      <c r="T30" s="24">
        <v>0</v>
      </c>
      <c r="U30" s="24">
        <v>0</v>
      </c>
      <c r="V30" s="24">
        <v>0</v>
      </c>
      <c r="W30" s="24">
        <v>1</v>
      </c>
      <c r="X30" s="24">
        <v>0</v>
      </c>
      <c r="Y30" s="24">
        <v>1</v>
      </c>
      <c r="Z30" s="24">
        <v>0</v>
      </c>
      <c r="AA30" s="3">
        <v>1</v>
      </c>
      <c r="AB30" s="3">
        <v>75.3</v>
      </c>
      <c r="AC30" s="3">
        <v>60</v>
      </c>
      <c r="AD30" s="3"/>
      <c r="AE30" s="3"/>
      <c r="AF30" s="3">
        <v>34.1</v>
      </c>
      <c r="AG30" s="3">
        <v>75.8</v>
      </c>
      <c r="AH30" s="3">
        <v>4.9000000000000004</v>
      </c>
      <c r="AI30" s="3"/>
      <c r="AJ30" s="3">
        <v>17.899999999999999</v>
      </c>
      <c r="AK30" s="3">
        <v>82.1</v>
      </c>
      <c r="AL30" s="3">
        <v>97.8</v>
      </c>
      <c r="AM30" s="3">
        <v>2.2000000000000002</v>
      </c>
      <c r="AN30" s="3">
        <v>9.6999999999999993</v>
      </c>
      <c r="AO30" s="44" t="s">
        <v>225</v>
      </c>
      <c r="AP30" s="44"/>
      <c r="AQ30" s="3">
        <v>0</v>
      </c>
      <c r="AR30" s="6"/>
    </row>
    <row r="31" spans="1:44" ht="14.1">
      <c r="A31" s="4"/>
      <c r="B31" t="s">
        <v>100</v>
      </c>
      <c r="C31">
        <v>1</v>
      </c>
      <c r="D31" s="30">
        <v>45806</v>
      </c>
      <c r="F31" s="1"/>
      <c r="G31" s="34"/>
      <c r="H31" s="34">
        <v>110</v>
      </c>
      <c r="I31" s="17" t="s">
        <v>226</v>
      </c>
      <c r="J31" s="17">
        <f>COUNTIF('trials by arm'!$A$4:$A$25,'250529_NSCLC'!A31)</f>
        <v>0</v>
      </c>
      <c r="K31" s="17">
        <v>0</v>
      </c>
      <c r="L31" s="38"/>
      <c r="M31" s="44">
        <v>0</v>
      </c>
      <c r="N31" s="44">
        <v>0</v>
      </c>
      <c r="O31" s="24">
        <v>0</v>
      </c>
      <c r="P31" s="24">
        <v>1</v>
      </c>
      <c r="Q31" s="24">
        <v>0</v>
      </c>
      <c r="R31" s="24">
        <v>0</v>
      </c>
      <c r="S31" s="24">
        <v>1</v>
      </c>
      <c r="T31" s="24">
        <v>0</v>
      </c>
      <c r="U31" s="24">
        <v>0</v>
      </c>
      <c r="V31" s="24">
        <v>0</v>
      </c>
      <c r="W31" s="24">
        <v>1</v>
      </c>
      <c r="X31" s="24">
        <v>0</v>
      </c>
      <c r="Y31" s="24">
        <v>0</v>
      </c>
      <c r="Z31" s="24">
        <v>0</v>
      </c>
      <c r="AA31" s="3">
        <v>1</v>
      </c>
      <c r="AB31" s="3">
        <v>71.2</v>
      </c>
      <c r="AC31" s="3">
        <v>61</v>
      </c>
      <c r="AD31" s="3"/>
      <c r="AE31" s="3"/>
      <c r="AF31" s="3">
        <v>40.5</v>
      </c>
      <c r="AG31" s="3">
        <v>78.400000000000006</v>
      </c>
      <c r="AH31" s="3">
        <v>6.3</v>
      </c>
      <c r="AI31" s="3"/>
      <c r="AJ31" s="3">
        <v>18.899999999999999</v>
      </c>
      <c r="AK31" s="3">
        <v>81.099999999999994</v>
      </c>
      <c r="AL31" s="3">
        <v>98.2</v>
      </c>
      <c r="AM31" s="3">
        <v>1.8</v>
      </c>
      <c r="AN31" s="3">
        <v>7.6</v>
      </c>
      <c r="AO31" s="44" t="s">
        <v>227</v>
      </c>
      <c r="AP31" s="44"/>
      <c r="AQ31" s="3">
        <v>0</v>
      </c>
      <c r="AR31" s="6"/>
    </row>
    <row r="32" spans="1:44" ht="14.1">
      <c r="A32" s="4" t="s">
        <v>39</v>
      </c>
      <c r="B32" t="s">
        <v>96</v>
      </c>
      <c r="C32">
        <v>1</v>
      </c>
      <c r="D32" s="30">
        <v>45806</v>
      </c>
      <c r="E32" s="1" t="s">
        <v>40</v>
      </c>
      <c r="F32" s="1"/>
      <c r="G32" s="34">
        <v>305</v>
      </c>
      <c r="H32" s="34">
        <v>152</v>
      </c>
      <c r="I32" s="17" t="s">
        <v>121</v>
      </c>
      <c r="J32" s="17">
        <f>COUNTIF('trials by arm'!$A$4:$A$25,'250529_NSCLC'!A32)</f>
        <v>2</v>
      </c>
      <c r="K32" s="17">
        <v>0</v>
      </c>
      <c r="L32" s="38"/>
      <c r="M32" s="44">
        <v>1</v>
      </c>
      <c r="N32" s="44">
        <v>1</v>
      </c>
      <c r="O32" s="24">
        <v>0</v>
      </c>
      <c r="P32" s="24">
        <v>1</v>
      </c>
      <c r="Q32" s="24">
        <v>1</v>
      </c>
      <c r="R32" s="24">
        <v>1</v>
      </c>
      <c r="S32" s="24">
        <v>0</v>
      </c>
      <c r="T32" s="24">
        <v>0</v>
      </c>
      <c r="U32" s="24">
        <v>1</v>
      </c>
      <c r="V32" s="24">
        <v>0</v>
      </c>
      <c r="W32" s="24">
        <v>1</v>
      </c>
      <c r="X32" s="24">
        <v>0</v>
      </c>
      <c r="Y32" s="24">
        <v>1</v>
      </c>
      <c r="Z32" s="24">
        <v>1</v>
      </c>
      <c r="AA32" s="3">
        <v>1</v>
      </c>
      <c r="AB32" s="3">
        <v>59.2</v>
      </c>
      <c r="AC32" s="3">
        <v>61</v>
      </c>
      <c r="AD32" s="3"/>
      <c r="AE32" s="3"/>
      <c r="AF32" s="3">
        <v>53.9</v>
      </c>
      <c r="AG32" s="3">
        <v>82.2</v>
      </c>
      <c r="AH32" s="3">
        <v>8.6</v>
      </c>
      <c r="AI32" s="3">
        <v>0</v>
      </c>
      <c r="AJ32" s="3">
        <v>0</v>
      </c>
      <c r="AK32" s="3">
        <v>100</v>
      </c>
      <c r="AL32" s="3">
        <v>47</v>
      </c>
      <c r="AM32" s="3">
        <v>46</v>
      </c>
      <c r="AN32" s="3">
        <v>9.5</v>
      </c>
      <c r="AO32" s="44" t="s">
        <v>122</v>
      </c>
      <c r="AP32" s="44"/>
      <c r="AQ32" s="3">
        <v>0</v>
      </c>
      <c r="AR32" s="6"/>
    </row>
    <row r="33" spans="1:44" ht="14.1">
      <c r="A33" s="4"/>
      <c r="B33" t="s">
        <v>100</v>
      </c>
      <c r="C33">
        <v>1</v>
      </c>
      <c r="D33" s="30">
        <v>45806</v>
      </c>
      <c r="G33" s="34"/>
      <c r="H33" s="34">
        <v>153</v>
      </c>
      <c r="I33" s="17" t="s">
        <v>123</v>
      </c>
      <c r="J33" s="17">
        <f>COUNTIF('trials by arm'!$A$4:$A$25,'250529_NSCLC'!A33)</f>
        <v>0</v>
      </c>
      <c r="K33" s="17">
        <v>0</v>
      </c>
      <c r="L33" s="38"/>
      <c r="M33" s="44">
        <v>0</v>
      </c>
      <c r="N33" s="44">
        <v>0</v>
      </c>
      <c r="O33" s="24">
        <v>0</v>
      </c>
      <c r="P33" s="24">
        <v>1</v>
      </c>
      <c r="Q33" s="24">
        <v>1</v>
      </c>
      <c r="R33" s="24">
        <v>0</v>
      </c>
      <c r="S33" s="24">
        <v>0</v>
      </c>
      <c r="T33" s="24">
        <v>0</v>
      </c>
      <c r="U33" s="24">
        <v>1</v>
      </c>
      <c r="V33" s="24">
        <v>0</v>
      </c>
      <c r="W33" s="24">
        <v>1</v>
      </c>
      <c r="X33" s="24">
        <v>0</v>
      </c>
      <c r="Y33" s="24">
        <v>0</v>
      </c>
      <c r="Z33" s="24">
        <v>1</v>
      </c>
      <c r="AA33" s="3">
        <v>1</v>
      </c>
      <c r="AB33" s="3">
        <v>59.5</v>
      </c>
      <c r="AC33" s="3">
        <v>61</v>
      </c>
      <c r="AD33" s="3"/>
      <c r="AE33" s="3"/>
      <c r="AF33" s="3">
        <v>49</v>
      </c>
      <c r="AG33" s="3">
        <v>79.7</v>
      </c>
      <c r="AH33" s="3">
        <v>3.1</v>
      </c>
      <c r="AI33" s="3">
        <v>0</v>
      </c>
      <c r="AJ33" s="3">
        <v>0</v>
      </c>
      <c r="AK33" s="3">
        <v>100</v>
      </c>
      <c r="AL33" s="3">
        <v>53</v>
      </c>
      <c r="AM33" s="3">
        <v>54</v>
      </c>
      <c r="AN33" s="3">
        <v>7.1</v>
      </c>
      <c r="AO33" s="44" t="s">
        <v>124</v>
      </c>
      <c r="AP33" s="44"/>
      <c r="AQ33" s="3">
        <v>0</v>
      </c>
      <c r="AR33" s="6"/>
    </row>
    <row r="34" spans="1:44" ht="15">
      <c r="A34" s="4" t="s">
        <v>228</v>
      </c>
      <c r="B34" t="s">
        <v>96</v>
      </c>
      <c r="C34">
        <v>1</v>
      </c>
      <c r="D34" s="30">
        <v>45806</v>
      </c>
      <c r="E34" s="1" t="s">
        <v>229</v>
      </c>
      <c r="F34" s="1"/>
      <c r="G34" s="34">
        <v>623</v>
      </c>
      <c r="H34" s="34">
        <v>309</v>
      </c>
      <c r="I34" s="17" t="s">
        <v>230</v>
      </c>
      <c r="J34" s="17">
        <f>COUNTIF('trials by arm'!$A$4:$A$25,'250529_NSCLC'!A34)</f>
        <v>0</v>
      </c>
      <c r="K34" s="17">
        <v>1</v>
      </c>
      <c r="L34" s="39" t="s">
        <v>231</v>
      </c>
      <c r="M34" s="44">
        <v>1</v>
      </c>
      <c r="N34" s="44">
        <v>0</v>
      </c>
      <c r="O34" s="24">
        <v>0</v>
      </c>
      <c r="P34" s="24">
        <v>0</v>
      </c>
      <c r="Q34" s="24">
        <v>1</v>
      </c>
      <c r="R34" s="24">
        <v>1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1</v>
      </c>
      <c r="Y34" s="24">
        <v>1</v>
      </c>
      <c r="Z34" s="24">
        <v>1</v>
      </c>
      <c r="AA34" s="3">
        <v>1</v>
      </c>
      <c r="AB34" s="3">
        <v>74.400000000000006</v>
      </c>
      <c r="AC34" s="3">
        <v>66</v>
      </c>
      <c r="AD34" s="3"/>
      <c r="AE34" s="3"/>
      <c r="AF34" s="3">
        <v>17.5</v>
      </c>
      <c r="AG34" s="3">
        <v>64.400000000000006</v>
      </c>
      <c r="AH34" s="3">
        <v>6.1</v>
      </c>
      <c r="AI34" s="3"/>
      <c r="AJ34" s="3"/>
      <c r="AK34" s="3"/>
      <c r="AL34" s="3"/>
      <c r="AM34" s="3"/>
      <c r="AN34" s="3">
        <v>6.6</v>
      </c>
      <c r="AO34" s="44" t="s">
        <v>220</v>
      </c>
      <c r="AP34" s="44"/>
      <c r="AQ34" s="3">
        <v>0</v>
      </c>
      <c r="AR34" s="6" t="s">
        <v>232</v>
      </c>
    </row>
    <row r="35" spans="1:44" ht="15">
      <c r="A35" s="4"/>
      <c r="B35" t="s">
        <v>100</v>
      </c>
      <c r="C35">
        <v>1</v>
      </c>
      <c r="D35" s="30">
        <v>45806</v>
      </c>
      <c r="F35" s="1"/>
      <c r="G35" s="34"/>
      <c r="H35" s="34">
        <v>314</v>
      </c>
      <c r="I35" s="17" t="s">
        <v>154</v>
      </c>
      <c r="J35" s="17">
        <f>COUNTIF('trials by arm'!$A$4:$A$25,'250529_NSCLC'!A35)</f>
        <v>0</v>
      </c>
      <c r="K35" s="17">
        <v>1</v>
      </c>
      <c r="L35" s="39" t="s">
        <v>231</v>
      </c>
      <c r="M35" s="44">
        <v>1</v>
      </c>
      <c r="N35" s="44">
        <v>0</v>
      </c>
      <c r="O35" s="24">
        <v>0</v>
      </c>
      <c r="P35" s="24">
        <v>0</v>
      </c>
      <c r="Q35" s="24">
        <v>0</v>
      </c>
      <c r="R35" s="24">
        <v>1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1</v>
      </c>
      <c r="Z35" s="24">
        <v>0</v>
      </c>
      <c r="AA35" s="3">
        <v>1</v>
      </c>
      <c r="AB35" s="3">
        <v>71.3</v>
      </c>
      <c r="AC35" s="3">
        <v>66</v>
      </c>
      <c r="AD35" s="3"/>
      <c r="AE35" s="3"/>
      <c r="AF35" s="3">
        <v>21.3</v>
      </c>
      <c r="AG35" s="3">
        <v>65.599999999999994</v>
      </c>
      <c r="AH35" s="3">
        <v>13.4</v>
      </c>
      <c r="AI35" s="3"/>
      <c r="AJ35" s="3"/>
      <c r="AK35" s="3"/>
      <c r="AL35" s="3"/>
      <c r="AM35" s="3"/>
      <c r="AN35" s="3">
        <v>4.2</v>
      </c>
      <c r="AO35" s="44" t="s">
        <v>221</v>
      </c>
      <c r="AP35" s="44"/>
      <c r="AQ35" s="3">
        <v>0</v>
      </c>
      <c r="AR35" s="6" t="s">
        <v>233</v>
      </c>
    </row>
    <row r="36" spans="1:44" ht="14.1">
      <c r="A36" s="4" t="s">
        <v>234</v>
      </c>
      <c r="B36" t="s">
        <v>96</v>
      </c>
      <c r="C36">
        <v>1</v>
      </c>
      <c r="D36" s="30">
        <v>45806</v>
      </c>
      <c r="E36" s="1" t="s">
        <v>235</v>
      </c>
      <c r="G36" s="34">
        <v>748</v>
      </c>
      <c r="H36" s="34">
        <v>375</v>
      </c>
      <c r="I36" s="17" t="s">
        <v>236</v>
      </c>
      <c r="J36" s="17">
        <f>COUNTIF('trials by arm'!$A$4:$A$25,'250529_NSCLC'!A36)</f>
        <v>0</v>
      </c>
      <c r="K36" s="17">
        <v>0</v>
      </c>
      <c r="L36" s="38"/>
      <c r="M36" s="44">
        <v>1</v>
      </c>
      <c r="N36" s="44">
        <v>0</v>
      </c>
      <c r="O36" s="24">
        <v>0</v>
      </c>
      <c r="P36" s="24">
        <v>1</v>
      </c>
      <c r="Q36" s="24">
        <v>1</v>
      </c>
      <c r="R36" s="24">
        <v>1</v>
      </c>
      <c r="S36" s="24">
        <v>1</v>
      </c>
      <c r="T36" s="24">
        <v>0</v>
      </c>
      <c r="U36" s="24">
        <v>1</v>
      </c>
      <c r="V36" s="24">
        <v>0</v>
      </c>
      <c r="W36" s="24">
        <v>1</v>
      </c>
      <c r="X36" s="24">
        <v>0</v>
      </c>
      <c r="Y36" s="24">
        <v>1</v>
      </c>
      <c r="Z36" s="24">
        <v>1</v>
      </c>
      <c r="AA36" s="3">
        <v>1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>
        <v>12.1</v>
      </c>
      <c r="AO36" s="44" t="s">
        <v>237</v>
      </c>
      <c r="AP36" s="44"/>
      <c r="AQ36" s="3">
        <v>0</v>
      </c>
      <c r="AR36" s="6"/>
    </row>
    <row r="37" spans="1:44" ht="14.1">
      <c r="A37" s="4"/>
      <c r="B37" t="s">
        <v>100</v>
      </c>
      <c r="C37">
        <v>1</v>
      </c>
      <c r="D37" s="30">
        <v>45806</v>
      </c>
      <c r="G37" s="34"/>
      <c r="H37" s="34">
        <v>373</v>
      </c>
      <c r="I37" s="17" t="s">
        <v>238</v>
      </c>
      <c r="J37" s="17">
        <f>COUNTIF('trials by arm'!$A$4:$A$25,'250529_NSCLC'!A37)</f>
        <v>0</v>
      </c>
      <c r="K37" s="17">
        <v>0</v>
      </c>
      <c r="L37" s="38"/>
      <c r="M37" s="44">
        <v>1</v>
      </c>
      <c r="N37" s="44">
        <v>0</v>
      </c>
      <c r="O37" s="24">
        <v>0</v>
      </c>
      <c r="P37" s="24">
        <v>1</v>
      </c>
      <c r="Q37" s="24">
        <v>0</v>
      </c>
      <c r="R37" s="24">
        <v>1</v>
      </c>
      <c r="S37" s="24">
        <v>1</v>
      </c>
      <c r="T37" s="24">
        <v>0</v>
      </c>
      <c r="U37" s="24">
        <v>1</v>
      </c>
      <c r="V37" s="24">
        <v>0</v>
      </c>
      <c r="W37" s="24">
        <v>1</v>
      </c>
      <c r="X37" s="24">
        <v>0</v>
      </c>
      <c r="Y37" s="24">
        <v>1</v>
      </c>
      <c r="Z37" s="24">
        <v>0</v>
      </c>
      <c r="AA37" s="3">
        <v>1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>
        <v>9.5</v>
      </c>
      <c r="AO37" s="44" t="s">
        <v>239</v>
      </c>
      <c r="AP37" s="44"/>
      <c r="AQ37" s="3">
        <v>0</v>
      </c>
      <c r="AR37" s="6"/>
    </row>
    <row r="38" spans="1:44" ht="15">
      <c r="A38" s="4" t="s">
        <v>240</v>
      </c>
      <c r="B38" t="s">
        <v>96</v>
      </c>
      <c r="C38">
        <v>1</v>
      </c>
      <c r="D38" s="30">
        <v>45806</v>
      </c>
      <c r="E38" s="1" t="s">
        <v>241</v>
      </c>
      <c r="G38" s="34">
        <v>1214</v>
      </c>
      <c r="H38" s="34">
        <v>151</v>
      </c>
      <c r="I38" s="17" t="s">
        <v>242</v>
      </c>
      <c r="J38" s="17">
        <f>COUNTIF('trials by arm'!$A$4:$A$25,'250529_NSCLC'!A38)</f>
        <v>0</v>
      </c>
      <c r="K38" s="17">
        <v>1</v>
      </c>
      <c r="L38" s="39" t="s">
        <v>243</v>
      </c>
      <c r="M38" s="44">
        <v>0</v>
      </c>
      <c r="N38" s="44">
        <v>1</v>
      </c>
      <c r="O38" s="24">
        <v>0</v>
      </c>
      <c r="P38" s="24">
        <v>0</v>
      </c>
      <c r="Q38" s="24">
        <v>0</v>
      </c>
      <c r="R38" s="24">
        <v>1</v>
      </c>
      <c r="S38" s="24">
        <v>0</v>
      </c>
      <c r="T38" s="24">
        <v>0</v>
      </c>
      <c r="U38" s="24">
        <v>1</v>
      </c>
      <c r="V38" s="24">
        <v>0</v>
      </c>
      <c r="W38" s="24">
        <v>0</v>
      </c>
      <c r="X38" s="24">
        <v>0</v>
      </c>
      <c r="Y38" s="24">
        <v>1</v>
      </c>
      <c r="Z38" s="24">
        <v>0</v>
      </c>
      <c r="AA38" s="3">
        <v>1</v>
      </c>
      <c r="AB38" s="3">
        <v>74.2</v>
      </c>
      <c r="AC38" s="3">
        <v>64</v>
      </c>
      <c r="AD38" s="3"/>
      <c r="AE38" s="3"/>
      <c r="AF38" s="3">
        <v>11.3</v>
      </c>
      <c r="AG38" s="3">
        <v>68.900000000000006</v>
      </c>
      <c r="AH38" s="3">
        <v>6.6</v>
      </c>
      <c r="AI38" s="3">
        <v>0</v>
      </c>
      <c r="AJ38" s="3">
        <v>0.7</v>
      </c>
      <c r="AK38" s="3">
        <v>99.3</v>
      </c>
      <c r="AL38" s="3"/>
      <c r="AM38" s="3"/>
      <c r="AN38" s="3">
        <v>8.4</v>
      </c>
      <c r="AO38" s="44" t="s">
        <v>244</v>
      </c>
      <c r="AP38" s="44"/>
      <c r="AQ38" s="3">
        <v>1</v>
      </c>
      <c r="AR38" s="6"/>
    </row>
    <row r="39" spans="1:44" ht="15">
      <c r="A39" s="4"/>
      <c r="B39" t="s">
        <v>100</v>
      </c>
      <c r="C39">
        <v>1</v>
      </c>
      <c r="D39" s="30"/>
      <c r="G39" s="34"/>
      <c r="H39" s="34">
        <v>216</v>
      </c>
      <c r="I39" s="17" t="s">
        <v>245</v>
      </c>
      <c r="J39" s="17"/>
      <c r="K39" s="17">
        <v>1</v>
      </c>
      <c r="L39" s="39" t="s">
        <v>243</v>
      </c>
      <c r="M39" s="44">
        <v>0</v>
      </c>
      <c r="N39" s="44">
        <v>0</v>
      </c>
      <c r="O39" s="24">
        <v>0</v>
      </c>
      <c r="P39" s="24">
        <v>1</v>
      </c>
      <c r="Q39" s="24">
        <v>0</v>
      </c>
      <c r="R39" s="24">
        <v>0</v>
      </c>
      <c r="S39" s="24">
        <v>1</v>
      </c>
      <c r="T39" s="24">
        <v>1</v>
      </c>
      <c r="U39" s="24">
        <v>0</v>
      </c>
      <c r="V39" s="24">
        <v>0</v>
      </c>
      <c r="W39" s="24">
        <v>1</v>
      </c>
      <c r="X39" s="24">
        <v>0</v>
      </c>
      <c r="Y39" s="24">
        <v>0</v>
      </c>
      <c r="Z39" s="24">
        <v>0</v>
      </c>
      <c r="AA39" s="3">
        <v>1</v>
      </c>
      <c r="AB39" s="3">
        <v>73.099999999999994</v>
      </c>
      <c r="AC39" s="3">
        <v>63</v>
      </c>
      <c r="AD39" s="3"/>
      <c r="AE39" s="3"/>
      <c r="AF39" s="3">
        <v>13.9</v>
      </c>
      <c r="AG39" s="3">
        <v>67.099999999999994</v>
      </c>
      <c r="AH39" s="3">
        <v>9.6999999999999993</v>
      </c>
      <c r="AI39" s="3">
        <v>0</v>
      </c>
      <c r="AJ39" s="3">
        <v>0.5</v>
      </c>
      <c r="AK39" s="3">
        <v>99.5</v>
      </c>
      <c r="AL39" s="3"/>
      <c r="AM39" s="3"/>
      <c r="AN39" s="3">
        <v>5.6</v>
      </c>
      <c r="AO39" s="44" t="s">
        <v>246</v>
      </c>
      <c r="AP39" s="44"/>
      <c r="AQ39" s="3">
        <v>1</v>
      </c>
      <c r="AR39" s="6"/>
    </row>
    <row r="40" spans="1:44" ht="15">
      <c r="A40" s="4"/>
      <c r="B40" t="s">
        <v>96</v>
      </c>
      <c r="C40">
        <v>1</v>
      </c>
      <c r="D40" s="30"/>
      <c r="G40" s="34"/>
      <c r="H40" s="34">
        <v>130</v>
      </c>
      <c r="I40" s="17" t="s">
        <v>247</v>
      </c>
      <c r="J40" s="17"/>
      <c r="K40" s="17">
        <v>1</v>
      </c>
      <c r="L40" s="39" t="s">
        <v>243</v>
      </c>
      <c r="M40" s="44">
        <v>0</v>
      </c>
      <c r="N40" s="44">
        <v>1</v>
      </c>
      <c r="O40" s="24">
        <v>0</v>
      </c>
      <c r="P40" s="24">
        <v>0</v>
      </c>
      <c r="Q40" s="24">
        <v>0</v>
      </c>
      <c r="R40" s="24">
        <v>1</v>
      </c>
      <c r="S40" s="24">
        <v>0</v>
      </c>
      <c r="T40" s="24">
        <v>0</v>
      </c>
      <c r="U40" s="24">
        <v>1</v>
      </c>
      <c r="V40" s="24">
        <v>0</v>
      </c>
      <c r="W40" s="24">
        <v>0</v>
      </c>
      <c r="X40" s="24">
        <v>0</v>
      </c>
      <c r="Y40" s="24">
        <v>1</v>
      </c>
      <c r="Z40" s="24">
        <v>0</v>
      </c>
      <c r="AA40" s="3">
        <v>1</v>
      </c>
      <c r="AB40" s="3">
        <v>76.900000000000006</v>
      </c>
      <c r="AC40" s="3">
        <v>64</v>
      </c>
      <c r="AD40" s="3"/>
      <c r="AE40" s="3"/>
      <c r="AF40" s="3">
        <v>13.8</v>
      </c>
      <c r="AG40" s="3">
        <v>66.2</v>
      </c>
      <c r="AH40" s="3">
        <v>6.9</v>
      </c>
      <c r="AI40" s="3">
        <v>0</v>
      </c>
      <c r="AJ40" s="3">
        <v>0</v>
      </c>
      <c r="AK40" s="3">
        <v>100</v>
      </c>
      <c r="AL40" s="3"/>
      <c r="AM40" s="3"/>
      <c r="AN40" s="3">
        <v>7.5</v>
      </c>
      <c r="AO40" s="44" t="s">
        <v>248</v>
      </c>
      <c r="AP40" s="44"/>
      <c r="AQ40" s="3">
        <v>1</v>
      </c>
      <c r="AR40" s="6"/>
    </row>
    <row r="41" spans="1:44" ht="15">
      <c r="A41" s="4"/>
      <c r="B41" t="s">
        <v>100</v>
      </c>
      <c r="C41">
        <v>1</v>
      </c>
      <c r="D41" s="30">
        <v>45806</v>
      </c>
      <c r="G41" s="34"/>
      <c r="H41" s="34">
        <v>129</v>
      </c>
      <c r="I41" s="17" t="s">
        <v>245</v>
      </c>
      <c r="J41" s="17">
        <f>COUNTIF('trials by arm'!$A$4:$A$25,'250529_NSCLC'!A41)</f>
        <v>0</v>
      </c>
      <c r="K41" s="17">
        <v>1</v>
      </c>
      <c r="L41" s="39" t="s">
        <v>243</v>
      </c>
      <c r="M41" s="44">
        <v>0</v>
      </c>
      <c r="N41" s="44">
        <v>0</v>
      </c>
      <c r="O41" s="24">
        <v>0</v>
      </c>
      <c r="P41" s="24">
        <v>1</v>
      </c>
      <c r="Q41" s="24">
        <v>0</v>
      </c>
      <c r="R41" s="24">
        <v>0</v>
      </c>
      <c r="S41" s="24">
        <v>1</v>
      </c>
      <c r="T41" s="24">
        <v>1</v>
      </c>
      <c r="U41" s="24">
        <v>0</v>
      </c>
      <c r="V41" s="24">
        <v>0</v>
      </c>
      <c r="W41" s="24">
        <v>1</v>
      </c>
      <c r="X41" s="24">
        <v>0</v>
      </c>
      <c r="Y41" s="24">
        <v>0</v>
      </c>
      <c r="Z41" s="24">
        <v>0</v>
      </c>
      <c r="AA41" s="3">
        <v>1</v>
      </c>
      <c r="AB41" s="3">
        <v>72.099999999999994</v>
      </c>
      <c r="AC41" s="3">
        <v>64</v>
      </c>
      <c r="AD41" s="3"/>
      <c r="AE41" s="3"/>
      <c r="AF41" s="3">
        <v>15.5</v>
      </c>
      <c r="AG41" s="3">
        <v>64.3</v>
      </c>
      <c r="AH41" s="3">
        <v>9.3000000000000007</v>
      </c>
      <c r="AI41" s="3">
        <v>0</v>
      </c>
      <c r="AJ41">
        <v>0</v>
      </c>
      <c r="AK41" s="3">
        <v>100</v>
      </c>
      <c r="AL41" s="3"/>
      <c r="AM41" s="3"/>
      <c r="AN41" s="3">
        <v>5.6</v>
      </c>
      <c r="AO41" s="44" t="s">
        <v>249</v>
      </c>
      <c r="AP41" s="44"/>
      <c r="AQ41" s="3">
        <v>1</v>
      </c>
      <c r="AR41" s="6"/>
    </row>
    <row r="42" spans="1:44" ht="14.1">
      <c r="A42" t="s">
        <v>250</v>
      </c>
      <c r="B42" t="s">
        <v>96</v>
      </c>
      <c r="C42">
        <v>1</v>
      </c>
      <c r="D42" s="30">
        <v>45806</v>
      </c>
      <c r="E42" s="1" t="s">
        <v>251</v>
      </c>
      <c r="G42" s="17">
        <v>360</v>
      </c>
      <c r="H42" s="17">
        <v>120</v>
      </c>
      <c r="I42" s="17" t="s">
        <v>252</v>
      </c>
      <c r="J42" s="17">
        <f>COUNTIF('trials by arm'!$A$4:$A$25,'250529_NSCLC'!A42)</f>
        <v>0</v>
      </c>
      <c r="K42" s="17">
        <v>0</v>
      </c>
      <c r="M42" s="4">
        <v>0</v>
      </c>
      <c r="N42" s="4">
        <v>1</v>
      </c>
      <c r="O42" s="3">
        <v>0</v>
      </c>
      <c r="P42" s="3">
        <v>1</v>
      </c>
      <c r="Q42" s="3">
        <v>0</v>
      </c>
      <c r="R42" s="3">
        <v>1</v>
      </c>
      <c r="S42" s="3">
        <v>0</v>
      </c>
      <c r="T42" s="3">
        <v>1</v>
      </c>
      <c r="U42" s="3">
        <v>1</v>
      </c>
      <c r="V42" s="3">
        <v>0</v>
      </c>
      <c r="W42" s="3">
        <v>1</v>
      </c>
      <c r="X42" s="3">
        <v>0</v>
      </c>
      <c r="Y42" s="3">
        <v>1</v>
      </c>
      <c r="Z42" s="3">
        <v>0</v>
      </c>
      <c r="AA42" s="3">
        <v>1</v>
      </c>
      <c r="AB42" s="3">
        <v>89.2</v>
      </c>
      <c r="AC42" s="3">
        <v>60</v>
      </c>
      <c r="AD42" s="3"/>
      <c r="AE42" s="3"/>
      <c r="AF42" s="3">
        <v>20</v>
      </c>
      <c r="AG42" s="3">
        <v>74.2</v>
      </c>
      <c r="AH42" s="3">
        <v>1.7</v>
      </c>
      <c r="AI42" s="3">
        <v>0</v>
      </c>
      <c r="AJ42" s="3">
        <v>31.7</v>
      </c>
      <c r="AK42" s="3">
        <v>68.3</v>
      </c>
      <c r="AL42" s="3"/>
      <c r="AM42" s="3"/>
      <c r="AN42" s="3">
        <v>7.6</v>
      </c>
      <c r="AO42" s="44" t="s">
        <v>253</v>
      </c>
      <c r="AP42" s="44"/>
      <c r="AQ42" s="3">
        <v>0</v>
      </c>
    </row>
    <row r="43" spans="1:44" ht="14.1">
      <c r="B43" t="s">
        <v>96</v>
      </c>
      <c r="C43">
        <v>1</v>
      </c>
      <c r="D43" s="30"/>
      <c r="G43" s="17"/>
      <c r="H43" s="17">
        <v>119</v>
      </c>
      <c r="I43" s="17" t="s">
        <v>254</v>
      </c>
      <c r="J43" s="17"/>
      <c r="K43" s="17">
        <v>0</v>
      </c>
      <c r="M43" s="4">
        <v>0</v>
      </c>
      <c r="N43" s="4">
        <v>1</v>
      </c>
      <c r="O43" s="3">
        <v>0</v>
      </c>
      <c r="P43" s="3">
        <v>1</v>
      </c>
      <c r="Q43" s="3">
        <v>0</v>
      </c>
      <c r="R43" s="3">
        <v>1</v>
      </c>
      <c r="S43" s="3">
        <v>0</v>
      </c>
      <c r="T43" s="3">
        <v>1</v>
      </c>
      <c r="U43" s="3">
        <v>1</v>
      </c>
      <c r="V43" s="3">
        <v>0</v>
      </c>
      <c r="W43" s="3">
        <v>1</v>
      </c>
      <c r="X43" s="3">
        <v>0</v>
      </c>
      <c r="Y43" s="3">
        <v>1</v>
      </c>
      <c r="Z43" s="3">
        <v>0</v>
      </c>
      <c r="AA43" s="3">
        <v>1</v>
      </c>
      <c r="AB43" s="3">
        <v>94.1</v>
      </c>
      <c r="AC43" s="3">
        <v>63</v>
      </c>
      <c r="AD43" s="3"/>
      <c r="AE43" s="3"/>
      <c r="AF43" s="3">
        <v>10.1</v>
      </c>
      <c r="AG43" s="3">
        <v>81.5</v>
      </c>
      <c r="AH43" s="3">
        <v>2.5</v>
      </c>
      <c r="AI43" s="3">
        <v>0</v>
      </c>
      <c r="AJ43" s="3">
        <v>33.6</v>
      </c>
      <c r="AK43" s="3">
        <v>66.400000000000006</v>
      </c>
      <c r="AL43" s="3"/>
      <c r="AM43" s="3"/>
      <c r="AN43" s="3">
        <v>7.6</v>
      </c>
      <c r="AO43" s="44" t="s">
        <v>255</v>
      </c>
      <c r="AP43" s="44"/>
      <c r="AQ43" s="3">
        <v>0</v>
      </c>
    </row>
    <row r="44" spans="1:44" ht="14.1">
      <c r="B44" t="s">
        <v>100</v>
      </c>
      <c r="C44">
        <v>1</v>
      </c>
      <c r="D44" s="30">
        <v>45806</v>
      </c>
      <c r="G44" s="17"/>
      <c r="H44" s="17">
        <v>121</v>
      </c>
      <c r="I44" s="17" t="s">
        <v>256</v>
      </c>
      <c r="J44" s="17">
        <f>COUNTIF('trials by arm'!$A$4:$A$25,'250529_NSCLC'!A44)</f>
        <v>0</v>
      </c>
      <c r="K44" s="17">
        <v>0</v>
      </c>
      <c r="M44" s="4">
        <v>0</v>
      </c>
      <c r="N44" s="4">
        <v>0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1</v>
      </c>
      <c r="AB44" s="3">
        <v>91.7</v>
      </c>
      <c r="AC44" s="3">
        <v>62</v>
      </c>
      <c r="AD44" s="3"/>
      <c r="AE44" s="3"/>
      <c r="AF44" s="3">
        <v>19</v>
      </c>
      <c r="AG44" s="3">
        <v>73.599999999999994</v>
      </c>
      <c r="AH44" s="3">
        <v>0.8</v>
      </c>
      <c r="AI44" s="3">
        <v>0</v>
      </c>
      <c r="AJ44" s="3">
        <v>36.4</v>
      </c>
      <c r="AK44" s="3">
        <v>63.6</v>
      </c>
      <c r="AL44" s="3"/>
      <c r="AM44" s="3"/>
      <c r="AN44" s="3">
        <v>5.5</v>
      </c>
      <c r="AO44" s="44" t="s">
        <v>257</v>
      </c>
      <c r="AP44" s="44"/>
      <c r="AQ44" s="3">
        <v>0</v>
      </c>
    </row>
    <row r="45" spans="1:44" ht="15">
      <c r="A45" t="s">
        <v>258</v>
      </c>
      <c r="B45" t="s">
        <v>96</v>
      </c>
      <c r="C45">
        <v>1</v>
      </c>
      <c r="D45" s="30">
        <v>45806</v>
      </c>
      <c r="E45" s="1" t="s">
        <v>259</v>
      </c>
      <c r="G45" s="17">
        <v>2748</v>
      </c>
      <c r="H45" s="17">
        <v>396</v>
      </c>
      <c r="I45" s="17" t="s">
        <v>260</v>
      </c>
      <c r="J45" s="17">
        <f>COUNTIF('trials by arm'!$A$4:$A$25,'250529_NSCLC'!A45)</f>
        <v>0</v>
      </c>
      <c r="K45" s="17">
        <v>1</v>
      </c>
      <c r="L45" s="36" t="s">
        <v>261</v>
      </c>
      <c r="M45" s="4">
        <v>1</v>
      </c>
      <c r="N45" s="4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1</v>
      </c>
      <c r="AB45" s="3">
        <v>64.400000000000006</v>
      </c>
      <c r="AC45" s="3">
        <v>64</v>
      </c>
      <c r="AD45" s="3"/>
      <c r="AE45" s="3"/>
      <c r="AF45" s="3">
        <v>14.1</v>
      </c>
      <c r="AG45" s="3">
        <v>65.7</v>
      </c>
      <c r="AH45" s="3">
        <v>10.4</v>
      </c>
      <c r="AI45" s="3"/>
      <c r="AJ45" s="3"/>
      <c r="AK45" s="3"/>
      <c r="AL45" s="3"/>
      <c r="AM45" s="3"/>
      <c r="AN45" s="3">
        <v>5.0999999999999996</v>
      </c>
      <c r="AO45" s="44" t="s">
        <v>262</v>
      </c>
      <c r="AP45" s="44"/>
      <c r="AQ45" s="3">
        <v>0</v>
      </c>
    </row>
    <row r="46" spans="1:44" ht="15">
      <c r="B46" t="s">
        <v>96</v>
      </c>
      <c r="C46">
        <v>1</v>
      </c>
      <c r="D46" s="30">
        <v>45806</v>
      </c>
      <c r="E46" s="1"/>
      <c r="G46" s="17"/>
      <c r="H46" s="17">
        <v>396</v>
      </c>
      <c r="I46" s="17" t="s">
        <v>263</v>
      </c>
      <c r="J46" s="17"/>
      <c r="K46" s="17">
        <v>1</v>
      </c>
      <c r="L46" s="36" t="s">
        <v>261</v>
      </c>
      <c r="M46" s="4">
        <v>1</v>
      </c>
      <c r="N46" s="4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1</v>
      </c>
      <c r="AB46" s="3">
        <v>68.7</v>
      </c>
      <c r="AC46" s="3">
        <v>64</v>
      </c>
      <c r="AD46" s="3"/>
      <c r="AE46" s="3"/>
      <c r="AF46" s="3">
        <v>12.6</v>
      </c>
      <c r="AG46" s="3">
        <v>63.6</v>
      </c>
      <c r="AH46" s="3">
        <v>10.6</v>
      </c>
      <c r="AI46" s="3"/>
      <c r="AJ46" s="3"/>
      <c r="AK46" s="3"/>
      <c r="AL46" s="3"/>
      <c r="AM46" s="3"/>
      <c r="AN46" s="3">
        <v>4.2</v>
      </c>
      <c r="AO46" s="44" t="s">
        <v>264</v>
      </c>
      <c r="AP46" s="44"/>
      <c r="AQ46" s="3">
        <v>0</v>
      </c>
    </row>
    <row r="47" spans="1:44" ht="15">
      <c r="B47" t="s">
        <v>100</v>
      </c>
      <c r="C47">
        <v>1</v>
      </c>
      <c r="D47" s="30">
        <v>45806</v>
      </c>
      <c r="G47" s="17"/>
      <c r="H47" s="17">
        <v>397</v>
      </c>
      <c r="I47" s="17" t="s">
        <v>265</v>
      </c>
      <c r="J47" s="17">
        <f>COUNTIF('trials by arm'!$A$4:$A$25,'250529_NSCLC'!A47)</f>
        <v>0</v>
      </c>
      <c r="K47" s="17">
        <v>1</v>
      </c>
      <c r="L47" s="36" t="s">
        <v>261</v>
      </c>
      <c r="M47" s="4">
        <v>0</v>
      </c>
      <c r="N47" s="4">
        <v>0</v>
      </c>
      <c r="O47" s="3">
        <v>0</v>
      </c>
      <c r="P47" s="3">
        <v>1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1</v>
      </c>
      <c r="AB47" s="3">
        <v>65.599999999999994</v>
      </c>
      <c r="AC47" s="3">
        <v>64</v>
      </c>
      <c r="AD47" s="3"/>
      <c r="AE47" s="3"/>
      <c r="AF47" s="3">
        <v>12.8</v>
      </c>
      <c r="AG47" s="3">
        <v>65.2</v>
      </c>
      <c r="AH47" s="3">
        <v>10.1</v>
      </c>
      <c r="AI47" s="3"/>
      <c r="AJ47" s="3"/>
      <c r="AK47" s="3"/>
      <c r="AL47" s="3"/>
      <c r="AM47" s="3"/>
      <c r="AN47" s="3">
        <v>5.6</v>
      </c>
      <c r="AO47" s="44" t="s">
        <v>266</v>
      </c>
      <c r="AP47" s="44"/>
      <c r="AQ47" s="3">
        <v>0</v>
      </c>
    </row>
    <row r="48" spans="1:44" ht="15">
      <c r="B48" t="s">
        <v>96</v>
      </c>
      <c r="C48">
        <v>1</v>
      </c>
      <c r="D48" s="30">
        <v>45806</v>
      </c>
      <c r="E48" s="1"/>
      <c r="G48" s="17"/>
      <c r="H48" s="17">
        <v>205</v>
      </c>
      <c r="I48" s="17" t="s">
        <v>260</v>
      </c>
      <c r="J48" s="17">
        <f>COUNTIF('trials by arm'!$A$4:$A$25,'250529_NSCLC'!A48)</f>
        <v>0</v>
      </c>
      <c r="K48" s="17">
        <v>1</v>
      </c>
      <c r="L48" s="36" t="s">
        <v>267</v>
      </c>
      <c r="M48" s="4">
        <v>1</v>
      </c>
      <c r="N48" s="4">
        <v>0</v>
      </c>
      <c r="O48" s="3">
        <v>0</v>
      </c>
      <c r="P48" s="3">
        <v>1</v>
      </c>
      <c r="Q48" s="3">
        <v>0</v>
      </c>
      <c r="R48" s="3">
        <v>1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1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>
        <v>6.7</v>
      </c>
      <c r="AO48" s="44" t="s">
        <v>268</v>
      </c>
      <c r="AP48" s="44"/>
      <c r="AQ48" s="3">
        <v>1</v>
      </c>
    </row>
    <row r="49" spans="1:43" ht="15">
      <c r="B49" t="s">
        <v>96</v>
      </c>
      <c r="C49">
        <v>1</v>
      </c>
      <c r="D49" s="30">
        <v>45806</v>
      </c>
      <c r="E49" s="1"/>
      <c r="G49" s="17"/>
      <c r="H49" s="17">
        <v>214</v>
      </c>
      <c r="I49" s="17" t="s">
        <v>263</v>
      </c>
      <c r="J49" s="17"/>
      <c r="K49" s="17">
        <v>1</v>
      </c>
      <c r="L49" s="36" t="s">
        <v>267</v>
      </c>
      <c r="M49" s="4">
        <v>1</v>
      </c>
      <c r="N49" s="4">
        <v>0</v>
      </c>
      <c r="O49" s="3">
        <v>0</v>
      </c>
      <c r="P49" s="3">
        <v>1</v>
      </c>
      <c r="Q49" s="3">
        <v>0</v>
      </c>
      <c r="R49" s="3">
        <v>1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1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>
        <v>5.6</v>
      </c>
      <c r="AO49" s="44" t="s">
        <v>269</v>
      </c>
      <c r="AP49" s="44"/>
      <c r="AQ49" s="3">
        <v>1</v>
      </c>
    </row>
    <row r="50" spans="1:43" ht="15">
      <c r="B50" t="s">
        <v>100</v>
      </c>
      <c r="C50">
        <v>1</v>
      </c>
      <c r="D50" s="30">
        <v>45806</v>
      </c>
      <c r="G50" s="17"/>
      <c r="H50" s="17">
        <v>192</v>
      </c>
      <c r="I50" s="17" t="s">
        <v>270</v>
      </c>
      <c r="J50" s="17">
        <f>COUNTIF('trials by arm'!$A$4:$A$25,'250529_NSCLC'!A50)</f>
        <v>0</v>
      </c>
      <c r="K50" s="17">
        <v>1</v>
      </c>
      <c r="L50" s="36" t="s">
        <v>267</v>
      </c>
      <c r="M50" s="4">
        <v>0</v>
      </c>
      <c r="N50" s="4">
        <v>0</v>
      </c>
      <c r="O50" s="3">
        <v>0</v>
      </c>
      <c r="P50" s="3">
        <v>1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1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5.6</v>
      </c>
      <c r="AO50" s="44" t="s">
        <v>271</v>
      </c>
      <c r="AP50" s="44"/>
      <c r="AQ50" s="3">
        <v>1</v>
      </c>
    </row>
    <row r="51" spans="1:43" ht="14.1">
      <c r="A51" t="s">
        <v>272</v>
      </c>
      <c r="B51" t="s">
        <v>96</v>
      </c>
      <c r="C51">
        <v>1</v>
      </c>
      <c r="D51" s="30">
        <v>45806</v>
      </c>
      <c r="E51" s="1" t="s">
        <v>273</v>
      </c>
      <c r="G51" s="17">
        <v>341</v>
      </c>
      <c r="H51" s="17">
        <v>175</v>
      </c>
      <c r="I51" s="17" t="s">
        <v>274</v>
      </c>
      <c r="J51" s="17">
        <f>COUNTIF('trials by arm'!$A$4:$A$25,'250529_NSCLC'!A90)</f>
        <v>0</v>
      </c>
      <c r="K51" s="17">
        <v>0</v>
      </c>
      <c r="M51" s="4">
        <v>0</v>
      </c>
      <c r="N51" s="4">
        <v>1</v>
      </c>
      <c r="O51" s="3">
        <v>0</v>
      </c>
      <c r="P51" s="3">
        <v>1</v>
      </c>
      <c r="Q51" s="3">
        <v>0</v>
      </c>
      <c r="R51" s="3">
        <v>1</v>
      </c>
      <c r="S51" s="3">
        <v>0</v>
      </c>
      <c r="T51" s="3">
        <v>1</v>
      </c>
      <c r="U51" s="3">
        <v>1</v>
      </c>
      <c r="V51" s="3">
        <v>0</v>
      </c>
      <c r="W51" s="3">
        <v>1</v>
      </c>
      <c r="X51" s="3">
        <v>0</v>
      </c>
      <c r="Y51" s="3">
        <v>1</v>
      </c>
      <c r="Z51" s="3">
        <v>0</v>
      </c>
      <c r="AA51" s="3">
        <v>1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>
        <v>7.6</v>
      </c>
      <c r="AO51" s="44" t="s">
        <v>275</v>
      </c>
      <c r="AP51" s="44"/>
      <c r="AQ51" s="3">
        <v>0</v>
      </c>
    </row>
    <row r="52" spans="1:43" ht="14.1">
      <c r="B52" t="s">
        <v>100</v>
      </c>
      <c r="C52">
        <v>1</v>
      </c>
      <c r="D52" s="30">
        <v>45806</v>
      </c>
      <c r="G52" s="17"/>
      <c r="H52" s="17">
        <v>175</v>
      </c>
      <c r="I52" s="17" t="s">
        <v>276</v>
      </c>
      <c r="J52" s="17">
        <f>COUNTIF('trials by arm'!$A$4:$A$25,'250529_NSCLC'!A91)</f>
        <v>0</v>
      </c>
      <c r="K52" s="17">
        <v>0</v>
      </c>
      <c r="M52" s="4">
        <v>0</v>
      </c>
      <c r="N52" s="4">
        <v>0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1</v>
      </c>
      <c r="U52" s="3">
        <v>1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1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>
        <v>4.2</v>
      </c>
      <c r="AO52" s="44" t="s">
        <v>277</v>
      </c>
      <c r="AP52" s="44"/>
      <c r="AQ52" s="3">
        <v>0</v>
      </c>
    </row>
    <row r="53" spans="1:43" ht="15">
      <c r="B53" t="s">
        <v>96</v>
      </c>
      <c r="C53">
        <v>1</v>
      </c>
      <c r="D53" s="30">
        <v>45806</v>
      </c>
      <c r="E53" s="1"/>
      <c r="G53" s="17"/>
      <c r="H53" s="17" t="s">
        <v>278</v>
      </c>
      <c r="I53" s="17" t="s">
        <v>274</v>
      </c>
      <c r="J53" s="17">
        <f>COUNTIF('trials by arm'!$A$4:$A$25,'250529_NSCLC'!#REF!)</f>
        <v>0</v>
      </c>
      <c r="K53" s="17">
        <v>1</v>
      </c>
      <c r="L53" s="36" t="s">
        <v>261</v>
      </c>
      <c r="M53" s="4">
        <v>0</v>
      </c>
      <c r="N53" s="4">
        <v>1</v>
      </c>
      <c r="O53" s="3">
        <v>0</v>
      </c>
      <c r="P53" s="3">
        <v>1</v>
      </c>
      <c r="Q53" s="3">
        <v>0</v>
      </c>
      <c r="R53" s="3">
        <v>1</v>
      </c>
      <c r="S53" s="3">
        <v>0</v>
      </c>
      <c r="T53" s="3">
        <v>1</v>
      </c>
      <c r="U53" s="3">
        <v>1</v>
      </c>
      <c r="V53" s="3">
        <v>0</v>
      </c>
      <c r="W53" s="3">
        <v>1</v>
      </c>
      <c r="X53" s="3">
        <v>0</v>
      </c>
      <c r="Y53" s="3">
        <v>1</v>
      </c>
      <c r="Z53" s="3">
        <v>0</v>
      </c>
      <c r="AA53" s="3">
        <v>1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>
        <v>8.1</v>
      </c>
      <c r="AO53" s="44" t="s">
        <v>279</v>
      </c>
      <c r="AP53" s="44"/>
      <c r="AQ53" s="3">
        <v>0</v>
      </c>
    </row>
    <row r="54" spans="1:43" ht="15">
      <c r="B54" t="s">
        <v>100</v>
      </c>
      <c r="C54">
        <v>1</v>
      </c>
      <c r="D54" s="30">
        <v>45806</v>
      </c>
      <c r="G54" s="17"/>
      <c r="H54" s="17" t="s">
        <v>278</v>
      </c>
      <c r="I54" s="17" t="s">
        <v>276</v>
      </c>
      <c r="J54" s="17">
        <f>COUNTIF('trials by arm'!$A$4:$A$25,'250529_NSCLC'!#REF!)</f>
        <v>0</v>
      </c>
      <c r="K54" s="17">
        <v>1</v>
      </c>
      <c r="L54" s="36" t="s">
        <v>261</v>
      </c>
      <c r="M54" s="4">
        <v>0</v>
      </c>
      <c r="N54" s="4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1</v>
      </c>
      <c r="U54" s="3">
        <v>1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>
        <v>4.2</v>
      </c>
      <c r="AO54" s="44" t="s">
        <v>280</v>
      </c>
      <c r="AP54" s="44"/>
      <c r="AQ54" s="3">
        <v>0</v>
      </c>
    </row>
    <row r="55" spans="1:43" ht="14.1">
      <c r="A55" t="s">
        <v>281</v>
      </c>
      <c r="B55" t="s">
        <v>96</v>
      </c>
      <c r="C55">
        <v>1</v>
      </c>
      <c r="D55" s="30">
        <v>45806</v>
      </c>
      <c r="F55" s="1" t="s">
        <v>282</v>
      </c>
      <c r="G55" s="17">
        <v>559</v>
      </c>
      <c r="H55" s="17">
        <v>278</v>
      </c>
      <c r="I55" s="17" t="s">
        <v>283</v>
      </c>
      <c r="J55" s="17">
        <f>COUNTIF('trials by arm'!$A$4:$A$25,'250529_NSCLC'!A55)</f>
        <v>0</v>
      </c>
      <c r="K55" s="17">
        <v>0</v>
      </c>
      <c r="M55" s="4">
        <v>1</v>
      </c>
      <c r="N55" s="4">
        <v>0</v>
      </c>
      <c r="O55" s="3">
        <v>0</v>
      </c>
      <c r="P55" s="3">
        <v>1</v>
      </c>
      <c r="Q55" s="3">
        <v>0</v>
      </c>
      <c r="R55" s="3">
        <v>1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  <c r="X55" s="3">
        <v>0</v>
      </c>
      <c r="Y55" s="3">
        <v>1</v>
      </c>
      <c r="Z55" s="3">
        <v>0</v>
      </c>
      <c r="AA55" s="3">
        <v>1</v>
      </c>
      <c r="AB55" s="3">
        <v>79.099999999999994</v>
      </c>
      <c r="AC55" s="3">
        <v>65</v>
      </c>
      <c r="AD55" s="3"/>
      <c r="AE55" s="3"/>
      <c r="AF55" s="3">
        <v>7.9</v>
      </c>
      <c r="AG55" s="3">
        <v>73.7</v>
      </c>
      <c r="AH55" s="3">
        <v>7.2</v>
      </c>
      <c r="AI55" s="3"/>
      <c r="AJ55" s="3"/>
      <c r="AK55" s="3"/>
      <c r="AL55" s="3"/>
      <c r="AM55" s="3"/>
      <c r="AN55" s="3">
        <v>6.4</v>
      </c>
      <c r="AO55" s="44" t="s">
        <v>284</v>
      </c>
      <c r="AP55" s="44"/>
      <c r="AQ55" s="3">
        <v>0</v>
      </c>
    </row>
    <row r="56" spans="1:43" ht="14.1">
      <c r="B56" t="s">
        <v>100</v>
      </c>
      <c r="C56">
        <v>1</v>
      </c>
      <c r="D56" s="30">
        <v>45806</v>
      </c>
      <c r="G56" s="17"/>
      <c r="H56" s="17">
        <v>281</v>
      </c>
      <c r="I56" s="17" t="s">
        <v>285</v>
      </c>
      <c r="J56" s="17">
        <f>COUNTIF('trials by arm'!$A$4:$A$25,'250529_NSCLC'!A56)</f>
        <v>0</v>
      </c>
      <c r="K56" s="17">
        <v>0</v>
      </c>
      <c r="M56" s="4">
        <v>0</v>
      </c>
      <c r="N56" s="4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1</v>
      </c>
      <c r="AB56" s="3">
        <v>83.6</v>
      </c>
      <c r="AC56" s="3">
        <v>65</v>
      </c>
      <c r="AD56" s="3"/>
      <c r="AE56" s="3"/>
      <c r="AF56" s="3">
        <v>6.8</v>
      </c>
      <c r="AG56" s="3">
        <v>68</v>
      </c>
      <c r="AH56" s="3">
        <v>8.5</v>
      </c>
      <c r="AI56" s="3"/>
      <c r="AJ56" s="3"/>
      <c r="AK56" s="3"/>
      <c r="AL56" s="3"/>
      <c r="AM56" s="3"/>
      <c r="AN56" s="3">
        <v>4.8</v>
      </c>
      <c r="AO56" s="44" t="s">
        <v>286</v>
      </c>
      <c r="AP56" s="44"/>
      <c r="AQ56" s="3">
        <v>0</v>
      </c>
    </row>
    <row r="57" spans="1:43" ht="15">
      <c r="B57" t="s">
        <v>96</v>
      </c>
      <c r="C57">
        <v>1</v>
      </c>
      <c r="D57" s="30">
        <v>45806</v>
      </c>
      <c r="G57" s="17"/>
      <c r="H57" s="17">
        <v>95</v>
      </c>
      <c r="I57" s="17" t="s">
        <v>283</v>
      </c>
      <c r="J57" s="17">
        <f>COUNTIF('trials by arm'!$A$4:$A$25,'250529_NSCLC'!A57)</f>
        <v>0</v>
      </c>
      <c r="K57" s="17">
        <v>1</v>
      </c>
      <c r="L57" s="36" t="s">
        <v>287</v>
      </c>
      <c r="M57" s="4">
        <v>1</v>
      </c>
      <c r="N57" s="4">
        <v>0</v>
      </c>
      <c r="O57" s="3">
        <v>0</v>
      </c>
      <c r="P57" s="3">
        <v>1</v>
      </c>
      <c r="Q57" s="3">
        <v>0</v>
      </c>
      <c r="R57" s="3">
        <v>1</v>
      </c>
      <c r="S57" s="3">
        <v>0</v>
      </c>
      <c r="T57" s="3">
        <v>1</v>
      </c>
      <c r="U57" s="3">
        <v>0</v>
      </c>
      <c r="V57" s="3">
        <v>0</v>
      </c>
      <c r="W57" s="3">
        <v>1</v>
      </c>
      <c r="X57" s="3">
        <v>0</v>
      </c>
      <c r="Y57" s="3">
        <v>1</v>
      </c>
      <c r="Z57" s="3">
        <v>0</v>
      </c>
      <c r="AA57" s="3">
        <v>1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>
        <v>6.3</v>
      </c>
      <c r="AO57" s="44"/>
      <c r="AP57" s="44"/>
      <c r="AQ57" s="3">
        <v>1</v>
      </c>
    </row>
    <row r="58" spans="1:43" ht="15">
      <c r="B58" t="s">
        <v>100</v>
      </c>
      <c r="C58">
        <v>1</v>
      </c>
      <c r="D58" s="30">
        <v>45806</v>
      </c>
      <c r="G58" s="17"/>
      <c r="H58" s="17">
        <v>99</v>
      </c>
      <c r="I58" s="17" t="s">
        <v>285</v>
      </c>
      <c r="J58" s="17">
        <f>COUNTIF('trials by arm'!$A$4:$A$25,'250529_NSCLC'!A58)</f>
        <v>0</v>
      </c>
      <c r="K58" s="17">
        <v>1</v>
      </c>
      <c r="L58" s="36" t="s">
        <v>287</v>
      </c>
      <c r="M58" s="4">
        <v>0</v>
      </c>
      <c r="N58" s="4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1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>
        <v>5.3</v>
      </c>
      <c r="AO58" s="44"/>
      <c r="AP58" s="44"/>
      <c r="AQ58" s="3">
        <v>1</v>
      </c>
    </row>
    <row r="59" spans="1:43" ht="15">
      <c r="B59" t="s">
        <v>96</v>
      </c>
      <c r="C59">
        <v>1</v>
      </c>
      <c r="D59" s="30">
        <v>45806</v>
      </c>
      <c r="G59" s="17"/>
      <c r="H59" s="17">
        <v>103</v>
      </c>
      <c r="I59" s="17" t="s">
        <v>283</v>
      </c>
      <c r="J59" s="17">
        <f>COUNTIF('trials by arm'!$A$4:$A$25,'250529_NSCLC'!A59)</f>
        <v>0</v>
      </c>
      <c r="K59" s="17">
        <v>1</v>
      </c>
      <c r="L59" s="36" t="s">
        <v>288</v>
      </c>
      <c r="M59" s="4">
        <v>1</v>
      </c>
      <c r="N59" s="4">
        <v>0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  <c r="Y59" s="3">
        <v>1</v>
      </c>
      <c r="Z59" s="3">
        <v>0</v>
      </c>
      <c r="AA59" s="3">
        <v>1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>
        <v>7.2</v>
      </c>
      <c r="AO59" s="44"/>
      <c r="AP59" s="44"/>
      <c r="AQ59" s="3">
        <v>0</v>
      </c>
    </row>
    <row r="60" spans="1:43" ht="15">
      <c r="B60" t="s">
        <v>100</v>
      </c>
      <c r="C60">
        <v>1</v>
      </c>
      <c r="D60" s="30">
        <v>45806</v>
      </c>
      <c r="G60" s="17"/>
      <c r="H60" s="17">
        <v>104</v>
      </c>
      <c r="I60" s="17" t="s">
        <v>285</v>
      </c>
      <c r="J60" s="17">
        <f>COUNTIF('trials by arm'!$A$4:$A$25,'250529_NSCLC'!A60)</f>
        <v>0</v>
      </c>
      <c r="K60" s="17">
        <v>1</v>
      </c>
      <c r="L60" s="36" t="s">
        <v>288</v>
      </c>
      <c r="M60" s="4">
        <v>0</v>
      </c>
      <c r="N60" s="4">
        <v>0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1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>
        <v>5.2</v>
      </c>
      <c r="AO60" s="44"/>
      <c r="AP60" s="44"/>
      <c r="AQ60" s="3">
        <v>0</v>
      </c>
    </row>
    <row r="61" spans="1:43" ht="15">
      <c r="B61" t="s">
        <v>96</v>
      </c>
      <c r="C61">
        <v>1</v>
      </c>
      <c r="D61" s="30">
        <v>45806</v>
      </c>
      <c r="G61" s="17"/>
      <c r="H61" s="17">
        <v>73</v>
      </c>
      <c r="I61" s="17" t="s">
        <v>283</v>
      </c>
      <c r="J61" s="17">
        <f>COUNTIF('trials by arm'!$A$4:$A$25,'250529_NSCLC'!A61)</f>
        <v>0</v>
      </c>
      <c r="K61" s="17">
        <v>1</v>
      </c>
      <c r="L61" s="36" t="s">
        <v>289</v>
      </c>
      <c r="M61" s="4">
        <v>1</v>
      </c>
      <c r="N61" s="4">
        <v>0</v>
      </c>
      <c r="O61" s="3">
        <v>0</v>
      </c>
      <c r="P61" s="3">
        <v>1</v>
      </c>
      <c r="Q61" s="3">
        <v>0</v>
      </c>
      <c r="R61" s="3">
        <v>1</v>
      </c>
      <c r="S61" s="3">
        <v>0</v>
      </c>
      <c r="T61" s="3">
        <v>1</v>
      </c>
      <c r="U61" s="3">
        <v>0</v>
      </c>
      <c r="V61" s="3">
        <v>0</v>
      </c>
      <c r="W61" s="3">
        <v>1</v>
      </c>
      <c r="X61" s="3">
        <v>0</v>
      </c>
      <c r="Y61" s="3">
        <v>1</v>
      </c>
      <c r="Z61" s="3">
        <v>0</v>
      </c>
      <c r="AA61" s="3">
        <v>1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>
        <v>8</v>
      </c>
      <c r="AO61" s="44"/>
      <c r="AP61" s="3"/>
      <c r="AQ61" s="3">
        <v>1</v>
      </c>
    </row>
    <row r="62" spans="1:43" ht="15">
      <c r="B62" t="s">
        <v>100</v>
      </c>
      <c r="C62">
        <v>1</v>
      </c>
      <c r="D62" s="30">
        <v>45806</v>
      </c>
      <c r="G62" s="17"/>
      <c r="H62" s="17">
        <v>73</v>
      </c>
      <c r="I62" s="17" t="s">
        <v>285</v>
      </c>
      <c r="J62" s="17">
        <f>COUNTIF('trials by arm'!$A$4:$A$25,'250529_NSCLC'!A62)</f>
        <v>0</v>
      </c>
      <c r="K62" s="17">
        <v>1</v>
      </c>
      <c r="L62" s="36" t="s">
        <v>289</v>
      </c>
      <c r="M62" s="4">
        <v>0</v>
      </c>
      <c r="N62" s="4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>
        <v>4.2</v>
      </c>
      <c r="AO62" s="44"/>
      <c r="AP62" s="3"/>
      <c r="AQ62" s="3">
        <v>1</v>
      </c>
    </row>
    <row r="63" spans="1:43" ht="14.1">
      <c r="A63" s="33" t="s">
        <v>290</v>
      </c>
      <c r="B63" t="s">
        <v>96</v>
      </c>
      <c r="C63">
        <v>1</v>
      </c>
      <c r="D63" s="30">
        <v>45806</v>
      </c>
      <c r="E63" s="1" t="s">
        <v>291</v>
      </c>
      <c r="G63" s="17">
        <v>125</v>
      </c>
      <c r="H63" s="17">
        <v>65</v>
      </c>
      <c r="I63" s="17" t="s">
        <v>283</v>
      </c>
      <c r="J63" s="17">
        <f>COUNTIF('trials by arm'!$A$4:$A$25,'250529_NSCLC'!A63)</f>
        <v>0</v>
      </c>
      <c r="K63" s="17">
        <v>0</v>
      </c>
      <c r="M63" s="4">
        <v>1</v>
      </c>
      <c r="N63" s="4">
        <v>0</v>
      </c>
      <c r="O63" s="3">
        <v>0</v>
      </c>
      <c r="P63" s="3">
        <v>1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1</v>
      </c>
      <c r="X63" s="3">
        <v>0</v>
      </c>
      <c r="Y63" s="3">
        <v>1</v>
      </c>
      <c r="Z63" s="3">
        <v>0</v>
      </c>
      <c r="AA63" s="3">
        <v>1</v>
      </c>
      <c r="AB63" s="3">
        <v>95.4</v>
      </c>
      <c r="AC63" s="3">
        <v>63</v>
      </c>
      <c r="AD63" s="3"/>
      <c r="AE63" s="3"/>
      <c r="AF63" s="3">
        <v>7.7</v>
      </c>
      <c r="AG63" s="3">
        <v>69.2</v>
      </c>
      <c r="AH63" s="3">
        <v>1.5</v>
      </c>
      <c r="AI63" s="3"/>
      <c r="AJ63" s="3"/>
      <c r="AK63" s="3"/>
      <c r="AL63" s="3"/>
      <c r="AM63" s="3"/>
      <c r="AN63" s="3">
        <v>8.3000000000000007</v>
      </c>
      <c r="AO63" s="44" t="s">
        <v>292</v>
      </c>
      <c r="AP63" s="3"/>
      <c r="AQ63" s="3">
        <v>0</v>
      </c>
    </row>
    <row r="64" spans="1:43" ht="14.1">
      <c r="A64" s="33" t="s">
        <v>293</v>
      </c>
      <c r="B64" t="s">
        <v>100</v>
      </c>
      <c r="C64">
        <v>1</v>
      </c>
      <c r="D64" s="30">
        <v>45806</v>
      </c>
      <c r="G64" s="17"/>
      <c r="H64" s="17">
        <v>60</v>
      </c>
      <c r="I64" s="17" t="s">
        <v>285</v>
      </c>
      <c r="J64" s="17">
        <f>COUNTIF('trials by arm'!$A$4:$A$25,'250529_NSCLC'!A64)</f>
        <v>0</v>
      </c>
      <c r="K64" s="17">
        <v>0</v>
      </c>
      <c r="M64" s="4">
        <v>0</v>
      </c>
      <c r="N64" s="4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1</v>
      </c>
      <c r="AB64" s="3">
        <v>95</v>
      </c>
      <c r="AC64" s="3">
        <v>63</v>
      </c>
      <c r="AD64" s="3"/>
      <c r="AE64" s="3"/>
      <c r="AF64" s="3">
        <v>10</v>
      </c>
      <c r="AG64" s="3">
        <v>81.7</v>
      </c>
      <c r="AH64" s="3">
        <v>5</v>
      </c>
      <c r="AI64" s="3"/>
      <c r="AJ64" s="3"/>
      <c r="AK64" s="3"/>
      <c r="AL64" s="3"/>
      <c r="AM64" s="3"/>
      <c r="AN64" s="3">
        <v>4.2</v>
      </c>
      <c r="AO64" s="44" t="s">
        <v>294</v>
      </c>
      <c r="AP64" s="3"/>
      <c r="AQ64" s="3">
        <v>0</v>
      </c>
    </row>
    <row r="65" spans="1:44" ht="14.1" hidden="1">
      <c r="A65" t="s">
        <v>295</v>
      </c>
      <c r="B65" t="s">
        <v>96</v>
      </c>
      <c r="D65" s="30">
        <v>45806</v>
      </c>
      <c r="G65" s="17">
        <v>1021</v>
      </c>
      <c r="H65" s="17">
        <v>338</v>
      </c>
      <c r="I65" s="17" t="s">
        <v>296</v>
      </c>
      <c r="J65" s="17">
        <f>COUNTIF('trials by arm'!$A$4:$A$25,'250529_NSCLC'!A65)</f>
        <v>0</v>
      </c>
      <c r="K65" s="17">
        <v>0</v>
      </c>
      <c r="L65"/>
      <c r="O65" s="3">
        <v>0</v>
      </c>
      <c r="P65" s="3">
        <v>1</v>
      </c>
      <c r="Q65" s="3">
        <v>0</v>
      </c>
      <c r="R65" s="3">
        <v>1</v>
      </c>
      <c r="S65" s="3">
        <v>0</v>
      </c>
      <c r="T65" s="3">
        <v>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 t="s">
        <v>98</v>
      </c>
      <c r="AO65" s="3"/>
      <c r="AP65" s="3"/>
      <c r="AQ65" s="3"/>
    </row>
    <row r="66" spans="1:44" ht="14.1" hidden="1">
      <c r="B66" t="s">
        <v>96</v>
      </c>
      <c r="D66" s="30">
        <v>45806</v>
      </c>
      <c r="G66" s="17"/>
      <c r="H66" s="17">
        <v>343</v>
      </c>
      <c r="I66" s="17" t="s">
        <v>297</v>
      </c>
      <c r="J66" s="17">
        <f>COUNTIF('trials by arm'!$A$4:$A$25,'250529_NSCLC'!A66)</f>
        <v>0</v>
      </c>
      <c r="K66" s="17">
        <v>0</v>
      </c>
      <c r="L66"/>
      <c r="O66" s="3">
        <v>0</v>
      </c>
      <c r="P66" s="3">
        <v>1</v>
      </c>
      <c r="Q66" s="3">
        <v>0</v>
      </c>
      <c r="R66" s="3">
        <v>1</v>
      </c>
      <c r="S66" s="3">
        <v>0</v>
      </c>
      <c r="T66" s="3">
        <v>1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>
        <v>6.3</v>
      </c>
      <c r="AO66" s="3"/>
      <c r="AP66" s="3"/>
      <c r="AQ66" s="3"/>
    </row>
    <row r="67" spans="1:44" ht="14.1" hidden="1">
      <c r="B67" t="s">
        <v>100</v>
      </c>
      <c r="D67" s="30">
        <v>45806</v>
      </c>
      <c r="G67" s="17"/>
      <c r="H67" s="17">
        <v>340</v>
      </c>
      <c r="I67" s="17" t="s">
        <v>298</v>
      </c>
      <c r="J67" s="17">
        <f>COUNTIF('trials by arm'!$A$4:$A$25,'250529_NSCLC'!A79)</f>
        <v>0</v>
      </c>
      <c r="K67" s="17">
        <v>0</v>
      </c>
      <c r="L67"/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>
        <v>5.6</v>
      </c>
      <c r="AO67" s="3"/>
      <c r="AP67" s="3"/>
      <c r="AQ67" s="3"/>
    </row>
    <row r="68" spans="1:44" ht="14.1">
      <c r="A68" t="s">
        <v>299</v>
      </c>
      <c r="B68" t="s">
        <v>96</v>
      </c>
      <c r="C68">
        <v>1</v>
      </c>
      <c r="D68" s="30">
        <v>45806</v>
      </c>
      <c r="E68" s="1" t="s">
        <v>300</v>
      </c>
      <c r="F68" s="1" t="s">
        <v>301</v>
      </c>
      <c r="G68" s="17">
        <v>381</v>
      </c>
      <c r="H68" s="17">
        <v>255</v>
      </c>
      <c r="I68" s="17" t="s">
        <v>302</v>
      </c>
      <c r="J68" s="17">
        <f>COUNTIF('trials by arm'!$A$4:$A$25,'250529_NSCLC'!A68)</f>
        <v>0</v>
      </c>
      <c r="K68" s="17">
        <v>0</v>
      </c>
      <c r="M68" s="4">
        <v>0</v>
      </c>
      <c r="N68" s="4">
        <v>1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1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>
        <v>9</v>
      </c>
      <c r="AO68" s="44" t="s">
        <v>303</v>
      </c>
      <c r="AP68" s="3"/>
      <c r="AQ68" s="3">
        <v>0</v>
      </c>
    </row>
    <row r="69" spans="1:44" ht="14.1">
      <c r="B69" t="s">
        <v>100</v>
      </c>
      <c r="C69">
        <v>1</v>
      </c>
      <c r="D69" s="30">
        <v>45806</v>
      </c>
      <c r="G69" s="17"/>
      <c r="H69" s="17">
        <v>126</v>
      </c>
      <c r="I69" s="17" t="s">
        <v>304</v>
      </c>
      <c r="J69" s="17"/>
      <c r="K69" s="17">
        <v>0</v>
      </c>
      <c r="M69" s="4">
        <v>0</v>
      </c>
      <c r="N69" s="4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1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>
        <v>5.8</v>
      </c>
      <c r="AO69" s="44" t="s">
        <v>305</v>
      </c>
      <c r="AP69" s="3"/>
      <c r="AQ69" s="3">
        <v>0</v>
      </c>
    </row>
    <row r="70" spans="1:44" ht="14.1" hidden="1">
      <c r="G70" s="17"/>
      <c r="H70" s="17"/>
      <c r="I70" s="17"/>
      <c r="J70" s="17"/>
      <c r="K70" s="17"/>
      <c r="L70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4" ht="14.1" hidden="1">
      <c r="G71" s="17"/>
      <c r="H71" s="17"/>
      <c r="I71" s="17"/>
      <c r="J71" s="17"/>
      <c r="K71" s="17"/>
      <c r="L7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4" ht="14.1" hidden="1">
      <c r="A72" s="33" t="s">
        <v>306</v>
      </c>
      <c r="B72" t="s">
        <v>96</v>
      </c>
      <c r="D72" s="30">
        <v>45806</v>
      </c>
      <c r="E72" s="1" t="s">
        <v>307</v>
      </c>
      <c r="F72" t="s">
        <v>308</v>
      </c>
      <c r="G72" s="17">
        <v>925</v>
      </c>
      <c r="H72" s="17"/>
      <c r="I72" s="17" t="s">
        <v>309</v>
      </c>
      <c r="J72" s="17">
        <f>COUNTIF('trials by arm'!$A$4:$A$25,'250529_NSCLC'!A72)</f>
        <v>0</v>
      </c>
      <c r="K72" s="17"/>
      <c r="L7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4" ht="14.1" hidden="1">
      <c r="A73" s="33" t="s">
        <v>308</v>
      </c>
      <c r="B73" t="s">
        <v>96</v>
      </c>
      <c r="D73" s="30"/>
      <c r="E73" s="1"/>
      <c r="F73" t="s">
        <v>308</v>
      </c>
      <c r="G73" s="17"/>
      <c r="H73" s="17"/>
      <c r="I73" s="17" t="s">
        <v>310</v>
      </c>
      <c r="J73" s="17"/>
      <c r="K73" s="17"/>
      <c r="L7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4" ht="14.1" hidden="1">
      <c r="A74" s="33"/>
      <c r="B74" t="s">
        <v>100</v>
      </c>
      <c r="D74" s="30">
        <v>45806</v>
      </c>
      <c r="F74" t="s">
        <v>308</v>
      </c>
      <c r="G74" s="17"/>
      <c r="H74" s="17"/>
      <c r="I74" s="17" t="s">
        <v>311</v>
      </c>
      <c r="J74" s="17">
        <f>COUNTIF('trials by arm'!$A$4:$A$25,'250529_NSCLC'!A74)</f>
        <v>0</v>
      </c>
      <c r="K74" s="17"/>
      <c r="L7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4" ht="14.1" hidden="1">
      <c r="G75" s="17"/>
      <c r="H75" s="17"/>
      <c r="I75" s="17"/>
      <c r="J75" s="17"/>
      <c r="K75" s="17"/>
      <c r="L75"/>
    </row>
    <row r="76" spans="1:44" ht="14.1" hidden="1">
      <c r="A76" s="31" t="s">
        <v>312</v>
      </c>
      <c r="B76" t="s">
        <v>96</v>
      </c>
      <c r="D76" s="30">
        <v>45806</v>
      </c>
      <c r="E76" s="1" t="s">
        <v>313</v>
      </c>
      <c r="F76" s="1"/>
      <c r="G76" s="34">
        <v>304</v>
      </c>
      <c r="H76" s="34"/>
      <c r="I76" s="17" t="s">
        <v>314</v>
      </c>
      <c r="J76" s="17">
        <f>COUNTIF('trials by arm'!$A$4:$A$25,'250529_NSCLC'!A76)</f>
        <v>0</v>
      </c>
      <c r="K76" s="17"/>
      <c r="L76" s="17"/>
      <c r="M76" s="3"/>
      <c r="N76" s="3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9"/>
      <c r="AO76" s="9"/>
      <c r="AP76" s="9"/>
      <c r="AQ76" s="9"/>
      <c r="AR76" s="6"/>
    </row>
    <row r="77" spans="1:44" ht="14.1" hidden="1">
      <c r="A77" s="32" t="s">
        <v>315</v>
      </c>
      <c r="B77" t="s">
        <v>100</v>
      </c>
      <c r="D77" s="30">
        <v>45806</v>
      </c>
      <c r="F77" s="1"/>
      <c r="G77" s="34"/>
      <c r="H77" s="34"/>
      <c r="I77" s="17" t="s">
        <v>154</v>
      </c>
      <c r="J77" s="17">
        <f>COUNTIF('trials by arm'!$A$4:$A$25,'250529_NSCLC'!A77)</f>
        <v>0</v>
      </c>
      <c r="K77" s="17"/>
      <c r="L77" s="17"/>
      <c r="M77" s="3"/>
      <c r="N77" s="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9"/>
      <c r="AO77" s="9"/>
      <c r="AP77" s="9"/>
      <c r="AQ77" s="9"/>
      <c r="AR77" s="6"/>
    </row>
    <row r="78" spans="1:44" ht="14.1" hidden="1">
      <c r="G78" s="17"/>
      <c r="H78" s="17"/>
      <c r="I78" s="17"/>
      <c r="J78" s="17"/>
      <c r="K78" s="17"/>
      <c r="L78"/>
    </row>
    <row r="79" spans="1:44" ht="14.1" hidden="1">
      <c r="A79" s="33" t="s">
        <v>316</v>
      </c>
      <c r="B79" t="s">
        <v>96</v>
      </c>
      <c r="D79" s="30">
        <v>45806</v>
      </c>
      <c r="E79" s="1"/>
      <c r="G79" s="17">
        <v>153</v>
      </c>
      <c r="H79" s="17"/>
      <c r="I79" s="17"/>
      <c r="J79" s="17"/>
      <c r="K79" s="17"/>
      <c r="L79"/>
    </row>
    <row r="80" spans="1:44" ht="14.1" hidden="1">
      <c r="A80" s="33" t="s">
        <v>317</v>
      </c>
      <c r="B80" t="s">
        <v>100</v>
      </c>
      <c r="D80" s="30">
        <v>45806</v>
      </c>
      <c r="G80" s="17"/>
      <c r="H80" s="17"/>
      <c r="I80" s="17"/>
      <c r="J80" s="17">
        <f>COUNTIF('trials by arm'!$A$4:$A$25,'250529_NSCLC'!A80)</f>
        <v>0</v>
      </c>
      <c r="K80" s="17"/>
      <c r="L80"/>
    </row>
    <row r="81" spans="1:44" ht="14.1" hidden="1">
      <c r="A81" s="33" t="s">
        <v>318</v>
      </c>
      <c r="B81" t="s">
        <v>96</v>
      </c>
      <c r="D81" s="30">
        <v>45806</v>
      </c>
      <c r="G81" s="17">
        <v>427</v>
      </c>
      <c r="H81" s="17"/>
      <c r="I81" s="17"/>
      <c r="J81" s="17">
        <f>COUNTIF('trials by arm'!$A$4:$A$25,'250529_NSCLC'!A81)</f>
        <v>0</v>
      </c>
      <c r="K81" s="17"/>
      <c r="L81"/>
    </row>
    <row r="82" spans="1:44" ht="14.1" hidden="1">
      <c r="A82" s="33" t="s">
        <v>319</v>
      </c>
      <c r="B82" t="s">
        <v>100</v>
      </c>
      <c r="D82" s="30">
        <v>45806</v>
      </c>
      <c r="G82" s="17"/>
      <c r="H82" s="17"/>
      <c r="I82" s="17"/>
      <c r="J82" s="17">
        <f>COUNTIF('trials by arm'!$A$4:$A$25,'250529_NSCLC'!A82)</f>
        <v>0</v>
      </c>
      <c r="K82" s="17"/>
      <c r="L82"/>
    </row>
    <row r="83" spans="1:44" ht="14.1" hidden="1">
      <c r="G83" s="17"/>
      <c r="H83" s="17"/>
      <c r="I83" s="17"/>
      <c r="J83" s="17"/>
      <c r="K83" s="17"/>
      <c r="L83"/>
    </row>
    <row r="84" spans="1:44" ht="14.1" hidden="1">
      <c r="A84" s="31" t="s">
        <v>320</v>
      </c>
      <c r="B84" t="s">
        <v>96</v>
      </c>
      <c r="D84" s="30">
        <v>45806</v>
      </c>
      <c r="E84" s="1" t="s">
        <v>98</v>
      </c>
      <c r="F84" s="1"/>
      <c r="G84" s="34">
        <v>272</v>
      </c>
      <c r="H84" s="34"/>
      <c r="I84" s="17"/>
      <c r="J84" s="17">
        <f>COUNTIF('trials by arm'!$A$4:$A$25,'250529_NSCLC'!A84)</f>
        <v>0</v>
      </c>
      <c r="K84" s="17"/>
      <c r="L84" s="17"/>
      <c r="M84" s="3"/>
      <c r="N84" s="3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6"/>
    </row>
    <row r="85" spans="1:44" ht="14.1" hidden="1">
      <c r="A85" s="31" t="s">
        <v>308</v>
      </c>
      <c r="B85" t="s">
        <v>100</v>
      </c>
      <c r="D85" s="30">
        <v>45806</v>
      </c>
      <c r="F85" s="1"/>
      <c r="G85" s="34"/>
      <c r="H85" s="34"/>
      <c r="I85" s="17"/>
      <c r="J85" s="17">
        <f>COUNTIF('trials by arm'!$A$4:$A$25,'250529_NSCLC'!A85)</f>
        <v>0</v>
      </c>
      <c r="K85" s="17"/>
      <c r="L85" s="17"/>
      <c r="M85" s="3"/>
      <c r="N85" s="3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6"/>
    </row>
    <row r="86" spans="1:44" ht="14.1" hidden="1">
      <c r="G86" s="17"/>
      <c r="H86" s="17"/>
      <c r="I86" s="17"/>
      <c r="J86" s="17"/>
      <c r="K86" s="17"/>
      <c r="L86"/>
    </row>
    <row r="87" spans="1:44" ht="14.1" hidden="1">
      <c r="A87" s="31" t="s">
        <v>321</v>
      </c>
      <c r="B87" t="s">
        <v>96</v>
      </c>
      <c r="D87" s="30">
        <v>45806</v>
      </c>
      <c r="F87" s="1"/>
      <c r="G87" s="34">
        <v>201</v>
      </c>
      <c r="H87" s="34"/>
      <c r="I87" s="17"/>
      <c r="J87" s="17">
        <f>COUNTIF('trials by arm'!$A$4:$A$25,'250529_NSCLC'!A87)</f>
        <v>0</v>
      </c>
      <c r="K87" s="17"/>
      <c r="L87" s="17"/>
      <c r="M87" s="3"/>
      <c r="N87" s="3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6"/>
    </row>
    <row r="88" spans="1:44" ht="14.1" hidden="1">
      <c r="A88" s="31" t="s">
        <v>308</v>
      </c>
      <c r="B88" t="s">
        <v>100</v>
      </c>
      <c r="D88" s="30">
        <v>45806</v>
      </c>
      <c r="F88" s="1"/>
      <c r="G88" s="34"/>
      <c r="H88" s="34"/>
      <c r="I88" s="17"/>
      <c r="J88" s="17">
        <f>COUNTIF('trials by arm'!$A$4:$A$25,'250529_NSCLC'!A88)</f>
        <v>0</v>
      </c>
      <c r="K88" s="17"/>
      <c r="L88" s="17"/>
      <c r="M88" s="3"/>
      <c r="N88" s="3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6"/>
    </row>
    <row r="89" spans="1:44" ht="14.25" hidden="1" customHeight="1">
      <c r="L89"/>
    </row>
    <row r="90" spans="1:44" ht="14.1" hidden="1">
      <c r="A90" s="33" t="s">
        <v>322</v>
      </c>
      <c r="B90" t="s">
        <v>96</v>
      </c>
      <c r="G90" s="17"/>
      <c r="H90" s="17"/>
      <c r="I90" s="17"/>
      <c r="J90" s="17"/>
      <c r="K90" s="17"/>
      <c r="L90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4" ht="14.1" hidden="1">
      <c r="A91" s="33" t="s">
        <v>323</v>
      </c>
      <c r="B91" t="s">
        <v>100</v>
      </c>
      <c r="G91" s="17"/>
      <c r="H91" s="17"/>
      <c r="I91" s="17"/>
      <c r="J91" s="17"/>
      <c r="K91" s="17"/>
      <c r="L9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4" ht="14.1" hidden="1">
      <c r="A92" s="33" t="s">
        <v>324</v>
      </c>
      <c r="B92" t="s">
        <v>96</v>
      </c>
      <c r="D92" s="30">
        <v>45806</v>
      </c>
      <c r="E92" s="1"/>
      <c r="F92" s="1"/>
      <c r="G92" s="34">
        <v>223</v>
      </c>
      <c r="H92" s="34"/>
      <c r="I92" s="17"/>
      <c r="J92" s="17">
        <f>COUNTIF('trials by arm'!$A$4:$A$25,'250529_NSCLC'!A92)</f>
        <v>0</v>
      </c>
      <c r="K92" s="17"/>
      <c r="L92" s="17"/>
      <c r="M92" s="3"/>
      <c r="N92" s="3"/>
      <c r="O92" s="24">
        <v>0</v>
      </c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8"/>
    </row>
    <row r="93" spans="1:44" ht="14.1" hidden="1">
      <c r="A93" s="33" t="s">
        <v>325</v>
      </c>
      <c r="B93" t="s">
        <v>100</v>
      </c>
      <c r="D93" s="30">
        <v>45806</v>
      </c>
      <c r="E93" s="1"/>
      <c r="F93" s="1"/>
      <c r="G93" s="34"/>
      <c r="H93" s="34"/>
      <c r="I93" s="17"/>
      <c r="J93" s="17">
        <f>COUNTIF('trials by arm'!$A$4:$A$25,'250529_NSCLC'!A93)</f>
        <v>0</v>
      </c>
      <c r="K93" s="17"/>
      <c r="L93" s="17"/>
      <c r="M93" s="3"/>
      <c r="N93" s="3"/>
      <c r="O93" s="24">
        <v>0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8"/>
    </row>
    <row r="94" spans="1:44" ht="14.25" hidden="1" customHeight="1">
      <c r="L94"/>
    </row>
    <row r="95" spans="1:44" ht="14.1" hidden="1">
      <c r="A95" s="33" t="s">
        <v>326</v>
      </c>
      <c r="B95" t="s">
        <v>96</v>
      </c>
      <c r="D95" s="30">
        <v>45806</v>
      </c>
      <c r="F95" s="1"/>
      <c r="G95" s="34">
        <v>27</v>
      </c>
      <c r="H95" s="34"/>
      <c r="I95" s="17"/>
      <c r="J95" s="17">
        <f>COUNTIF('trials by arm'!$A$4:$A$25,'250529_NSCLC'!A95)</f>
        <v>0</v>
      </c>
      <c r="K95" s="17"/>
      <c r="L95" s="17"/>
      <c r="M95" s="3"/>
      <c r="N95" s="3"/>
      <c r="O95" s="24">
        <v>0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6"/>
    </row>
    <row r="96" spans="1:44" ht="14.1" hidden="1">
      <c r="A96" s="33" t="s">
        <v>327</v>
      </c>
      <c r="B96" t="s">
        <v>100</v>
      </c>
      <c r="D96" s="30">
        <v>45806</v>
      </c>
      <c r="F96" s="1"/>
      <c r="G96" s="34"/>
      <c r="H96" s="34"/>
      <c r="I96" s="17"/>
      <c r="J96" s="17">
        <f>COUNTIF('trials by arm'!$A$4:$A$25,'250529_NSCLC'!A96)</f>
        <v>0</v>
      </c>
      <c r="K96" s="17"/>
      <c r="L96" s="17"/>
      <c r="M96" s="3"/>
      <c r="N96" s="3"/>
      <c r="O96" s="24">
        <v>0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6"/>
    </row>
    <row r="97" spans="1:44" ht="14.25" hidden="1" customHeight="1">
      <c r="L97"/>
    </row>
    <row r="98" spans="1:44" ht="14.1" hidden="1">
      <c r="A98" s="33" t="s">
        <v>328</v>
      </c>
      <c r="B98" t="s">
        <v>96</v>
      </c>
      <c r="D98" s="30">
        <v>45806</v>
      </c>
      <c r="G98" s="34">
        <v>1</v>
      </c>
      <c r="H98" s="34"/>
      <c r="I98" s="17"/>
      <c r="J98" s="17">
        <f>COUNTIF('trials by arm'!$A$4:$A$25,'250529_NSCLC'!A98)</f>
        <v>0</v>
      </c>
      <c r="K98" s="17"/>
      <c r="L98" s="17"/>
      <c r="M98" s="3"/>
      <c r="N98" s="3"/>
      <c r="O98" s="24">
        <v>0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6"/>
    </row>
    <row r="99" spans="1:44" ht="14.1" hidden="1">
      <c r="A99" s="33" t="s">
        <v>308</v>
      </c>
      <c r="B99" t="s">
        <v>100</v>
      </c>
      <c r="D99" s="30">
        <v>45806</v>
      </c>
      <c r="G99" s="34"/>
      <c r="H99" s="34"/>
      <c r="I99" s="17"/>
      <c r="J99" s="17">
        <f>COUNTIF('trials by arm'!$A$4:$A$25,'250529_NSCLC'!A99)</f>
        <v>0</v>
      </c>
      <c r="K99" s="17"/>
      <c r="L99" s="17"/>
      <c r="M99" s="3"/>
      <c r="N99" s="3"/>
      <c r="O99" s="24">
        <v>0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6"/>
    </row>
  </sheetData>
  <autoFilter ref="A3:AR99" xr:uid="{BBE5C6DE-CB71-408B-9737-2ADFA7D53986}">
    <filterColumn colId="2">
      <filters>
        <filter val="1"/>
      </filters>
    </filterColumn>
  </autoFilter>
  <mergeCells count="3">
    <mergeCell ref="M2:N2"/>
    <mergeCell ref="O2:V2"/>
    <mergeCell ref="W2:Z2"/>
  </mergeCells>
  <hyperlinks>
    <hyperlink ref="E4" r:id="rId1" location="sec11" xr:uid="{CB5B9EC5-BF63-4059-8556-8F07AD59A95B}"/>
    <hyperlink ref="E6" r:id="rId2" xr:uid="{912704D2-F697-48D8-B428-4DFE86D7E1F8}"/>
    <hyperlink ref="E10" r:id="rId3" xr:uid="{4E248784-79C6-4A42-A290-57C856042984}"/>
    <hyperlink ref="E14" r:id="rId4" xr:uid="{53874882-A33A-4F4A-B797-5FD4A0F2DF6B}"/>
    <hyperlink ref="E20" r:id="rId5" xr:uid="{78D0C779-3D63-4DCF-9B59-B934412B3D5B}"/>
    <hyperlink ref="E22" r:id="rId6" xr:uid="{1CACA60D-68A5-4AC0-9F41-87F21AF3A2C8}"/>
    <hyperlink ref="E30" r:id="rId7" xr:uid="{BFD5E1F4-3B3B-4D34-AE20-F297A532D96F}"/>
    <hyperlink ref="E34" r:id="rId8" xr:uid="{1F8F630B-25EE-451A-8326-5421216D3318}"/>
    <hyperlink ref="E32" r:id="rId9" xr:uid="{2C329BF6-B149-4AF6-9B1A-6EF2B109189D}"/>
    <hyperlink ref="E76" r:id="rId10" xr:uid="{0202EE1F-AFF7-4ACD-A1AB-8CFD7F8D8EAC}"/>
    <hyperlink ref="E36" r:id="rId11" xr:uid="{7C551196-5449-4FE0-9A64-44475561BD09}"/>
    <hyperlink ref="E38" r:id="rId12" xr:uid="{61B7BDE0-0F07-4342-A9B4-AA08B321045E}"/>
    <hyperlink ref="E42" r:id="rId13" xr:uid="{6BA25E46-3D95-4D14-A256-7AE80A2944CB}"/>
    <hyperlink ref="E45" r:id="rId14" xr:uid="{09C89131-1827-493A-8360-E849C3D7F3DA}"/>
    <hyperlink ref="E72" r:id="rId15" xr:uid="{3D54294D-76AB-467F-960E-8227547C2554}"/>
    <hyperlink ref="E51" r:id="rId16" xr:uid="{6C3D520F-6549-466B-BDCB-67C98FA30DFC}"/>
    <hyperlink ref="E68" r:id="rId17" xr:uid="{69294ED9-1CFB-4D0E-87A5-ADAE5BC4D788}"/>
    <hyperlink ref="F68" r:id="rId18" xr:uid="{36D9868E-1D71-48D0-97E5-D100B985874C}"/>
    <hyperlink ref="F55" r:id="rId19" location="ap2" xr:uid="{C75DF38F-DB03-4D1E-83B4-9408E03F0413}"/>
    <hyperlink ref="E63" r:id="rId20" xr:uid="{3DEF143D-8D95-438B-B8B0-133BBA4BC569}"/>
    <hyperlink ref="E24" r:id="rId21" xr:uid="{75C4CFF4-2119-4F4D-B9A6-AD411BB15C94}"/>
    <hyperlink ref="E12" r:id="rId22" xr:uid="{A26DD5C6-F721-4900-912E-3C33F8EF51E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1A80-A634-474A-A4DA-AC08D36FCFB9}">
  <dimension ref="A1:K53"/>
  <sheetViews>
    <sheetView workbookViewId="0">
      <selection activeCell="K1" sqref="K1"/>
    </sheetView>
  </sheetViews>
  <sheetFormatPr defaultColWidth="12.625" defaultRowHeight="14.1"/>
  <cols>
    <col min="3" max="3" width="19.625" customWidth="1"/>
    <col min="5" max="5" width="15.125" customWidth="1"/>
    <col min="6" max="6" width="20" customWidth="1"/>
    <col min="7" max="7" width="18.125" customWidth="1"/>
    <col min="9" max="9" width="18.375" customWidth="1"/>
    <col min="11" max="11" width="16.125" customWidth="1"/>
  </cols>
  <sheetData>
    <row r="1" spans="1:11" s="36" customFormat="1" ht="51">
      <c r="A1" s="43" t="s">
        <v>329</v>
      </c>
      <c r="B1" s="43" t="s">
        <v>60</v>
      </c>
      <c r="C1" s="43" t="s">
        <v>63</v>
      </c>
      <c r="D1" s="43" t="s">
        <v>330</v>
      </c>
      <c r="E1" s="43" t="s">
        <v>331</v>
      </c>
      <c r="F1" s="43" t="s">
        <v>332</v>
      </c>
      <c r="G1" s="43" t="s">
        <v>333</v>
      </c>
      <c r="H1" s="43" t="s">
        <v>334</v>
      </c>
      <c r="I1" s="43" t="s">
        <v>335</v>
      </c>
      <c r="J1" s="43" t="s">
        <v>336</v>
      </c>
      <c r="K1" s="43" t="s">
        <v>337</v>
      </c>
    </row>
    <row r="2" spans="1:11" ht="15.95">
      <c r="A2" s="42" t="s">
        <v>16</v>
      </c>
      <c r="B2" s="42" t="s">
        <v>100</v>
      </c>
      <c r="C2" s="42" t="s">
        <v>101</v>
      </c>
      <c r="D2" s="42">
        <v>2.7</v>
      </c>
      <c r="E2" s="42">
        <v>6.5</v>
      </c>
      <c r="F2" s="42">
        <v>1.84</v>
      </c>
      <c r="G2" s="42">
        <v>7.36</v>
      </c>
      <c r="H2" s="42">
        <v>2.72</v>
      </c>
      <c r="I2" s="42">
        <v>6.48</v>
      </c>
      <c r="J2" s="42">
        <v>3.3</v>
      </c>
      <c r="K2" s="42">
        <v>5.9</v>
      </c>
    </row>
    <row r="3" spans="1:11" ht="15.95">
      <c r="A3" s="42" t="s">
        <v>20</v>
      </c>
      <c r="B3" s="42" t="s">
        <v>100</v>
      </c>
      <c r="C3" s="42" t="s">
        <v>105</v>
      </c>
      <c r="D3" s="42">
        <v>4.9000000000000004</v>
      </c>
      <c r="E3" s="42">
        <v>10.9</v>
      </c>
      <c r="F3" s="42">
        <v>3.16</v>
      </c>
      <c r="G3" s="42">
        <v>12.64</v>
      </c>
      <c r="H3" s="42">
        <v>8.15</v>
      </c>
      <c r="I3" s="42">
        <v>7.65</v>
      </c>
      <c r="J3" s="42">
        <v>10.029999999999999</v>
      </c>
      <c r="K3" s="42">
        <v>5.77</v>
      </c>
    </row>
    <row r="4" spans="1:11" ht="15.95">
      <c r="A4" s="42" t="s">
        <v>29</v>
      </c>
      <c r="B4" s="42" t="s">
        <v>100</v>
      </c>
      <c r="C4" s="42" t="s">
        <v>112</v>
      </c>
      <c r="D4" s="42">
        <v>0.1</v>
      </c>
      <c r="E4" s="42">
        <v>5.5</v>
      </c>
      <c r="F4" s="42">
        <v>1.1200000000000001</v>
      </c>
      <c r="G4" s="42">
        <v>4.4800000000000004</v>
      </c>
      <c r="H4" s="42">
        <v>-3.67</v>
      </c>
      <c r="I4" s="42">
        <v>9.27</v>
      </c>
      <c r="J4" s="42">
        <v>-0.33</v>
      </c>
      <c r="K4" s="42">
        <v>5.93</v>
      </c>
    </row>
    <row r="5" spans="1:11" ht="15.95">
      <c r="A5" s="42" t="s">
        <v>36</v>
      </c>
      <c r="B5" s="42" t="s">
        <v>100</v>
      </c>
      <c r="C5" s="42" t="s">
        <v>119</v>
      </c>
      <c r="D5" s="42">
        <v>0</v>
      </c>
      <c r="E5" s="42">
        <v>9.6</v>
      </c>
      <c r="F5" s="42">
        <v>1.92</v>
      </c>
      <c r="G5" s="42">
        <v>7.68</v>
      </c>
      <c r="H5" s="42">
        <v>3.52</v>
      </c>
      <c r="I5" s="42">
        <v>6.08</v>
      </c>
      <c r="J5" s="42">
        <v>3.79</v>
      </c>
      <c r="K5" s="42">
        <v>5.81</v>
      </c>
    </row>
    <row r="6" spans="1:11" ht="15.95">
      <c r="A6" s="42" t="s">
        <v>39</v>
      </c>
      <c r="B6" s="42" t="s">
        <v>100</v>
      </c>
      <c r="C6" s="42" t="s">
        <v>123</v>
      </c>
      <c r="D6" s="42">
        <v>2.4</v>
      </c>
      <c r="E6" s="42">
        <v>7.1</v>
      </c>
      <c r="F6" s="42">
        <v>1.9</v>
      </c>
      <c r="G6" s="42">
        <v>7.6</v>
      </c>
      <c r="H6" s="42">
        <v>2.0699999999999998</v>
      </c>
      <c r="I6" s="42">
        <v>7.43</v>
      </c>
      <c r="J6" s="42">
        <v>3.65</v>
      </c>
      <c r="K6" s="42">
        <v>5.85</v>
      </c>
    </row>
    <row r="7" spans="1:11" ht="15.95">
      <c r="A7" s="42" t="s">
        <v>39</v>
      </c>
      <c r="B7" s="42" t="s">
        <v>100</v>
      </c>
      <c r="C7" s="42" t="s">
        <v>123</v>
      </c>
      <c r="D7" s="42">
        <v>2.4</v>
      </c>
      <c r="E7" s="42">
        <v>7.1</v>
      </c>
      <c r="F7" s="42">
        <v>1.9</v>
      </c>
      <c r="G7" s="42">
        <v>7.6</v>
      </c>
      <c r="H7" s="42">
        <v>2.0699999999999998</v>
      </c>
      <c r="I7" s="42">
        <v>7.43</v>
      </c>
      <c r="J7" s="42">
        <v>3.65</v>
      </c>
      <c r="K7" s="42">
        <v>5.85</v>
      </c>
    </row>
    <row r="8" spans="1:11" ht="15.95">
      <c r="A8" s="42" t="s">
        <v>39</v>
      </c>
      <c r="B8" s="42" t="s">
        <v>100</v>
      </c>
      <c r="C8" s="42" t="s">
        <v>123</v>
      </c>
      <c r="D8" s="42">
        <v>2.4</v>
      </c>
      <c r="E8" s="42">
        <v>7.1</v>
      </c>
      <c r="F8" s="42">
        <v>1.9</v>
      </c>
      <c r="G8" s="42">
        <v>7.6</v>
      </c>
      <c r="H8" s="42">
        <v>2.0699999999999998</v>
      </c>
      <c r="I8" s="42">
        <v>7.43</v>
      </c>
      <c r="J8" s="42">
        <v>3.65</v>
      </c>
      <c r="K8" s="42">
        <v>5.85</v>
      </c>
    </row>
    <row r="9" spans="1:11" ht="15.95">
      <c r="A9" s="42" t="s">
        <v>39</v>
      </c>
      <c r="B9" s="42" t="s">
        <v>100</v>
      </c>
      <c r="C9" s="42" t="s">
        <v>123</v>
      </c>
      <c r="D9" s="42">
        <v>2.4</v>
      </c>
      <c r="E9" s="42">
        <v>7.1</v>
      </c>
      <c r="F9" s="42">
        <v>1.9</v>
      </c>
      <c r="G9" s="42">
        <v>7.6</v>
      </c>
      <c r="H9" s="42">
        <v>2.0699999999999998</v>
      </c>
      <c r="I9" s="42">
        <v>7.43</v>
      </c>
      <c r="J9" s="42">
        <v>3.65</v>
      </c>
      <c r="K9" s="42">
        <v>5.85</v>
      </c>
    </row>
    <row r="10" spans="1:11" ht="15.95">
      <c r="A10" s="42" t="s">
        <v>42</v>
      </c>
      <c r="B10" s="42" t="s">
        <v>100</v>
      </c>
      <c r="C10" s="42" t="s">
        <v>127</v>
      </c>
      <c r="D10" s="42">
        <v>4.7</v>
      </c>
      <c r="E10" s="42">
        <v>6.7</v>
      </c>
      <c r="F10" s="42">
        <v>2.2799999999999998</v>
      </c>
      <c r="G10" s="42">
        <v>9.1199999999999992</v>
      </c>
      <c r="H10" s="42">
        <v>4.37</v>
      </c>
      <c r="I10" s="42">
        <v>7.03</v>
      </c>
      <c r="J10" s="42">
        <v>5.51</v>
      </c>
      <c r="K10" s="42">
        <v>5.89</v>
      </c>
    </row>
    <row r="11" spans="1:11" ht="15.95">
      <c r="A11" s="42" t="s">
        <v>49</v>
      </c>
      <c r="B11" s="42" t="s">
        <v>100</v>
      </c>
      <c r="C11" s="42" t="s">
        <v>136</v>
      </c>
      <c r="D11" s="42">
        <v>3.1</v>
      </c>
      <c r="E11" s="42">
        <v>4.2</v>
      </c>
      <c r="F11" s="42">
        <v>1.46</v>
      </c>
      <c r="G11" s="42">
        <v>5.84</v>
      </c>
      <c r="H11" s="42">
        <v>-0.31</v>
      </c>
      <c r="I11" s="42">
        <v>7.61</v>
      </c>
      <c r="J11" s="42">
        <v>1.33</v>
      </c>
      <c r="K11" s="42">
        <v>5.97</v>
      </c>
    </row>
    <row r="12" spans="1:11" ht="15.95">
      <c r="A12" s="42" t="s">
        <v>52</v>
      </c>
      <c r="B12" s="42" t="s">
        <v>100</v>
      </c>
      <c r="C12" s="42" t="s">
        <v>144</v>
      </c>
      <c r="D12" s="42">
        <v>2.7</v>
      </c>
      <c r="E12" s="42">
        <v>1.1000000000000001</v>
      </c>
      <c r="F12" s="42">
        <v>0.76</v>
      </c>
      <c r="G12" s="42">
        <v>3.04</v>
      </c>
      <c r="H12" s="42">
        <v>0.22</v>
      </c>
      <c r="I12" s="42">
        <v>3.58</v>
      </c>
      <c r="J12" s="42">
        <v>-2.2599999999999998</v>
      </c>
      <c r="K12" s="42">
        <v>6.06</v>
      </c>
    </row>
    <row r="13" spans="1:11" ht="15.95">
      <c r="A13" s="42" t="s">
        <v>152</v>
      </c>
      <c r="B13" s="42" t="s">
        <v>100</v>
      </c>
      <c r="C13" s="42" t="s">
        <v>157</v>
      </c>
      <c r="D13" s="42">
        <v>2.2000000000000002</v>
      </c>
      <c r="E13" s="42">
        <v>5.5</v>
      </c>
      <c r="F13" s="42">
        <v>1.54</v>
      </c>
      <c r="G13" s="42">
        <v>6.16</v>
      </c>
      <c r="H13" s="42">
        <v>1.93</v>
      </c>
      <c r="I13" s="42">
        <v>5.77</v>
      </c>
      <c r="J13" s="42">
        <v>1.77</v>
      </c>
      <c r="K13" s="42">
        <v>5.93</v>
      </c>
    </row>
    <row r="14" spans="1:11" ht="15.95">
      <c r="A14" s="42" t="s">
        <v>159</v>
      </c>
      <c r="B14" s="42" t="s">
        <v>100</v>
      </c>
      <c r="C14" s="42" t="s">
        <v>165</v>
      </c>
      <c r="D14" s="42">
        <v>1.05</v>
      </c>
      <c r="E14" s="42">
        <v>5.9</v>
      </c>
      <c r="F14" s="42">
        <v>1.39</v>
      </c>
      <c r="G14" s="42">
        <v>5.56</v>
      </c>
      <c r="H14" s="42">
        <v>1.86</v>
      </c>
      <c r="I14" s="42">
        <v>5.09</v>
      </c>
      <c r="J14" s="42">
        <v>1.03</v>
      </c>
      <c r="K14" s="42">
        <v>5.92</v>
      </c>
    </row>
    <row r="15" spans="1:11" ht="15.95">
      <c r="A15" s="42" t="s">
        <v>159</v>
      </c>
      <c r="B15" s="42" t="s">
        <v>100</v>
      </c>
      <c r="C15" s="42" t="s">
        <v>165</v>
      </c>
      <c r="D15" s="42">
        <v>1.1499999999999999</v>
      </c>
      <c r="E15" s="42">
        <v>5.8</v>
      </c>
      <c r="F15" s="42">
        <v>1.39</v>
      </c>
      <c r="G15" s="42">
        <v>5.56</v>
      </c>
      <c r="H15" s="42">
        <v>1.69</v>
      </c>
      <c r="I15" s="42">
        <v>5.26</v>
      </c>
      <c r="J15" s="42">
        <v>1.03</v>
      </c>
      <c r="K15" s="42">
        <v>5.92</v>
      </c>
    </row>
    <row r="16" spans="1:11" ht="15.95">
      <c r="A16" s="42" t="s">
        <v>168</v>
      </c>
      <c r="B16" s="42" t="s">
        <v>100</v>
      </c>
      <c r="C16" s="42" t="s">
        <v>172</v>
      </c>
      <c r="D16" s="42">
        <v>2.4</v>
      </c>
      <c r="E16" s="42">
        <v>5.2</v>
      </c>
      <c r="F16" s="42">
        <v>1.52</v>
      </c>
      <c r="G16" s="42">
        <v>6.08</v>
      </c>
      <c r="H16" s="42">
        <v>1.91</v>
      </c>
      <c r="I16" s="42">
        <v>5.69</v>
      </c>
      <c r="J16" s="42">
        <v>1.66</v>
      </c>
      <c r="K16" s="42">
        <v>5.94</v>
      </c>
    </row>
    <row r="17" spans="1:11" ht="15.95">
      <c r="A17" s="42" t="s">
        <v>174</v>
      </c>
      <c r="B17" s="42" t="s">
        <v>100</v>
      </c>
      <c r="C17" s="42" t="s">
        <v>179</v>
      </c>
      <c r="D17" s="42">
        <v>1</v>
      </c>
      <c r="E17" s="42">
        <v>5.5</v>
      </c>
      <c r="F17" s="42">
        <v>1.3</v>
      </c>
      <c r="G17" s="42">
        <v>5.2</v>
      </c>
      <c r="H17" s="42">
        <v>1.95</v>
      </c>
      <c r="I17" s="42">
        <v>4.55</v>
      </c>
      <c r="J17" s="42">
        <v>0.56999999999999995</v>
      </c>
      <c r="K17" s="42">
        <v>5.93</v>
      </c>
    </row>
    <row r="18" spans="1:11" ht="15.95">
      <c r="A18" s="42" t="s">
        <v>181</v>
      </c>
      <c r="B18" s="42" t="s">
        <v>100</v>
      </c>
      <c r="C18" s="42" t="s">
        <v>185</v>
      </c>
      <c r="D18" s="42">
        <v>1.5</v>
      </c>
      <c r="E18" s="42">
        <v>5.5</v>
      </c>
      <c r="F18" s="42">
        <v>1.4</v>
      </c>
      <c r="G18" s="42">
        <v>5.6</v>
      </c>
      <c r="H18" s="42">
        <v>1.26</v>
      </c>
      <c r="I18" s="42">
        <v>5.74</v>
      </c>
      <c r="J18" s="42">
        <v>1.07</v>
      </c>
      <c r="K18" s="42">
        <v>5.93</v>
      </c>
    </row>
    <row r="19" spans="1:11" ht="15.95">
      <c r="A19" s="42" t="s">
        <v>187</v>
      </c>
      <c r="B19" s="42" t="s">
        <v>100</v>
      </c>
      <c r="C19" s="42" t="s">
        <v>191</v>
      </c>
      <c r="D19" s="42">
        <v>4.5</v>
      </c>
      <c r="E19" s="42">
        <v>6.5</v>
      </c>
      <c r="F19" s="42">
        <v>2.2000000000000002</v>
      </c>
      <c r="G19" s="42">
        <v>8.8000000000000007</v>
      </c>
      <c r="H19" s="42">
        <v>4.67</v>
      </c>
      <c r="I19" s="42">
        <v>6.33</v>
      </c>
      <c r="J19" s="42">
        <v>5.0999999999999996</v>
      </c>
      <c r="K19" s="42">
        <v>5.9</v>
      </c>
    </row>
    <row r="20" spans="1:11" ht="15.95">
      <c r="A20" s="42" t="s">
        <v>198</v>
      </c>
      <c r="B20" s="42" t="s">
        <v>100</v>
      </c>
      <c r="C20" s="42" t="s">
        <v>202</v>
      </c>
      <c r="D20" s="42">
        <v>0.6</v>
      </c>
      <c r="E20" s="42">
        <v>4.9000000000000004</v>
      </c>
      <c r="F20" s="42">
        <v>1.1000000000000001</v>
      </c>
      <c r="G20" s="42">
        <v>4.4000000000000004</v>
      </c>
      <c r="H20" s="42">
        <v>2.02</v>
      </c>
      <c r="I20" s="42">
        <v>3.48</v>
      </c>
      <c r="J20" s="42">
        <v>-0.45</v>
      </c>
      <c r="K20" s="42">
        <v>5.95</v>
      </c>
    </row>
    <row r="21" spans="1:11" ht="15.95">
      <c r="A21" s="42" t="s">
        <v>203</v>
      </c>
      <c r="B21" s="42" t="s">
        <v>100</v>
      </c>
      <c r="C21" s="42" t="s">
        <v>208</v>
      </c>
      <c r="D21" s="42">
        <v>4</v>
      </c>
      <c r="E21" s="42">
        <v>8.1</v>
      </c>
      <c r="F21" s="42">
        <v>2.42</v>
      </c>
      <c r="G21" s="42">
        <v>9.68</v>
      </c>
      <c r="H21" s="42">
        <v>5.42</v>
      </c>
      <c r="I21" s="42">
        <v>6.68</v>
      </c>
      <c r="J21" s="42">
        <v>6.25</v>
      </c>
      <c r="K21" s="42">
        <v>5.85</v>
      </c>
    </row>
    <row r="22" spans="1:11" ht="15.95">
      <c r="A22" s="42" t="s">
        <v>210</v>
      </c>
      <c r="B22" s="42" t="s">
        <v>100</v>
      </c>
      <c r="C22" s="42" t="s">
        <v>215</v>
      </c>
      <c r="D22" s="42">
        <v>-0.2</v>
      </c>
      <c r="E22" s="42">
        <v>8.4</v>
      </c>
      <c r="F22" s="42">
        <v>1.64</v>
      </c>
      <c r="G22" s="42">
        <v>6.56</v>
      </c>
      <c r="H22" s="42">
        <v>2.67</v>
      </c>
      <c r="I22" s="42">
        <v>5.53</v>
      </c>
      <c r="J22" s="42">
        <v>2.36</v>
      </c>
      <c r="K22" s="42">
        <v>5.84</v>
      </c>
    </row>
    <row r="23" spans="1:11" ht="15.95">
      <c r="A23" s="42" t="s">
        <v>222</v>
      </c>
      <c r="B23" s="42" t="s">
        <v>100</v>
      </c>
      <c r="C23" s="42" t="s">
        <v>226</v>
      </c>
      <c r="D23" s="42">
        <v>2.1</v>
      </c>
      <c r="E23" s="42">
        <v>7.6</v>
      </c>
      <c r="F23" s="42">
        <v>1.94</v>
      </c>
      <c r="G23" s="42">
        <v>7.76</v>
      </c>
      <c r="H23" s="42">
        <v>3.49</v>
      </c>
      <c r="I23" s="42">
        <v>6.21</v>
      </c>
      <c r="J23" s="42">
        <v>3.83</v>
      </c>
      <c r="K23" s="42">
        <v>5.87</v>
      </c>
    </row>
    <row r="24" spans="1:11" ht="15.95">
      <c r="A24" s="42" t="s">
        <v>39</v>
      </c>
      <c r="B24" s="42" t="s">
        <v>100</v>
      </c>
      <c r="C24" s="42" t="s">
        <v>123</v>
      </c>
      <c r="D24" s="42">
        <v>2.4</v>
      </c>
      <c r="E24" s="42">
        <v>7.1</v>
      </c>
      <c r="F24" s="42">
        <v>1.9</v>
      </c>
      <c r="G24" s="42">
        <v>7.6</v>
      </c>
      <c r="H24" s="42">
        <v>2.0699999999999998</v>
      </c>
      <c r="I24" s="42">
        <v>7.43</v>
      </c>
      <c r="J24" s="42">
        <v>3.65</v>
      </c>
      <c r="K24" s="42">
        <v>5.85</v>
      </c>
    </row>
    <row r="25" spans="1:11" ht="15.95">
      <c r="A25" s="42" t="s">
        <v>39</v>
      </c>
      <c r="B25" s="42" t="s">
        <v>100</v>
      </c>
      <c r="C25" s="42" t="s">
        <v>123</v>
      </c>
      <c r="D25" s="42">
        <v>2.4</v>
      </c>
      <c r="E25" s="42">
        <v>7.1</v>
      </c>
      <c r="F25" s="42">
        <v>1.9</v>
      </c>
      <c r="G25" s="42">
        <v>7.6</v>
      </c>
      <c r="H25" s="42">
        <v>2.0699999999999998</v>
      </c>
      <c r="I25" s="42">
        <v>7.43</v>
      </c>
      <c r="J25" s="42">
        <v>3.65</v>
      </c>
      <c r="K25" s="42">
        <v>5.85</v>
      </c>
    </row>
    <row r="26" spans="1:11" ht="15.95">
      <c r="A26" s="42" t="s">
        <v>39</v>
      </c>
      <c r="B26" s="42" t="s">
        <v>100</v>
      </c>
      <c r="C26" s="42" t="s">
        <v>123</v>
      </c>
      <c r="D26" s="42">
        <v>2.4</v>
      </c>
      <c r="E26" s="42">
        <v>7.1</v>
      </c>
      <c r="F26" s="42">
        <v>1.9</v>
      </c>
      <c r="G26" s="42">
        <v>7.6</v>
      </c>
      <c r="H26" s="42">
        <v>2.0699999999999998</v>
      </c>
      <c r="I26" s="42">
        <v>7.43</v>
      </c>
      <c r="J26" s="42">
        <v>3.65</v>
      </c>
      <c r="K26" s="42">
        <v>5.85</v>
      </c>
    </row>
    <row r="27" spans="1:11" ht="15.95">
      <c r="A27" s="42" t="s">
        <v>39</v>
      </c>
      <c r="B27" s="42" t="s">
        <v>100</v>
      </c>
      <c r="C27" s="42" t="s">
        <v>123</v>
      </c>
      <c r="D27" s="42">
        <v>2.4</v>
      </c>
      <c r="E27" s="42">
        <v>7.1</v>
      </c>
      <c r="F27" s="42">
        <v>1.9</v>
      </c>
      <c r="G27" s="42">
        <v>7.6</v>
      </c>
      <c r="H27" s="42">
        <v>2.0699999999999998</v>
      </c>
      <c r="I27" s="42">
        <v>7.43</v>
      </c>
      <c r="J27" s="42">
        <v>3.65</v>
      </c>
      <c r="K27" s="42">
        <v>5.85</v>
      </c>
    </row>
    <row r="28" spans="1:11" ht="15.95">
      <c r="A28" s="42" t="s">
        <v>228</v>
      </c>
      <c r="B28" s="42" t="s">
        <v>100</v>
      </c>
      <c r="C28" s="42" t="s">
        <v>154</v>
      </c>
      <c r="D28" s="42">
        <v>2.4</v>
      </c>
      <c r="E28" s="42">
        <v>4.2</v>
      </c>
      <c r="F28" s="42">
        <v>1.32</v>
      </c>
      <c r="G28" s="42">
        <v>5.28</v>
      </c>
      <c r="H28" s="42">
        <v>0.12</v>
      </c>
      <c r="I28" s="42">
        <v>6.48</v>
      </c>
      <c r="J28" s="42">
        <v>0.63</v>
      </c>
      <c r="K28" s="42">
        <v>5.97</v>
      </c>
    </row>
    <row r="29" spans="1:11" ht="15.95">
      <c r="A29" s="42" t="s">
        <v>234</v>
      </c>
      <c r="B29" s="42" t="s">
        <v>100</v>
      </c>
      <c r="C29" s="42" t="s">
        <v>238</v>
      </c>
      <c r="D29" s="42">
        <v>2.6</v>
      </c>
      <c r="E29" s="42">
        <v>9.5</v>
      </c>
      <c r="F29" s="42">
        <v>2.42</v>
      </c>
      <c r="G29" s="42">
        <v>9.68</v>
      </c>
      <c r="H29" s="42">
        <v>6.11</v>
      </c>
      <c r="I29" s="42">
        <v>5.99</v>
      </c>
      <c r="J29" s="42">
        <v>6.29</v>
      </c>
      <c r="K29" s="42">
        <v>5.81</v>
      </c>
    </row>
    <row r="30" spans="1:11" ht="15.95">
      <c r="A30" s="42" t="s">
        <v>240</v>
      </c>
      <c r="B30" s="42" t="s">
        <v>100</v>
      </c>
      <c r="C30" s="42" t="s">
        <v>245</v>
      </c>
      <c r="D30" s="42">
        <v>2.35</v>
      </c>
      <c r="E30" s="42">
        <v>5.6</v>
      </c>
      <c r="F30" s="42">
        <v>1.59</v>
      </c>
      <c r="G30" s="42">
        <v>6.36</v>
      </c>
      <c r="H30" s="42">
        <v>2.33</v>
      </c>
      <c r="I30" s="42">
        <v>5.62</v>
      </c>
      <c r="J30" s="42">
        <v>2.0099999999999998</v>
      </c>
      <c r="K30" s="42">
        <v>5.94</v>
      </c>
    </row>
    <row r="31" spans="1:11" ht="15.95">
      <c r="A31" s="42" t="s">
        <v>240</v>
      </c>
      <c r="B31" s="42" t="s">
        <v>100</v>
      </c>
      <c r="C31" s="42" t="s">
        <v>245</v>
      </c>
      <c r="D31" s="42">
        <v>2.35</v>
      </c>
      <c r="E31" s="42">
        <v>5.6</v>
      </c>
      <c r="F31" s="42">
        <v>1.59</v>
      </c>
      <c r="G31" s="42">
        <v>6.36</v>
      </c>
      <c r="H31" s="42">
        <v>2.33</v>
      </c>
      <c r="I31" s="42">
        <v>5.62</v>
      </c>
      <c r="J31" s="42">
        <v>2.0099999999999998</v>
      </c>
      <c r="K31" s="42">
        <v>5.94</v>
      </c>
    </row>
    <row r="32" spans="1:11" ht="15.95">
      <c r="A32" s="42" t="s">
        <v>240</v>
      </c>
      <c r="B32" s="42" t="s">
        <v>100</v>
      </c>
      <c r="C32" s="42" t="s">
        <v>245</v>
      </c>
      <c r="D32" s="42">
        <v>2.35</v>
      </c>
      <c r="E32" s="42">
        <v>5.6</v>
      </c>
      <c r="F32" s="42">
        <v>1.59</v>
      </c>
      <c r="G32" s="42">
        <v>6.36</v>
      </c>
      <c r="H32" s="42">
        <v>2.33</v>
      </c>
      <c r="I32" s="42">
        <v>5.62</v>
      </c>
      <c r="J32" s="42">
        <v>2.0099999999999998</v>
      </c>
      <c r="K32" s="42">
        <v>5.94</v>
      </c>
    </row>
    <row r="33" spans="1:11" ht="15.95">
      <c r="A33" s="42" t="s">
        <v>240</v>
      </c>
      <c r="B33" s="42" t="s">
        <v>100</v>
      </c>
      <c r="C33" s="42" t="s">
        <v>245</v>
      </c>
      <c r="D33" s="42">
        <v>2.35</v>
      </c>
      <c r="E33" s="42">
        <v>5.6</v>
      </c>
      <c r="F33" s="42">
        <v>1.59</v>
      </c>
      <c r="G33" s="42">
        <v>6.36</v>
      </c>
      <c r="H33" s="42">
        <v>2.33</v>
      </c>
      <c r="I33" s="42">
        <v>5.62</v>
      </c>
      <c r="J33" s="42">
        <v>2.0099999999999998</v>
      </c>
      <c r="K33" s="42">
        <v>5.94</v>
      </c>
    </row>
    <row r="34" spans="1:11" ht="15.95">
      <c r="A34" s="42" t="s">
        <v>240</v>
      </c>
      <c r="B34" s="42" t="s">
        <v>100</v>
      </c>
      <c r="C34" s="42" t="s">
        <v>245</v>
      </c>
      <c r="D34" s="42">
        <v>2.35</v>
      </c>
      <c r="E34" s="42">
        <v>5.6</v>
      </c>
      <c r="F34" s="42">
        <v>1.59</v>
      </c>
      <c r="G34" s="42">
        <v>6.36</v>
      </c>
      <c r="H34" s="42">
        <v>2.29</v>
      </c>
      <c r="I34" s="42">
        <v>5.66</v>
      </c>
      <c r="J34" s="42">
        <v>2.0099999999999998</v>
      </c>
      <c r="K34" s="42">
        <v>5.94</v>
      </c>
    </row>
    <row r="35" spans="1:11" ht="15.95">
      <c r="A35" s="42" t="s">
        <v>240</v>
      </c>
      <c r="B35" s="42" t="s">
        <v>100</v>
      </c>
      <c r="C35" s="42" t="s">
        <v>245</v>
      </c>
      <c r="D35" s="42">
        <v>2.35</v>
      </c>
      <c r="E35" s="42">
        <v>5.6</v>
      </c>
      <c r="F35" s="42">
        <v>1.59</v>
      </c>
      <c r="G35" s="42">
        <v>6.36</v>
      </c>
      <c r="H35" s="42">
        <v>2.29</v>
      </c>
      <c r="I35" s="42">
        <v>5.66</v>
      </c>
      <c r="J35" s="42">
        <v>2.0099999999999998</v>
      </c>
      <c r="K35" s="42">
        <v>5.94</v>
      </c>
    </row>
    <row r="36" spans="1:11" ht="15.95">
      <c r="A36" s="42" t="s">
        <v>240</v>
      </c>
      <c r="B36" s="42" t="s">
        <v>100</v>
      </c>
      <c r="C36" s="42" t="s">
        <v>245</v>
      </c>
      <c r="D36" s="42">
        <v>2.35</v>
      </c>
      <c r="E36" s="42">
        <v>5.6</v>
      </c>
      <c r="F36" s="42">
        <v>1.59</v>
      </c>
      <c r="G36" s="42">
        <v>6.36</v>
      </c>
      <c r="H36" s="42">
        <v>2.29</v>
      </c>
      <c r="I36" s="42">
        <v>5.66</v>
      </c>
      <c r="J36" s="42">
        <v>2.0099999999999998</v>
      </c>
      <c r="K36" s="42">
        <v>5.94</v>
      </c>
    </row>
    <row r="37" spans="1:11" ht="15.95">
      <c r="A37" s="42" t="s">
        <v>240</v>
      </c>
      <c r="B37" s="42" t="s">
        <v>100</v>
      </c>
      <c r="C37" s="42" t="s">
        <v>245</v>
      </c>
      <c r="D37" s="42">
        <v>2.35</v>
      </c>
      <c r="E37" s="42">
        <v>5.6</v>
      </c>
      <c r="F37" s="42">
        <v>1.59</v>
      </c>
      <c r="G37" s="42">
        <v>6.36</v>
      </c>
      <c r="H37" s="42">
        <v>2.29</v>
      </c>
      <c r="I37" s="42">
        <v>5.66</v>
      </c>
      <c r="J37" s="42">
        <v>2.0099999999999998</v>
      </c>
      <c r="K37" s="42">
        <v>5.94</v>
      </c>
    </row>
    <row r="38" spans="1:11" ht="15.95">
      <c r="A38" s="42" t="s">
        <v>250</v>
      </c>
      <c r="B38" s="42" t="s">
        <v>100</v>
      </c>
      <c r="C38" s="42" t="s">
        <v>256</v>
      </c>
      <c r="D38" s="42">
        <v>2.1</v>
      </c>
      <c r="E38" s="42">
        <v>5.5</v>
      </c>
      <c r="F38" s="42">
        <v>1.52</v>
      </c>
      <c r="G38" s="42">
        <v>6.08</v>
      </c>
      <c r="H38" s="42">
        <v>1.38</v>
      </c>
      <c r="I38" s="42">
        <v>6.22</v>
      </c>
      <c r="J38" s="42">
        <v>1.67</v>
      </c>
      <c r="K38" s="42">
        <v>5.93</v>
      </c>
    </row>
    <row r="39" spans="1:11" ht="15.95">
      <c r="A39" s="42" t="s">
        <v>258</v>
      </c>
      <c r="B39" s="42" t="s">
        <v>100</v>
      </c>
      <c r="C39" s="42" t="s">
        <v>265</v>
      </c>
      <c r="D39" s="42">
        <v>-0.2</v>
      </c>
      <c r="E39" s="42">
        <v>5.6</v>
      </c>
      <c r="F39" s="42">
        <v>1.08</v>
      </c>
      <c r="G39" s="42">
        <v>4.32</v>
      </c>
      <c r="H39" s="42">
        <v>-1.26</v>
      </c>
      <c r="I39" s="42">
        <v>6.66</v>
      </c>
      <c r="J39" s="42">
        <v>-0.54</v>
      </c>
      <c r="K39" s="42">
        <v>5.94</v>
      </c>
    </row>
    <row r="40" spans="1:11" ht="15.95">
      <c r="A40" s="42" t="s">
        <v>258</v>
      </c>
      <c r="B40" s="42" t="s">
        <v>100</v>
      </c>
      <c r="C40" s="42" t="s">
        <v>270</v>
      </c>
      <c r="D40" s="42">
        <v>-0.2</v>
      </c>
      <c r="E40" s="42">
        <v>5.6</v>
      </c>
      <c r="F40" s="42">
        <v>1.08</v>
      </c>
      <c r="G40" s="42">
        <v>4.32</v>
      </c>
      <c r="H40" s="42">
        <v>-0.56999999999999995</v>
      </c>
      <c r="I40" s="42">
        <v>5.97</v>
      </c>
      <c r="J40" s="42">
        <v>-0.54</v>
      </c>
      <c r="K40" s="42">
        <v>5.94</v>
      </c>
    </row>
    <row r="41" spans="1:11" ht="15.95">
      <c r="A41" s="42" t="s">
        <v>272</v>
      </c>
      <c r="B41" s="42" t="s">
        <v>100</v>
      </c>
      <c r="C41" s="42" t="s">
        <v>276</v>
      </c>
      <c r="D41" s="42">
        <v>3.65</v>
      </c>
      <c r="E41" s="42">
        <v>4.2</v>
      </c>
      <c r="F41" s="42">
        <v>1.57</v>
      </c>
      <c r="G41" s="42">
        <v>6.28</v>
      </c>
      <c r="H41" s="42">
        <v>1.87</v>
      </c>
      <c r="I41" s="42">
        <v>5.98</v>
      </c>
      <c r="J41" s="42">
        <v>1.83</v>
      </c>
      <c r="K41" s="42">
        <v>6.02</v>
      </c>
    </row>
    <row r="42" spans="1:11" ht="15.95">
      <c r="A42" s="42" t="s">
        <v>272</v>
      </c>
      <c r="B42" s="42" t="s">
        <v>100</v>
      </c>
      <c r="C42" s="42" t="s">
        <v>276</v>
      </c>
      <c r="D42" s="42">
        <v>3.65</v>
      </c>
      <c r="E42" s="42">
        <v>4.2</v>
      </c>
      <c r="F42" s="42">
        <v>1.57</v>
      </c>
      <c r="G42" s="42">
        <v>6.28</v>
      </c>
      <c r="H42" s="42">
        <v>1.87</v>
      </c>
      <c r="I42" s="42">
        <v>5.98</v>
      </c>
      <c r="J42" s="42">
        <v>1.83</v>
      </c>
      <c r="K42" s="42">
        <v>6.02</v>
      </c>
    </row>
    <row r="43" spans="1:11" ht="15.95">
      <c r="A43" s="42" t="s">
        <v>272</v>
      </c>
      <c r="B43" s="42" t="s">
        <v>100</v>
      </c>
      <c r="C43" s="42" t="s">
        <v>276</v>
      </c>
      <c r="D43" s="42">
        <v>3.65</v>
      </c>
      <c r="E43" s="42">
        <v>4.2</v>
      </c>
      <c r="F43" s="42">
        <v>1.57</v>
      </c>
      <c r="G43" s="42">
        <v>6.28</v>
      </c>
      <c r="H43" s="42">
        <v>1.87</v>
      </c>
      <c r="I43" s="42">
        <v>5.98</v>
      </c>
      <c r="J43" s="42">
        <v>1.83</v>
      </c>
      <c r="K43" s="42">
        <v>6.02</v>
      </c>
    </row>
    <row r="44" spans="1:11" ht="15.95">
      <c r="A44" s="42" t="s">
        <v>272</v>
      </c>
      <c r="B44" s="42" t="s">
        <v>100</v>
      </c>
      <c r="C44" s="42" t="s">
        <v>276</v>
      </c>
      <c r="D44" s="42">
        <v>3.65</v>
      </c>
      <c r="E44" s="42">
        <v>4.2</v>
      </c>
      <c r="F44" s="42">
        <v>1.57</v>
      </c>
      <c r="G44" s="42">
        <v>6.28</v>
      </c>
      <c r="H44" s="42">
        <v>1.87</v>
      </c>
      <c r="I44" s="42">
        <v>5.98</v>
      </c>
      <c r="J44" s="42">
        <v>1.83</v>
      </c>
      <c r="K44" s="42">
        <v>6.02</v>
      </c>
    </row>
    <row r="45" spans="1:11" ht="15.95">
      <c r="A45" s="42" t="s">
        <v>272</v>
      </c>
      <c r="B45" s="42" t="s">
        <v>100</v>
      </c>
      <c r="C45" s="42" t="s">
        <v>276</v>
      </c>
      <c r="D45" s="42">
        <v>3.65</v>
      </c>
      <c r="E45" s="42">
        <v>4.2</v>
      </c>
      <c r="F45" s="42">
        <v>1.57</v>
      </c>
      <c r="G45" s="42">
        <v>6.28</v>
      </c>
      <c r="H45" s="42">
        <v>1.87</v>
      </c>
      <c r="I45" s="42">
        <v>5.98</v>
      </c>
      <c r="J45" s="42">
        <v>1.83</v>
      </c>
      <c r="K45" s="42">
        <v>6.02</v>
      </c>
    </row>
    <row r="46" spans="1:11" ht="15.95">
      <c r="A46" s="42" t="s">
        <v>272</v>
      </c>
      <c r="B46" s="42" t="s">
        <v>100</v>
      </c>
      <c r="C46" s="42" t="s">
        <v>276</v>
      </c>
      <c r="D46" s="42">
        <v>3.65</v>
      </c>
      <c r="E46" s="42">
        <v>4.2</v>
      </c>
      <c r="F46" s="42">
        <v>1.57</v>
      </c>
      <c r="G46" s="42">
        <v>6.28</v>
      </c>
      <c r="H46" s="42">
        <v>1.87</v>
      </c>
      <c r="I46" s="42">
        <v>5.98</v>
      </c>
      <c r="J46" s="42">
        <v>1.83</v>
      </c>
      <c r="K46" s="42">
        <v>6.02</v>
      </c>
    </row>
    <row r="47" spans="1:11" ht="15.95">
      <c r="A47" s="42" t="s">
        <v>272</v>
      </c>
      <c r="B47" s="42" t="s">
        <v>100</v>
      </c>
      <c r="C47" s="42" t="s">
        <v>276</v>
      </c>
      <c r="D47" s="42">
        <v>3.65</v>
      </c>
      <c r="E47" s="42">
        <v>4.2</v>
      </c>
      <c r="F47" s="42">
        <v>1.57</v>
      </c>
      <c r="G47" s="42">
        <v>6.28</v>
      </c>
      <c r="H47" s="42">
        <v>1.87</v>
      </c>
      <c r="I47" s="42">
        <v>5.98</v>
      </c>
      <c r="J47" s="42">
        <v>1.83</v>
      </c>
      <c r="K47" s="42">
        <v>6.02</v>
      </c>
    </row>
    <row r="48" spans="1:11" ht="15.95">
      <c r="A48" s="42" t="s">
        <v>272</v>
      </c>
      <c r="B48" s="42" t="s">
        <v>100</v>
      </c>
      <c r="C48" s="42" t="s">
        <v>276</v>
      </c>
      <c r="D48" s="42">
        <v>3.65</v>
      </c>
      <c r="E48" s="42">
        <v>4.2</v>
      </c>
      <c r="F48" s="42">
        <v>1.57</v>
      </c>
      <c r="G48" s="42">
        <v>6.28</v>
      </c>
      <c r="H48" s="42">
        <v>1.87</v>
      </c>
      <c r="I48" s="42">
        <v>5.98</v>
      </c>
      <c r="J48" s="42">
        <v>1.83</v>
      </c>
      <c r="K48" s="42">
        <v>6.02</v>
      </c>
    </row>
    <row r="49" spans="1:11" ht="15.95">
      <c r="A49" s="42" t="s">
        <v>281</v>
      </c>
      <c r="B49" s="42" t="s">
        <v>100</v>
      </c>
      <c r="C49" s="42" t="s">
        <v>285</v>
      </c>
      <c r="D49" s="42">
        <v>2.1800000000000002</v>
      </c>
      <c r="E49" s="42">
        <v>4.8</v>
      </c>
      <c r="F49" s="42">
        <v>1.4</v>
      </c>
      <c r="G49" s="42">
        <v>5.58</v>
      </c>
      <c r="H49" s="42">
        <v>1.4</v>
      </c>
      <c r="I49" s="42">
        <v>5.58</v>
      </c>
      <c r="J49" s="42">
        <v>0.93</v>
      </c>
      <c r="K49" s="42">
        <v>6.05</v>
      </c>
    </row>
    <row r="50" spans="1:11" ht="15.95">
      <c r="A50" s="42" t="s">
        <v>281</v>
      </c>
      <c r="B50" s="42" t="s">
        <v>100</v>
      </c>
      <c r="C50" s="42" t="s">
        <v>285</v>
      </c>
      <c r="D50" s="42">
        <v>1.68</v>
      </c>
      <c r="E50" s="42">
        <v>5.3</v>
      </c>
      <c r="F50" s="42">
        <v>1.4</v>
      </c>
      <c r="G50" s="42">
        <v>5.58</v>
      </c>
      <c r="H50" s="42">
        <v>1.23</v>
      </c>
      <c r="I50" s="42">
        <v>5.75</v>
      </c>
      <c r="J50" s="42">
        <v>0.93</v>
      </c>
      <c r="K50" s="42">
        <v>6.05</v>
      </c>
    </row>
    <row r="51" spans="1:11" ht="15.95">
      <c r="A51" s="42" t="s">
        <v>281</v>
      </c>
      <c r="B51" s="42" t="s">
        <v>100</v>
      </c>
      <c r="C51" s="42" t="s">
        <v>285</v>
      </c>
      <c r="D51" s="42">
        <v>1.78</v>
      </c>
      <c r="E51" s="42">
        <v>5.2</v>
      </c>
      <c r="F51" s="42">
        <v>1.4</v>
      </c>
      <c r="G51" s="42">
        <v>5.58</v>
      </c>
      <c r="H51" s="42">
        <v>1.21</v>
      </c>
      <c r="I51" s="42">
        <v>5.77</v>
      </c>
      <c r="J51" s="42">
        <v>0.93</v>
      </c>
      <c r="K51" s="42">
        <v>6.05</v>
      </c>
    </row>
    <row r="52" spans="1:11" ht="15.95">
      <c r="A52" s="42" t="s">
        <v>281</v>
      </c>
      <c r="B52" s="42" t="s">
        <v>100</v>
      </c>
      <c r="C52" s="42" t="s">
        <v>285</v>
      </c>
      <c r="D52" s="42">
        <v>2.78</v>
      </c>
      <c r="E52" s="42">
        <v>4.2</v>
      </c>
      <c r="F52" s="42">
        <v>1.4</v>
      </c>
      <c r="G52" s="42">
        <v>5.58</v>
      </c>
      <c r="H52" s="42">
        <v>1.31</v>
      </c>
      <c r="I52" s="42">
        <v>5.67</v>
      </c>
      <c r="J52" s="42">
        <v>0.93</v>
      </c>
      <c r="K52" s="42">
        <v>6.05</v>
      </c>
    </row>
    <row r="53" spans="1:11" ht="15.95">
      <c r="A53" s="42" t="s">
        <v>299</v>
      </c>
      <c r="B53" s="42" t="s">
        <v>100</v>
      </c>
      <c r="C53" s="42" t="s">
        <v>304</v>
      </c>
      <c r="D53" s="42">
        <v>3.2</v>
      </c>
      <c r="E53" s="42">
        <v>5.8</v>
      </c>
      <c r="F53" s="42">
        <v>1.8</v>
      </c>
      <c r="G53" s="42">
        <v>7.2</v>
      </c>
      <c r="H53" s="42">
        <v>3.37</v>
      </c>
      <c r="I53" s="42">
        <v>5.63</v>
      </c>
      <c r="J53" s="42">
        <v>3.08</v>
      </c>
      <c r="K53" s="42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C2B1-AD72-4036-AFBB-A76AC133959A}">
  <dimension ref="A1:B27"/>
  <sheetViews>
    <sheetView workbookViewId="0">
      <selection activeCell="B48" sqref="B48"/>
    </sheetView>
  </sheetViews>
  <sheetFormatPr defaultColWidth="8.875" defaultRowHeight="14.1"/>
  <sheetData>
    <row r="1" spans="1:2">
      <c r="A1" s="19" t="s">
        <v>338</v>
      </c>
      <c r="B1" t="s">
        <v>339</v>
      </c>
    </row>
    <row r="2" spans="1:2">
      <c r="A2" s="19" t="s">
        <v>8</v>
      </c>
      <c r="B2" t="s">
        <v>19</v>
      </c>
    </row>
    <row r="3" spans="1:2">
      <c r="A3" s="19"/>
    </row>
    <row r="4" spans="1:2" ht="24.95">
      <c r="A4" s="22" t="s">
        <v>340</v>
      </c>
    </row>
    <row r="5" spans="1:2">
      <c r="A5" t="s">
        <v>341</v>
      </c>
    </row>
    <row r="6" spans="1:2">
      <c r="A6" s="20" t="s">
        <v>342</v>
      </c>
    </row>
    <row r="7" spans="1:2">
      <c r="A7" s="21" t="s">
        <v>343</v>
      </c>
    </row>
    <row r="8" spans="1:2">
      <c r="A8" s="21" t="s">
        <v>344</v>
      </c>
    </row>
    <row r="9" spans="1:2">
      <c r="A9" s="21" t="s">
        <v>345</v>
      </c>
    </row>
    <row r="10" spans="1:2">
      <c r="A10" s="21" t="s">
        <v>346</v>
      </c>
    </row>
    <row r="11" spans="1:2">
      <c r="A11" s="21" t="s">
        <v>347</v>
      </c>
    </row>
    <row r="12" spans="1:2">
      <c r="A12" s="21" t="s">
        <v>348</v>
      </c>
    </row>
    <row r="13" spans="1:2">
      <c r="A13" s="21" t="s">
        <v>349</v>
      </c>
    </row>
    <row r="15" spans="1:2">
      <c r="A15" s="19" t="s">
        <v>350</v>
      </c>
    </row>
    <row r="16" spans="1:2">
      <c r="A16" s="21" t="s">
        <v>351</v>
      </c>
    </row>
    <row r="20" spans="1:1" ht="24.95">
      <c r="A20" s="22" t="s">
        <v>352</v>
      </c>
    </row>
    <row r="21" spans="1:1">
      <c r="A21" t="s">
        <v>353</v>
      </c>
    </row>
    <row r="22" spans="1:1">
      <c r="A22" s="21" t="s">
        <v>354</v>
      </c>
    </row>
    <row r="25" spans="1:1" ht="24.95">
      <c r="A25" s="22" t="s">
        <v>355</v>
      </c>
    </row>
    <row r="26" spans="1:1">
      <c r="A26" t="s">
        <v>356</v>
      </c>
    </row>
    <row r="27" spans="1:1">
      <c r="A27" s="21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FCA3-5ADA-459F-AFF5-E7C3C4EF61F8}">
  <dimension ref="A1:J40"/>
  <sheetViews>
    <sheetView workbookViewId="0">
      <selection activeCell="A11" sqref="A11"/>
    </sheetView>
  </sheetViews>
  <sheetFormatPr defaultColWidth="8.875" defaultRowHeight="14.1"/>
  <sheetData>
    <row r="1" spans="1:10" ht="18">
      <c r="A1" s="26" t="s">
        <v>358</v>
      </c>
    </row>
    <row r="2" spans="1:10">
      <c r="A2" s="19" t="s">
        <v>359</v>
      </c>
    </row>
    <row r="3" spans="1:10">
      <c r="A3" s="19" t="s">
        <v>360</v>
      </c>
    </row>
    <row r="4" spans="1:10">
      <c r="A4" s="19" t="s">
        <v>361</v>
      </c>
    </row>
    <row r="5" spans="1:10">
      <c r="A5" s="19" t="s">
        <v>362</v>
      </c>
    </row>
    <row r="6" spans="1:10">
      <c r="A6" s="19" t="s">
        <v>363</v>
      </c>
    </row>
    <row r="7" spans="1:10">
      <c r="A7" s="19"/>
    </row>
    <row r="8" spans="1:10" ht="18">
      <c r="A8" s="26" t="s">
        <v>364</v>
      </c>
    </row>
    <row r="9" spans="1:10">
      <c r="A9" s="19" t="s">
        <v>365</v>
      </c>
    </row>
    <row r="10" spans="1:10">
      <c r="A10" s="19" t="s">
        <v>366</v>
      </c>
    </row>
    <row r="11" spans="1:10">
      <c r="A11" s="28" t="s">
        <v>367</v>
      </c>
      <c r="J11" s="27"/>
    </row>
    <row r="12" spans="1:10">
      <c r="A12" s="19"/>
    </row>
    <row r="13" spans="1:10" ht="18">
      <c r="A13" s="26" t="s">
        <v>368</v>
      </c>
    </row>
    <row r="14" spans="1:10">
      <c r="A14" s="19" t="s">
        <v>369</v>
      </c>
    </row>
    <row r="15" spans="1:10">
      <c r="A15" s="19" t="s">
        <v>370</v>
      </c>
    </row>
    <row r="16" spans="1:10">
      <c r="A16" s="19" t="s">
        <v>371</v>
      </c>
    </row>
    <row r="17" spans="1:1">
      <c r="A17" s="19"/>
    </row>
    <row r="18" spans="1:1" ht="18">
      <c r="A18" s="26" t="s">
        <v>372</v>
      </c>
    </row>
    <row r="19" spans="1:1">
      <c r="A19" s="19" t="s">
        <v>373</v>
      </c>
    </row>
    <row r="20" spans="1:1">
      <c r="A20" s="19" t="s">
        <v>374</v>
      </c>
    </row>
    <row r="21" spans="1:1">
      <c r="A21" s="19" t="s">
        <v>375</v>
      </c>
    </row>
    <row r="22" spans="1:1">
      <c r="A22" s="19"/>
    </row>
    <row r="23" spans="1:1" ht="18">
      <c r="A23" s="26" t="s">
        <v>376</v>
      </c>
    </row>
    <row r="24" spans="1:1">
      <c r="A24" s="19" t="s">
        <v>377</v>
      </c>
    </row>
    <row r="25" spans="1:1">
      <c r="A25" s="19" t="s">
        <v>378</v>
      </c>
    </row>
    <row r="26" spans="1:1">
      <c r="A26" s="19" t="s">
        <v>379</v>
      </c>
    </row>
    <row r="27" spans="1:1">
      <c r="A27" s="19"/>
    </row>
    <row r="28" spans="1:1" ht="18">
      <c r="A28" s="26" t="s">
        <v>380</v>
      </c>
    </row>
    <row r="29" spans="1:1">
      <c r="A29" t="s">
        <v>381</v>
      </c>
    </row>
    <row r="30" spans="1:1">
      <c r="A30" t="s">
        <v>382</v>
      </c>
    </row>
    <row r="31" spans="1:1">
      <c r="A31" t="s">
        <v>383</v>
      </c>
    </row>
    <row r="32" spans="1:1">
      <c r="A32" t="s">
        <v>384</v>
      </c>
    </row>
    <row r="34" spans="1:1" ht="18">
      <c r="A34" s="26" t="s">
        <v>385</v>
      </c>
    </row>
    <row r="35" spans="1:1">
      <c r="A35" s="19" t="s">
        <v>386</v>
      </c>
    </row>
    <row r="36" spans="1:1">
      <c r="A36" s="19" t="s">
        <v>387</v>
      </c>
    </row>
    <row r="37" spans="1:1">
      <c r="A37" s="19" t="s">
        <v>388</v>
      </c>
    </row>
    <row r="38" spans="1:1">
      <c r="A38" s="19" t="s">
        <v>389</v>
      </c>
    </row>
    <row r="39" spans="1:1">
      <c r="A39" s="19" t="s">
        <v>390</v>
      </c>
    </row>
    <row r="40" spans="1:1">
      <c r="A40" s="19" t="s">
        <v>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7a5961a-3f8d-4839-986d-aad8750d7c0d">XRE53HQ22243-1137440774-60</_dlc_DocId>
    <TaxCatchAll xmlns="57a5961a-3f8d-4839-986d-aad8750d7c0d" xsi:nil="true"/>
    <DataSourceTaxHTField xmlns="http://schemas.microsoft.com/sharepoint/v3">
      <Terms xmlns="http://schemas.microsoft.com/office/infopath/2007/PartnerControls"/>
    </DataSourceTaxHTField>
    <_dlc_DocIdUrl xmlns="57a5961a-3f8d-4839-986d-aad8750d7c0d">
      <Url>https://mckinsey.sharepoint.com/sites/spe-int-6v7dfbmbuzo1qv5/_layouts/15/DocIdRedir.aspx?ID=XRE53HQ22243-1137440774-60</Url>
      <Description>XRE53HQ22243-1137440774-60</Description>
    </_dlc_DocIdUrl>
    <SourceSystemTaxHTField xmlns="http://schemas.microsoft.com/sharepoint/v3">
      <Terms xmlns="http://schemas.microsoft.com/office/infopath/2007/PartnerControls"/>
    </SourceSystem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92FCFA0FB44B400DE4CD06F51AF" ma:contentTypeVersion="7" ma:contentTypeDescription="Create a new document." ma:contentTypeScope="" ma:versionID="91719cf5bbda8b6252137e5f558065f9">
  <xsd:schema xmlns:xsd="http://www.w3.org/2001/XMLSchema" xmlns:xs="http://www.w3.org/2001/XMLSchema" xmlns:p="http://schemas.microsoft.com/office/2006/metadata/properties" xmlns:ns1="http://schemas.microsoft.com/sharepoint/v3" xmlns:ns2="57a5961a-3f8d-4839-986d-aad8750d7c0d" xmlns:ns3="0e7d9b80-43a1-40e3-a1fd-eadafd970586" targetNamespace="http://schemas.microsoft.com/office/2006/metadata/properties" ma:root="true" ma:fieldsID="d9626ec38cb7affa336013fa0cd19ad5" ns1:_="" ns2:_="" ns3:_="">
    <xsd:import namespace="http://schemas.microsoft.com/sharepoint/v3"/>
    <xsd:import namespace="57a5961a-3f8d-4839-986d-aad8750d7c0d"/>
    <xsd:import namespace="0e7d9b80-43a1-40e3-a1fd-eadafd97058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SourceSystemTaxHTField" minOccurs="0"/>
                <xsd:element ref="ns2:TaxCatchAll" minOccurs="0"/>
                <xsd:element ref="ns2:TaxCatchAllLabel" minOccurs="0"/>
                <xsd:element ref="ns1:DataSourceTaxHTFiel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ourceSystemTaxHTField" ma:index="11" nillable="true" ma:taxonomy="true" ma:internalName="SourceSystemTaxHTField" ma:taxonomyFieldName="SourceSystem" ma:displayName="SourceSystem" ma:default="1;#SPE|e1155322-03d8-4904-a51c-d7d7cbd8ca84" ma:fieldId="{696b57ee-b8cb-4144-a669-e3c2316b25e5}" ma:sspId="c9369470-76d8-40bb-9f83-c9dbb6c0fac8" ma:termSetId="14dc3a28-f268-42f7-8f59-1ae69d4ade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aSourceTaxHTField" ma:index="15" nillable="true" ma:taxonomy="true" ma:internalName="DataSourceTaxHTField" ma:taxonomyFieldName="DataSource" ma:displayName="DataSource" ma:default="2;#Internal|0b10eabc-00d3-4553-8252-f6efa1cda259" ma:fieldId="{4ca21991-2853-4ccb-a245-f2da6eb80a15}" ma:sspId="c9369470-76d8-40bb-9f83-c9dbb6c0fac8" ma:termSetId="36ddf51e-868c-4a6e-ae2e-8e285ecab47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5961a-3f8d-4839-986d-aad8750d7c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y Catch All Column" ma:hidden="true" ma:list="{7d3e0934-bc1d-4c6a-bcad-cfafd841071e}" ma:internalName="TaxCatchAll" ma:showField="CatchAllData" ma:web="57a5961a-3f8d-4839-986d-aad8750d7c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7d3e0934-bc1d-4c6a-bcad-cfafd841071e}" ma:internalName="TaxCatchAllLabel" ma:readOnly="true" ma:showField="CatchAllDataLabel" ma:web="57a5961a-3f8d-4839-986d-aad8750d7c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d9b80-43a1-40e3-a1fd-eadafd9705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A294590-C530-4DE4-89B5-EB6420D33242}"/>
</file>

<file path=customXml/itemProps2.xml><?xml version="1.0" encoding="utf-8"?>
<ds:datastoreItem xmlns:ds="http://schemas.openxmlformats.org/officeDocument/2006/customXml" ds:itemID="{A28F6FB9-0672-42F3-BB95-8505F7096613}"/>
</file>

<file path=customXml/itemProps3.xml><?xml version="1.0" encoding="utf-8"?>
<ds:datastoreItem xmlns:ds="http://schemas.openxmlformats.org/officeDocument/2006/customXml" ds:itemID="{2E478C78-A3EF-454E-8F65-AFAA9FA21D58}"/>
</file>

<file path=customXml/itemProps4.xml><?xml version="1.0" encoding="utf-8"?>
<ds:datastoreItem xmlns:ds="http://schemas.openxmlformats.org/officeDocument/2006/customXml" ds:itemID="{DA63C6B7-0BF1-43D0-BF68-3E0DD138C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Savannah Bergquist</dc:creator>
  <cp:keywords/>
  <dc:description/>
  <cp:lastModifiedBy/>
  <cp:revision/>
  <dcterms:created xsi:type="dcterms:W3CDTF">2019-12-02T20:05:52Z</dcterms:created>
  <dcterms:modified xsi:type="dcterms:W3CDTF">2025-10-27T12:55:31Z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0x010100966F492FCFA0FB44B400DE4CD06F51AF</vt:lpwstr>
  </property>
  <property fmtid="{D5CDD505-2E9C-101B-9397-08002B2CF9AE}" pid="3" name="DataSource">
    <vt:lpwstr/>
  </property>
  <property fmtid="{D5CDD505-2E9C-101B-9397-08002B2CF9AE}" pid="4" name="_dlc_DocIdItemGuid">
    <vt:lpwstr>201a6453-69f2-4159-afcb-7df9eca6863a</vt:lpwstr>
  </property>
  <property fmtid="{D5CDD505-2E9C-101B-9397-08002B2CF9AE}" pid="5" name="SourceSystem">
    <vt:lpwstr/>
  </property>
  <property fmtid="{D5CDD505-2E9C-101B-9397-08002B2CF9AE}" pid="6" name="MSIP_Label_83303d7c-e5a3-4cc8-90eb-69bfd7570ac4_Enabled">
    <vt:lpwstr>True</vt:lpwstr>
  </property>
  <property fmtid="{D5CDD505-2E9C-101B-9397-08002B2CF9AE}" pid="7" name="MSIP_Label_83303d7c-e5a3-4cc8-90eb-69bfd7570ac4_SiteId">
    <vt:lpwstr>cc8936bc-9382-4fff-87cb-6f55999549e7</vt:lpwstr>
  </property>
  <property fmtid="{D5CDD505-2E9C-101B-9397-08002B2CF9AE}" pid="8" name="MSIP_Label_83303d7c-e5a3-4cc8-90eb-69bfd7570ac4_SetDate">
    <vt:lpwstr>2025-05-22T04:54:36Z</vt:lpwstr>
  </property>
  <property fmtid="{D5CDD505-2E9C-101B-9397-08002B2CF9AE}" pid="9" name="MSIP_Label_83303d7c-e5a3-4cc8-90eb-69bfd7570ac4_Name">
    <vt:lpwstr>Client Confidential</vt:lpwstr>
  </property>
  <property fmtid="{D5CDD505-2E9C-101B-9397-08002B2CF9AE}" pid="10" name="MSIP_Label_83303d7c-e5a3-4cc8-90eb-69bfd7570ac4_ActionId">
    <vt:lpwstr>94a9b577-cc7b-42a0-a327-1f96e8ad067d</vt:lpwstr>
  </property>
  <property fmtid="{D5CDD505-2E9C-101B-9397-08002B2CF9AE}" pid="11" name="MSIP_Label_83303d7c-e5a3-4cc8-90eb-69bfd7570ac4_Removed">
    <vt:lpwstr>False</vt:lpwstr>
  </property>
  <property fmtid="{D5CDD505-2E9C-101B-9397-08002B2CF9AE}" pid="12" name="MSIP_Label_83303d7c-e5a3-4cc8-90eb-69bfd7570ac4_Extended_MSFT_Method">
    <vt:lpwstr>Standard</vt:lpwstr>
  </property>
  <property fmtid="{D5CDD505-2E9C-101B-9397-08002B2CF9AE}" pid="13" name="Sensitivity">
    <vt:lpwstr>Client Confidential</vt:lpwstr>
  </property>
</Properties>
</file>