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\\smb-ifs\groups\loft\sayim\006_Projects\003_SAR_Estimation\000_3D_CrossValid\"/>
    </mc:Choice>
  </mc:AlternateContent>
  <xr:revisionPtr revIDLastSave="0" documentId="13_ncr:1_{02A94C36-9CB5-42CA-990A-D1D4A2F884A0}" xr6:coauthVersionLast="47" xr6:coauthVersionMax="47" xr10:uidLastSave="{00000000-0000-0000-0000-000000000000}"/>
  <bookViews>
    <workbookView xWindow="3680" yWindow="800" windowWidth="24810" windowHeight="16810" xr2:uid="{00000000-000D-0000-FFFF-FFFF00000000}"/>
  </bookViews>
  <sheets>
    <sheet name="Table-I" sheetId="3" r:id="rId1"/>
    <sheet name="Table-II" sheetId="2" r:id="rId2"/>
    <sheet name="Supplemantary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D3" i="2"/>
  <c r="D4" i="2"/>
  <c r="D5" i="2"/>
  <c r="D6" i="2"/>
  <c r="D7" i="2"/>
  <c r="D8" i="2"/>
  <c r="D2" i="2"/>
  <c r="E2" i="2"/>
  <c r="C8" i="2"/>
  <c r="C7" i="2"/>
  <c r="C6" i="2"/>
  <c r="C5" i="2"/>
  <c r="C4" i="2"/>
  <c r="C3" i="2"/>
  <c r="C2" i="2"/>
  <c r="B8" i="2"/>
  <c r="B7" i="2"/>
  <c r="B6" i="2"/>
  <c r="B5" i="2"/>
  <c r="B4" i="2"/>
  <c r="B3" i="2"/>
  <c r="B2" i="2"/>
  <c r="H27" i="3"/>
  <c r="F27" i="3"/>
  <c r="E27" i="3"/>
  <c r="D27" i="3"/>
  <c r="H26" i="3"/>
  <c r="F26" i="3"/>
  <c r="E26" i="3"/>
  <c r="D26" i="3"/>
  <c r="C25" i="3"/>
  <c r="C24" i="3"/>
  <c r="I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7" i="3" l="1"/>
  <c r="G26" i="3"/>
</calcChain>
</file>

<file path=xl/sharedStrings.xml><?xml version="1.0" encoding="utf-8"?>
<sst xmlns="http://schemas.openxmlformats.org/spreadsheetml/2006/main" count="137" uniqueCount="77">
  <si>
    <t>B1P</t>
  </si>
  <si>
    <t>B1PR</t>
  </si>
  <si>
    <t>GRE</t>
  </si>
  <si>
    <t>B1P-B1PR</t>
  </si>
  <si>
    <t>B1P-GRE</t>
  </si>
  <si>
    <t>B1PR-GRE</t>
  </si>
  <si>
    <t>B1P-B1PR-GRE</t>
  </si>
  <si>
    <t>Fold-3</t>
  </si>
  <si>
    <t>Fold-2</t>
  </si>
  <si>
    <t>Fold-1</t>
  </si>
  <si>
    <t>Fold-4</t>
  </si>
  <si>
    <t>Fold-5</t>
  </si>
  <si>
    <t>Validation Data</t>
  </si>
  <si>
    <t>Test Data</t>
  </si>
  <si>
    <t>Sub-07 (42)
Sub-12 (43)</t>
  </si>
  <si>
    <t>Sub-11 (48)
Sub-15 (27)</t>
  </si>
  <si>
    <t>Sub-06 (30)
Sub-05 (30)</t>
  </si>
  <si>
    <t>Sub-08 (44)
Sub-10 (49)</t>
  </si>
  <si>
    <t>Sub-13 (40)
Sub-14 (36)</t>
  </si>
  <si>
    <t>Sub-09 (46)
Sub-07 (42)</t>
  </si>
  <si>
    <t>SSIM (%)</t>
  </si>
  <si>
    <t xml:space="preserve">FSIM (%) </t>
  </si>
  <si>
    <t xml:space="preserve">MSE (%) </t>
  </si>
  <si>
    <t>pSNR (dB)</t>
  </si>
  <si>
    <t>±</t>
  </si>
  <si>
    <t>MSE</t>
  </si>
  <si>
    <t>RMSE</t>
  </si>
  <si>
    <t>NRMSE</t>
  </si>
  <si>
    <t>SARh</t>
  </si>
  <si>
    <t>pSNR</t>
  </si>
  <si>
    <t>SSIM</t>
  </si>
  <si>
    <t>FSIM</t>
  </si>
  <si>
    <t>0.3 s/3D scan</t>
  </si>
  <si>
    <t>#</t>
  </si>
  <si>
    <t>Alias</t>
  </si>
  <si>
    <t>Gender</t>
  </si>
  <si>
    <t>Age (Yrs.)</t>
  </si>
  <si>
    <t>Weight (kg)</t>
  </si>
  <si>
    <t>Height (m)</t>
  </si>
  <si>
    <t>BMI (kg/m^2)</t>
  </si>
  <si>
    <t>Segmented 
Head Mass (kg)</t>
  </si>
  <si>
    <t>#MRI Scans</t>
  </si>
  <si>
    <t>Ella</t>
  </si>
  <si>
    <t>F</t>
  </si>
  <si>
    <t>Duke</t>
  </si>
  <si>
    <t>M</t>
  </si>
  <si>
    <t>Sub-01</t>
  </si>
  <si>
    <t>Sub-02</t>
  </si>
  <si>
    <t>Sub-03</t>
  </si>
  <si>
    <t>Sub-04</t>
  </si>
  <si>
    <t>Sub-05</t>
  </si>
  <si>
    <t>Sub-06</t>
  </si>
  <si>
    <t>Sub-07</t>
  </si>
  <si>
    <t>Sub-08</t>
  </si>
  <si>
    <t>Sub-09</t>
  </si>
  <si>
    <t>Sub-10</t>
  </si>
  <si>
    <t>Sub-11</t>
  </si>
  <si>
    <t>Sub-12</t>
  </si>
  <si>
    <t>Sub-13</t>
  </si>
  <si>
    <t>Sub-14</t>
  </si>
  <si>
    <t>Sub-15</t>
  </si>
  <si>
    <t>Sub-16</t>
  </si>
  <si>
    <t>Sub-17</t>
  </si>
  <si>
    <t>Overall</t>
  </si>
  <si>
    <t>7F, 8M</t>
  </si>
  <si>
    <r>
      <t>32.5</t>
    </r>
    <r>
      <rPr>
        <sz val="11"/>
        <color theme="1"/>
        <rFont val="Calibri"/>
        <family val="2"/>
      </rPr>
      <t>±9.0</t>
    </r>
  </si>
  <si>
    <r>
      <t>32.5</t>
    </r>
    <r>
      <rPr>
        <sz val="11"/>
        <color theme="1"/>
        <rFont val="Calibri"/>
        <family val="2"/>
      </rPr>
      <t>±9.1</t>
    </r>
    <r>
      <rPr>
        <sz val="11"/>
        <color theme="1"/>
        <rFont val="Calibri"/>
        <family val="2"/>
        <scheme val="minor"/>
      </rPr>
      <t/>
    </r>
  </si>
  <si>
    <r>
      <t>32.5</t>
    </r>
    <r>
      <rPr>
        <sz val="11"/>
        <color theme="1"/>
        <rFont val="Calibri"/>
        <family val="2"/>
      </rPr>
      <t>±9.2</t>
    </r>
    <r>
      <rPr>
        <sz val="11"/>
        <color theme="1"/>
        <rFont val="Calibri"/>
        <family val="2"/>
        <scheme val="minor"/>
      </rPr>
      <t/>
    </r>
  </si>
  <si>
    <t>26.2±4.7</t>
  </si>
  <si>
    <r>
      <t>5.4</t>
    </r>
    <r>
      <rPr>
        <sz val="11"/>
        <color theme="1"/>
        <rFont val="Calibri"/>
        <family val="2"/>
      </rPr>
      <t>±0.6</t>
    </r>
  </si>
  <si>
    <t>#Females</t>
  </si>
  <si>
    <t>#Males</t>
  </si>
  <si>
    <t>MEAN</t>
  </si>
  <si>
    <t>STD</t>
  </si>
  <si>
    <t>testing time:</t>
  </si>
  <si>
    <t>training time:</t>
  </si>
  <si>
    <t>0.7 s/3D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</si>
</sst>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2" fillId="0" borderId="14" xfId="0" applyFont="1" applyFill="1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/>
    <xf numFmtId="0" fontId="0" fillId="0" borderId="17" xfId="0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7" xfId="0" applyFont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0" xfId="0" applyFont="1"/>
    <xf numFmtId="2" fontId="3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 applyBorder="1"/>
    <xf numFmtId="0" fontId="2" fillId="0" borderId="15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2" fontId="3" fillId="0" borderId="9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E2D64-9F20-42D3-B8F1-01AFB09B3BA9}">
  <dimension ref="A1:I27"/>
  <sheetViews>
    <sheetView tabSelected="1" topLeftCell="A2" workbookViewId="0">
      <selection activeCell="G34" sqref="G34"/>
    </sheetView>
  </sheetViews>
  <sheetFormatPr defaultColWidth="8.81640625" defaultRowHeight="14.5" x14ac:dyDescent="0.35"/>
  <cols>
    <col min="1" max="1" width="2.81640625" style="23" bestFit="1" customWidth="1"/>
    <col min="2" max="2" width="6.54296875" bestFit="1" customWidth="1"/>
    <col min="3" max="3" width="7" bestFit="1" customWidth="1"/>
    <col min="4" max="4" width="8.7265625" bestFit="1" customWidth="1"/>
    <col min="5" max="5" width="10.453125" hidden="1" customWidth="1"/>
    <col min="6" max="6" width="9.6328125" hidden="1" customWidth="1"/>
    <col min="7" max="7" width="12.26953125" bestFit="1" customWidth="1"/>
    <col min="8" max="8" width="13.7265625" bestFit="1" customWidth="1"/>
    <col min="9" max="9" width="10.26953125" bestFit="1" customWidth="1"/>
  </cols>
  <sheetData>
    <row r="1" spans="1:9" ht="15" thickBot="1" x14ac:dyDescent="0.4"/>
    <row r="2" spans="1:9" s="10" customFormat="1" ht="29" x14ac:dyDescent="0.35">
      <c r="A2" s="6" t="s">
        <v>33</v>
      </c>
      <c r="B2" s="7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8" t="s">
        <v>40</v>
      </c>
      <c r="I2" s="9" t="s">
        <v>41</v>
      </c>
    </row>
    <row r="3" spans="1:9" hidden="1" x14ac:dyDescent="0.35">
      <c r="A3" s="11">
        <v>1</v>
      </c>
      <c r="B3" s="1" t="s">
        <v>42</v>
      </c>
      <c r="C3" s="1" t="s">
        <v>43</v>
      </c>
      <c r="D3" s="1">
        <v>26</v>
      </c>
      <c r="E3" s="1">
        <v>57.3</v>
      </c>
      <c r="F3" s="1">
        <v>1.63</v>
      </c>
      <c r="G3" s="4">
        <f>E3/F3/F3</f>
        <v>21.566487259588246</v>
      </c>
      <c r="H3" s="4"/>
      <c r="I3" s="12"/>
    </row>
    <row r="4" spans="1:9" hidden="1" x14ac:dyDescent="0.35">
      <c r="A4" s="11">
        <v>2</v>
      </c>
      <c r="B4" s="1" t="s">
        <v>44</v>
      </c>
      <c r="C4" s="1" t="s">
        <v>45</v>
      </c>
      <c r="D4" s="1">
        <v>34</v>
      </c>
      <c r="E4" s="1">
        <v>70.2</v>
      </c>
      <c r="F4" s="1">
        <v>1.77</v>
      </c>
      <c r="G4" s="4">
        <f>E4/F4/F4</f>
        <v>22.407354208560761</v>
      </c>
      <c r="H4" s="4"/>
      <c r="I4" s="12"/>
    </row>
    <row r="5" spans="1:9" x14ac:dyDescent="0.35">
      <c r="A5" s="11">
        <v>1</v>
      </c>
      <c r="B5" s="1" t="s">
        <v>46</v>
      </c>
      <c r="C5" s="13" t="s">
        <v>45</v>
      </c>
      <c r="D5" s="13">
        <v>27</v>
      </c>
      <c r="E5" s="13">
        <v>77.099999999999994</v>
      </c>
      <c r="F5" s="13">
        <v>1.72</v>
      </c>
      <c r="G5" s="14">
        <f t="shared" ref="G5:G21" si="0">E5/F5/F5</f>
        <v>26.061384532179556</v>
      </c>
      <c r="H5" s="14">
        <v>5.16</v>
      </c>
      <c r="I5" s="15">
        <v>18</v>
      </c>
    </row>
    <row r="6" spans="1:9" x14ac:dyDescent="0.35">
      <c r="A6" s="11">
        <v>2</v>
      </c>
      <c r="B6" s="1" t="s">
        <v>47</v>
      </c>
      <c r="C6" s="13" t="s">
        <v>45</v>
      </c>
      <c r="D6" s="13">
        <v>36</v>
      </c>
      <c r="E6" s="13">
        <v>81.599999999999994</v>
      </c>
      <c r="F6" s="13">
        <v>1.69</v>
      </c>
      <c r="G6" s="14">
        <f t="shared" si="0"/>
        <v>28.570428206295297</v>
      </c>
      <c r="H6" s="14">
        <v>5.88</v>
      </c>
      <c r="I6" s="15">
        <v>20</v>
      </c>
    </row>
    <row r="7" spans="1:9" x14ac:dyDescent="0.35">
      <c r="A7" s="11">
        <v>3</v>
      </c>
      <c r="B7" s="1" t="s">
        <v>48</v>
      </c>
      <c r="C7" s="13" t="s">
        <v>45</v>
      </c>
      <c r="D7" s="13">
        <v>29</v>
      </c>
      <c r="E7" s="13">
        <v>76.2</v>
      </c>
      <c r="F7" s="13">
        <v>1.68</v>
      </c>
      <c r="G7" s="14">
        <f t="shared" si="0"/>
        <v>26.998299319727895</v>
      </c>
      <c r="H7" s="14">
        <v>5.57</v>
      </c>
      <c r="I7" s="15">
        <v>34</v>
      </c>
    </row>
    <row r="8" spans="1:9" x14ac:dyDescent="0.35">
      <c r="A8" s="11">
        <v>4</v>
      </c>
      <c r="B8" s="1" t="s">
        <v>49</v>
      </c>
      <c r="C8" s="13" t="s">
        <v>43</v>
      </c>
      <c r="D8" s="13">
        <v>36</v>
      </c>
      <c r="E8" s="13">
        <v>54.4</v>
      </c>
      <c r="F8" s="13">
        <v>1.55</v>
      </c>
      <c r="G8" s="14">
        <f t="shared" si="0"/>
        <v>22.643080124869925</v>
      </c>
      <c r="H8" s="14">
        <v>5.47</v>
      </c>
      <c r="I8" s="15">
        <v>14</v>
      </c>
    </row>
    <row r="9" spans="1:9" x14ac:dyDescent="0.35">
      <c r="A9" s="11">
        <v>5</v>
      </c>
      <c r="B9" s="1" t="s">
        <v>50</v>
      </c>
      <c r="C9" s="13" t="s">
        <v>45</v>
      </c>
      <c r="D9" s="13">
        <v>25</v>
      </c>
      <c r="E9" s="13">
        <v>72.599999999999994</v>
      </c>
      <c r="F9" s="13">
        <v>1.83</v>
      </c>
      <c r="G9" s="14">
        <f t="shared" si="0"/>
        <v>21.678760189913103</v>
      </c>
      <c r="H9" s="14">
        <v>4.92</v>
      </c>
      <c r="I9" s="15">
        <v>30</v>
      </c>
    </row>
    <row r="10" spans="1:9" x14ac:dyDescent="0.35">
      <c r="A10" s="11">
        <v>6</v>
      </c>
      <c r="B10" s="1" t="s">
        <v>51</v>
      </c>
      <c r="C10" s="13" t="s">
        <v>43</v>
      </c>
      <c r="D10" s="13">
        <v>33</v>
      </c>
      <c r="E10" s="13">
        <v>49.8</v>
      </c>
      <c r="F10" s="13">
        <v>1.57</v>
      </c>
      <c r="G10" s="14">
        <f t="shared" si="0"/>
        <v>20.203659377662376</v>
      </c>
      <c r="H10" s="14">
        <v>4.46</v>
      </c>
      <c r="I10" s="15">
        <v>30</v>
      </c>
    </row>
    <row r="11" spans="1:9" x14ac:dyDescent="0.35">
      <c r="A11" s="11">
        <v>7</v>
      </c>
      <c r="B11" s="1" t="s">
        <v>52</v>
      </c>
      <c r="C11" s="13" t="s">
        <v>43</v>
      </c>
      <c r="D11" s="13">
        <v>29</v>
      </c>
      <c r="E11" s="13">
        <v>64.400000000000006</v>
      </c>
      <c r="F11" s="13">
        <v>1.61</v>
      </c>
      <c r="G11" s="14">
        <f t="shared" si="0"/>
        <v>24.844720496894407</v>
      </c>
      <c r="H11" s="14">
        <v>4.49</v>
      </c>
      <c r="I11" s="15">
        <v>42</v>
      </c>
    </row>
    <row r="12" spans="1:9" x14ac:dyDescent="0.35">
      <c r="A12" s="11">
        <v>8</v>
      </c>
      <c r="B12" s="1" t="s">
        <v>53</v>
      </c>
      <c r="C12" s="13" t="s">
        <v>43</v>
      </c>
      <c r="D12" s="13">
        <v>38</v>
      </c>
      <c r="E12" s="13">
        <v>72.599999999999994</v>
      </c>
      <c r="F12" s="13">
        <v>1.73</v>
      </c>
      <c r="G12" s="14">
        <f t="shared" si="0"/>
        <v>24.257409201777538</v>
      </c>
      <c r="H12" s="14">
        <v>4.8099999999999996</v>
      </c>
      <c r="I12" s="15">
        <v>44</v>
      </c>
    </row>
    <row r="13" spans="1:9" x14ac:dyDescent="0.35">
      <c r="A13" s="11">
        <v>9</v>
      </c>
      <c r="B13" s="1" t="s">
        <v>54</v>
      </c>
      <c r="C13" s="13" t="s">
        <v>43</v>
      </c>
      <c r="D13" s="13">
        <v>27</v>
      </c>
      <c r="E13" s="13">
        <v>90.7</v>
      </c>
      <c r="F13" s="13">
        <v>1.68</v>
      </c>
      <c r="G13" s="14">
        <f t="shared" si="0"/>
        <v>32.135770975056694</v>
      </c>
      <c r="H13" s="14">
        <v>5.44</v>
      </c>
      <c r="I13" s="15">
        <v>46</v>
      </c>
    </row>
    <row r="14" spans="1:9" x14ac:dyDescent="0.35">
      <c r="A14" s="11">
        <v>10</v>
      </c>
      <c r="B14" s="1" t="s">
        <v>55</v>
      </c>
      <c r="C14" s="13" t="s">
        <v>43</v>
      </c>
      <c r="D14" s="13">
        <v>28</v>
      </c>
      <c r="E14" s="13">
        <v>72.599999999999994</v>
      </c>
      <c r="F14" s="13">
        <v>1.73</v>
      </c>
      <c r="G14" s="14">
        <f t="shared" si="0"/>
        <v>24.257409201777538</v>
      </c>
      <c r="H14" s="14">
        <v>5.84</v>
      </c>
      <c r="I14" s="15">
        <v>49</v>
      </c>
    </row>
    <row r="15" spans="1:9" x14ac:dyDescent="0.35">
      <c r="A15" s="11">
        <v>11</v>
      </c>
      <c r="B15" s="1" t="s">
        <v>56</v>
      </c>
      <c r="C15" s="13" t="s">
        <v>45</v>
      </c>
      <c r="D15" s="13">
        <v>22</v>
      </c>
      <c r="E15" s="13">
        <v>74.8</v>
      </c>
      <c r="F15" s="13">
        <v>1.83</v>
      </c>
      <c r="G15" s="14">
        <f t="shared" si="0"/>
        <v>22.335692316880166</v>
      </c>
      <c r="H15" s="14">
        <v>5.12</v>
      </c>
      <c r="I15" s="15">
        <v>48</v>
      </c>
    </row>
    <row r="16" spans="1:9" x14ac:dyDescent="0.35">
      <c r="A16" s="11">
        <v>12</v>
      </c>
      <c r="B16" s="1" t="s">
        <v>57</v>
      </c>
      <c r="C16" s="13" t="s">
        <v>43</v>
      </c>
      <c r="D16" s="13">
        <v>60</v>
      </c>
      <c r="E16" s="13">
        <v>70.400000000000006</v>
      </c>
      <c r="F16" s="13">
        <v>1.76</v>
      </c>
      <c r="G16" s="14">
        <f t="shared" si="0"/>
        <v>22.727272727272727</v>
      </c>
      <c r="H16" s="14">
        <v>4.8099999999999996</v>
      </c>
      <c r="I16" s="15">
        <v>43</v>
      </c>
    </row>
    <row r="17" spans="1:9" x14ac:dyDescent="0.35">
      <c r="A17" s="11">
        <v>13</v>
      </c>
      <c r="B17" s="1" t="s">
        <v>58</v>
      </c>
      <c r="C17" s="13" t="s">
        <v>45</v>
      </c>
      <c r="D17" s="13">
        <v>23</v>
      </c>
      <c r="E17" s="13">
        <v>86.2</v>
      </c>
      <c r="F17" s="13">
        <v>1.75</v>
      </c>
      <c r="G17" s="14">
        <f t="shared" si="0"/>
        <v>28.146938775510204</v>
      </c>
      <c r="H17" s="14">
        <v>6.26</v>
      </c>
      <c r="I17" s="15">
        <v>40</v>
      </c>
    </row>
    <row r="18" spans="1:9" x14ac:dyDescent="0.35">
      <c r="A18" s="11">
        <v>14</v>
      </c>
      <c r="B18" s="1" t="s">
        <v>59</v>
      </c>
      <c r="C18" s="13" t="s">
        <v>45</v>
      </c>
      <c r="D18" s="13">
        <v>38</v>
      </c>
      <c r="E18" s="13">
        <v>124.8</v>
      </c>
      <c r="F18" s="13">
        <v>1.78</v>
      </c>
      <c r="G18" s="14">
        <f t="shared" si="0"/>
        <v>39.388966039641453</v>
      </c>
      <c r="H18" s="14">
        <v>6.41</v>
      </c>
      <c r="I18" s="15">
        <v>36</v>
      </c>
    </row>
    <row r="19" spans="1:9" ht="15" thickBot="1" x14ac:dyDescent="0.4">
      <c r="A19" s="11">
        <v>15</v>
      </c>
      <c r="B19" s="1" t="s">
        <v>60</v>
      </c>
      <c r="C19" s="13" t="s">
        <v>45</v>
      </c>
      <c r="D19" s="13">
        <v>36</v>
      </c>
      <c r="E19" s="13">
        <v>90.8</v>
      </c>
      <c r="F19" s="13">
        <v>1.78</v>
      </c>
      <c r="G19" s="14">
        <f t="shared" si="0"/>
        <v>28.65799772755965</v>
      </c>
      <c r="H19" s="14">
        <v>5.83</v>
      </c>
      <c r="I19" s="15">
        <v>27</v>
      </c>
    </row>
    <row r="20" spans="1:9" ht="15" hidden="1" thickBot="1" x14ac:dyDescent="0.4">
      <c r="A20" s="11">
        <v>18</v>
      </c>
      <c r="B20" s="1" t="s">
        <v>61</v>
      </c>
      <c r="C20" s="13" t="s">
        <v>43</v>
      </c>
      <c r="D20" s="13">
        <v>25</v>
      </c>
      <c r="E20" s="13">
        <v>64.3</v>
      </c>
      <c r="F20" s="13">
        <v>1.57</v>
      </c>
      <c r="G20" s="14">
        <f t="shared" si="0"/>
        <v>26.086250963527927</v>
      </c>
      <c r="H20" s="51"/>
      <c r="I20" s="12"/>
    </row>
    <row r="21" spans="1:9" ht="15" hidden="1" thickBot="1" x14ac:dyDescent="0.4">
      <c r="A21" s="16">
        <v>19</v>
      </c>
      <c r="B21" s="17" t="s">
        <v>62</v>
      </c>
      <c r="C21" s="18" t="s">
        <v>43</v>
      </c>
      <c r="D21" s="18">
        <v>35</v>
      </c>
      <c r="E21" s="18">
        <v>82</v>
      </c>
      <c r="F21" s="18">
        <v>1.7</v>
      </c>
      <c r="G21" s="19">
        <f t="shared" si="0"/>
        <v>28.373702422145328</v>
      </c>
      <c r="H21" s="51"/>
      <c r="I21" s="12"/>
    </row>
    <row r="22" spans="1:9" ht="15" thickBot="1" x14ac:dyDescent="0.4">
      <c r="A22" s="60" t="s">
        <v>63</v>
      </c>
      <c r="B22" s="61"/>
      <c r="C22" s="20" t="s">
        <v>64</v>
      </c>
      <c r="D22" s="20" t="s">
        <v>65</v>
      </c>
      <c r="E22" s="20" t="s">
        <v>66</v>
      </c>
      <c r="F22" s="20" t="s">
        <v>67</v>
      </c>
      <c r="G22" s="21" t="s">
        <v>68</v>
      </c>
      <c r="H22" s="20" t="s">
        <v>69</v>
      </c>
      <c r="I22" s="22">
        <f>SUM(I5:I19)</f>
        <v>521</v>
      </c>
    </row>
    <row r="24" spans="1:9" x14ac:dyDescent="0.35">
      <c r="A24" s="62" t="s">
        <v>70</v>
      </c>
      <c r="B24" s="62"/>
      <c r="C24" s="1">
        <f>COUNTIF($C$5:$C$19,"F")</f>
        <v>7</v>
      </c>
    </row>
    <row r="25" spans="1:9" x14ac:dyDescent="0.35">
      <c r="A25" s="62" t="s">
        <v>71</v>
      </c>
      <c r="B25" s="62"/>
      <c r="C25" s="1">
        <f>COUNTIF($C$5:$C$19,"M")</f>
        <v>8</v>
      </c>
    </row>
    <row r="26" spans="1:9" x14ac:dyDescent="0.35">
      <c r="A26" s="62" t="s">
        <v>72</v>
      </c>
      <c r="B26" s="62"/>
      <c r="C26" s="62"/>
      <c r="D26" s="4">
        <f>AVERAGE(D5:D19)</f>
        <v>32.466666666666669</v>
      </c>
      <c r="E26" s="4">
        <f>AVERAGE(E5:E19)</f>
        <v>77.266666666666666</v>
      </c>
      <c r="F26" s="4">
        <f>AVERAGE(F5:F19)</f>
        <v>1.7126666666666668</v>
      </c>
      <c r="G26" s="4">
        <f>AVERAGE(G5:G19)</f>
        <v>26.19385261420123</v>
      </c>
      <c r="H26" s="4">
        <f>AVERAGE(H5:H19)</f>
        <v>5.3646666666666665</v>
      </c>
    </row>
    <row r="27" spans="1:9" x14ac:dyDescent="0.35">
      <c r="A27" s="62" t="s">
        <v>73</v>
      </c>
      <c r="B27" s="62"/>
      <c r="C27" s="62"/>
      <c r="D27" s="4">
        <f>_xlfn.STDEV.P(D5:D19)</f>
        <v>9.0027156396772234</v>
      </c>
      <c r="E27" s="4">
        <f>_xlfn.STDEV.P(E5:E19)</f>
        <v>16.900085469869328</v>
      </c>
      <c r="F27" s="4">
        <f>_xlfn.STDEV.P(F5:F19)</f>
        <v>8.2013549016136486E-2</v>
      </c>
      <c r="G27" s="4">
        <f>_xlfn.STDEV.P(G5:G19)</f>
        <v>4.6954984341275807</v>
      </c>
      <c r="H27" s="4">
        <f>_xlfn.STDEV.P(H5:H19)</f>
        <v>0.58649088275569727</v>
      </c>
    </row>
  </sheetData>
  <mergeCells count="5">
    <mergeCell ref="A22:B22"/>
    <mergeCell ref="A24:B24"/>
    <mergeCell ref="A25:B25"/>
    <mergeCell ref="A26:C26"/>
    <mergeCell ref="A27:C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8EFF-CA06-49A4-B296-24783718576A}">
  <dimension ref="A1:G8"/>
  <sheetViews>
    <sheetView workbookViewId="0">
      <selection activeCell="B11" sqref="B11"/>
    </sheetView>
  </sheetViews>
  <sheetFormatPr defaultRowHeight="14.5" x14ac:dyDescent="0.35"/>
  <cols>
    <col min="1" max="1" width="13.7265625" bestFit="1" customWidth="1"/>
    <col min="2" max="2" width="10.1796875" bestFit="1" customWidth="1"/>
    <col min="3" max="3" width="10.7265625" bestFit="1" customWidth="1"/>
    <col min="4" max="4" width="10.1796875" bestFit="1" customWidth="1"/>
    <col min="5" max="5" width="11.6328125" bestFit="1" customWidth="1"/>
  </cols>
  <sheetData>
    <row r="1" spans="1:7" ht="18.5" x14ac:dyDescent="0.45">
      <c r="A1" s="52"/>
      <c r="B1" s="53" t="s">
        <v>20</v>
      </c>
      <c r="C1" s="53" t="s">
        <v>21</v>
      </c>
      <c r="D1" s="53" t="s">
        <v>22</v>
      </c>
      <c r="E1" s="54" t="s">
        <v>23</v>
      </c>
      <c r="G1" s="3" t="s">
        <v>74</v>
      </c>
    </row>
    <row r="2" spans="1:7" ht="15.5" x14ac:dyDescent="0.35">
      <c r="A2" s="55" t="s">
        <v>0</v>
      </c>
      <c r="B2" s="5">
        <f>(85*Supplemantary!E2+75*Supplemantary!E10+60*Supplemantary!E18+93*Supplemantary!E26+76*Supplemantary!E34)/(85+75+60+93+76)</f>
        <v>76.627216588689151</v>
      </c>
      <c r="C2" s="5">
        <f>(85*Supplemantary!G2+75*Supplemantary!G10+60*Supplemantary!G18+93*Supplemantary!G26+76*Supplemantary!G34)/(85+75+60+93+76)</f>
        <v>84.40716328601593</v>
      </c>
      <c r="D2" s="5">
        <f>(85*Supplemantary!I2+75*Supplemantary!I10+60*Supplemantary!I18+93*Supplemantary!I26+76*Supplemantary!I34)/(85+75+60+93+76)</f>
        <v>0.71019920654285684</v>
      </c>
      <c r="E2" s="34">
        <f>(85*Supplemantary!K2+75*Supplemantary!K10+60*Supplemantary!K18+93*Supplemantary!K26+76*Supplemantary!K34)/(85+75+60+93+76)</f>
        <v>95.1179811484363</v>
      </c>
      <c r="G2" t="s">
        <v>32</v>
      </c>
    </row>
    <row r="3" spans="1:7" ht="15.5" x14ac:dyDescent="0.35">
      <c r="A3" s="55" t="s">
        <v>1</v>
      </c>
      <c r="B3" s="5">
        <f>(85*Supplemantary!E3+75*Supplemantary!E11+60*Supplemantary!E19+93*Supplemantary!E27+76*Supplemantary!E35)/(85+75+60+93+76)</f>
        <v>76.624729743244117</v>
      </c>
      <c r="C3" s="5">
        <f>(85*Supplemantary!G3+75*Supplemantary!G11+60*Supplemantary!G19+93*Supplemantary!G27+76*Supplemantary!G35)/(85+75+60+93+76)</f>
        <v>83.951929439024809</v>
      </c>
      <c r="D3" s="5">
        <f>(85*Supplemantary!I3+75*Supplemantary!I11+60*Supplemantary!I19+93*Supplemantary!I27+76*Supplemantary!I35)/(85+75+60+93+76)</f>
        <v>0.7168323083922471</v>
      </c>
      <c r="E3" s="34">
        <f>(85*Supplemantary!K3+75*Supplemantary!K11+60*Supplemantary!K19+93*Supplemantary!K27+76*Supplemantary!K35)/(85+75+60+93+76)</f>
        <v>95.220027182524618</v>
      </c>
    </row>
    <row r="4" spans="1:7" ht="15.5" x14ac:dyDescent="0.35">
      <c r="A4" s="55" t="s">
        <v>2</v>
      </c>
      <c r="B4" s="5">
        <f>(85*Supplemantary!E4+75*Supplemantary!E12+60*Supplemantary!E20+93*Supplemantary!E28+76*Supplemantary!E36)/(85+75+60+93+76)</f>
        <v>79.591806234461302</v>
      </c>
      <c r="C4" s="5">
        <f>(85*Supplemantary!G4+75*Supplemantary!G12+60*Supplemantary!G20+93*Supplemantary!G28+76*Supplemantary!G36)/(85+75+60+93+76)</f>
        <v>87.734001342131464</v>
      </c>
      <c r="D4" s="5">
        <f>(85*Supplemantary!I4+75*Supplemantary!I12+60*Supplemantary!I20+93*Supplemantary!I28+76*Supplemantary!I36)/(85+75+60+93+76)</f>
        <v>0.67214860226773654</v>
      </c>
      <c r="E4" s="34">
        <f>(85*Supplemantary!K4+75*Supplemantary!K12+60*Supplemantary!K20+93*Supplemantary!K28+76*Supplemantary!K36)/(85+75+60+93+76)</f>
        <v>95.43424074664766</v>
      </c>
      <c r="G4" s="23" t="s">
        <v>75</v>
      </c>
    </row>
    <row r="5" spans="1:7" ht="15.5" x14ac:dyDescent="0.35">
      <c r="A5" s="55" t="s">
        <v>3</v>
      </c>
      <c r="B5" s="5">
        <f>(85*Supplemantary!E5+75*Supplemantary!E13+60*Supplemantary!E21+93*Supplemantary!E29+76*Supplemantary!E37)/(85+75+60+93+76)</f>
        <v>76.852943522959649</v>
      </c>
      <c r="C5" s="5">
        <f>(85*Supplemantary!G5+75*Supplemantary!G13+60*Supplemantary!G21+93*Supplemantary!G29+76*Supplemantary!G37)/(85+75+60+93+76)</f>
        <v>84.664227833015318</v>
      </c>
      <c r="D5" s="5">
        <f>(85*Supplemantary!I5+75*Supplemantary!I13+60*Supplemantary!I21+93*Supplemantary!I29+76*Supplemantary!I37)/(85+75+60+93+76)</f>
        <v>0.72006406636015796</v>
      </c>
      <c r="E5" s="34">
        <f>(85*Supplemantary!K5+75*Supplemantary!K13+60*Supplemantary!K21+93*Supplemantary!K29+76*Supplemantary!K37)/(85+75+60+93+76)</f>
        <v>95.37484445461503</v>
      </c>
      <c r="G5" t="s">
        <v>76</v>
      </c>
    </row>
    <row r="6" spans="1:7" ht="15.5" x14ac:dyDescent="0.35">
      <c r="A6" s="55" t="s">
        <v>4</v>
      </c>
      <c r="B6" s="5">
        <f>(85*Supplemantary!E6+75*Supplemantary!E14+60*Supplemantary!E22+93*Supplemantary!E30+76*Supplemantary!E38)/(85+75+60+93+76)</f>
        <v>80.743634451072253</v>
      </c>
      <c r="C6" s="5">
        <f>(85*Supplemantary!G6+75*Supplemantary!G14+60*Supplemantary!G22+93*Supplemantary!G30+76*Supplemantary!G38)/(85+75+60+93+76)</f>
        <v>88.291668804167699</v>
      </c>
      <c r="D6" s="5">
        <f>(85*Supplemantary!I6+75*Supplemantary!I14+60*Supplemantary!I22+93*Supplemantary!I30+76*Supplemantary!I38)/(85+75+60+93+76)</f>
        <v>0.57663771960870847</v>
      </c>
      <c r="E6" s="34">
        <f>(85*Supplemantary!K6+75*Supplemantary!K14+60*Supplemantary!K22+93*Supplemantary!K30+76*Supplemantary!K38)/(85+75+60+93+76)</f>
        <v>96.343110848664409</v>
      </c>
    </row>
    <row r="7" spans="1:7" ht="15.5" x14ac:dyDescent="0.35">
      <c r="A7" s="55" t="s">
        <v>5</v>
      </c>
      <c r="B7" s="5">
        <f>(85*Supplemantary!E7+75*Supplemantary!E15+60*Supplemantary!E23+93*Supplemantary!E31+76*Supplemantary!E39)/(85+75+60+93+76)</f>
        <v>80.88707742272274</v>
      </c>
      <c r="C7" s="5">
        <f>(85*Supplemantary!G7+75*Supplemantary!G15+60*Supplemantary!G23+93*Supplemantary!G31+76*Supplemantary!G39)/(85+75+60+93+76)</f>
        <v>88.366740908155137</v>
      </c>
      <c r="D7" s="24">
        <f>(85*Supplemantary!I7+75*Supplemantary!I15+60*Supplemantary!I23+93*Supplemantary!I31+76*Supplemantary!I39)/(85+75+60+93+76)</f>
        <v>0.57217392247131471</v>
      </c>
      <c r="E7" s="34">
        <f>(85*Supplemantary!K7+75*Supplemantary!K15+60*Supplemantary!K23+93*Supplemantary!K31+76*Supplemantary!K39)/(85+75+60+93+76)</f>
        <v>96.335913059604891</v>
      </c>
    </row>
    <row r="8" spans="1:7" ht="16" thickBot="1" x14ac:dyDescent="0.4">
      <c r="A8" s="56" t="s">
        <v>6</v>
      </c>
      <c r="B8" s="57">
        <f>(85*Supplemantary!E8+75*Supplemantary!E16+60*Supplemantary!E24+93*Supplemantary!E32+76*Supplemantary!E40)/(85+75+60+93+76)</f>
        <v>81.246030075607692</v>
      </c>
      <c r="C8" s="57">
        <f>(85*Supplemantary!G8+75*Supplemantary!G16+60*Supplemantary!G24+93*Supplemantary!G32+76*Supplemantary!G40)/(85+75+60+93+76)</f>
        <v>88.562509061494822</v>
      </c>
      <c r="D8" s="58">
        <f>(85*Supplemantary!I8+75*Supplemantary!I16+60*Supplemantary!I24+93*Supplemantary!I32+76*Supplemantary!I40)/(85+75+60+93+76)</f>
        <v>0.5836681349814018</v>
      </c>
      <c r="E8" s="59">
        <f>(85*Supplemantary!K8+75*Supplemantary!K16+60*Supplemantary!K24+93*Supplemantary!K32+76*Supplemantary!K40)/(85+75+60+93+76)</f>
        <v>96.444829996406099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workbookViewId="0">
      <pane ySplit="1" topLeftCell="A2" activePane="bottomLeft" state="frozen"/>
      <selection pane="bottomLeft" activeCell="B10" sqref="B10:B16"/>
    </sheetView>
  </sheetViews>
  <sheetFormatPr defaultRowHeight="18.5" x14ac:dyDescent="0.35"/>
  <cols>
    <col min="1" max="1" width="8.7265625" style="50"/>
    <col min="2" max="2" width="17.81640625" style="35" customWidth="1"/>
    <col min="3" max="3" width="11.08984375" style="35" bestFit="1" customWidth="1"/>
    <col min="4" max="4" width="13.7265625" style="35" bestFit="1" customWidth="1"/>
    <col min="5" max="5" width="5.36328125" style="35" bestFit="1" customWidth="1"/>
    <col min="6" max="6" width="5.7265625" style="35" customWidth="1"/>
    <col min="7" max="7" width="5.36328125" style="35" bestFit="1" customWidth="1"/>
    <col min="8" max="8" width="5.36328125" style="35" customWidth="1"/>
    <col min="9" max="9" width="6.08984375" style="35" customWidth="1"/>
    <col min="10" max="10" width="5.453125" style="35" customWidth="1"/>
    <col min="11" max="11" width="6.453125" style="35" customWidth="1"/>
    <col min="12" max="12" width="5.36328125" style="35" customWidth="1"/>
    <col min="13" max="16384" width="8.7265625" style="35"/>
  </cols>
  <sheetData>
    <row r="1" spans="1:14" s="32" customFormat="1" x14ac:dyDescent="0.35">
      <c r="A1" s="28"/>
      <c r="B1" s="29" t="s">
        <v>12</v>
      </c>
      <c r="C1" s="30" t="s">
        <v>13</v>
      </c>
      <c r="D1" s="31"/>
      <c r="E1" s="68" t="s">
        <v>20</v>
      </c>
      <c r="F1" s="69"/>
      <c r="G1" s="68" t="s">
        <v>21</v>
      </c>
      <c r="H1" s="69"/>
      <c r="I1" s="68" t="s">
        <v>22</v>
      </c>
      <c r="J1" s="69"/>
      <c r="K1" s="68" t="s">
        <v>23</v>
      </c>
      <c r="L1" s="69"/>
    </row>
    <row r="2" spans="1:14" ht="15.5" x14ac:dyDescent="0.35">
      <c r="A2" s="66" t="s">
        <v>9</v>
      </c>
      <c r="B2" s="63" t="s">
        <v>15</v>
      </c>
      <c r="C2" s="63" t="s">
        <v>14</v>
      </c>
      <c r="D2" s="25" t="s">
        <v>0</v>
      </c>
      <c r="E2" s="33">
        <v>79.035494147600204</v>
      </c>
      <c r="F2" s="34">
        <v>9.3090863262631807</v>
      </c>
      <c r="G2" s="33">
        <v>84.110638582038902</v>
      </c>
      <c r="H2" s="34">
        <v>5.0690501938326298</v>
      </c>
      <c r="I2" s="33">
        <v>0.62528663298339804</v>
      </c>
      <c r="J2" s="34">
        <v>0.48436091852367102</v>
      </c>
      <c r="K2" s="33">
        <v>96.207793874393701</v>
      </c>
      <c r="L2" s="34">
        <v>6.5260084202556898</v>
      </c>
      <c r="N2" s="13" t="s">
        <v>24</v>
      </c>
    </row>
    <row r="3" spans="1:14" ht="15.5" x14ac:dyDescent="0.35">
      <c r="A3" s="66"/>
      <c r="B3" s="64"/>
      <c r="C3" s="64"/>
      <c r="D3" s="25" t="s">
        <v>1</v>
      </c>
      <c r="E3" s="33">
        <v>78.422463814285507</v>
      </c>
      <c r="F3" s="34">
        <v>9.3064785006420703</v>
      </c>
      <c r="G3" s="33">
        <v>84.070589645687804</v>
      </c>
      <c r="H3" s="34">
        <v>5.2614315747948002</v>
      </c>
      <c r="I3" s="33">
        <v>0.79872650120823496</v>
      </c>
      <c r="J3" s="34">
        <v>0.59238250638971601</v>
      </c>
      <c r="K3" s="33">
        <v>95.146902777658596</v>
      </c>
      <c r="L3" s="34">
        <v>6.8141213143824402</v>
      </c>
    </row>
    <row r="4" spans="1:14" ht="15.5" x14ac:dyDescent="0.35">
      <c r="A4" s="66"/>
      <c r="B4" s="64"/>
      <c r="C4" s="64"/>
      <c r="D4" s="25" t="s">
        <v>2</v>
      </c>
      <c r="E4" s="33">
        <v>81.6533655532278</v>
      </c>
      <c r="F4" s="34">
        <v>7.78275149464785</v>
      </c>
      <c r="G4" s="33">
        <v>87.1294243665305</v>
      </c>
      <c r="H4" s="34">
        <v>4.0234297707810898</v>
      </c>
      <c r="I4" s="33">
        <v>0.65804215761057705</v>
      </c>
      <c r="J4" s="34">
        <v>0.46778219916890301</v>
      </c>
      <c r="K4" s="33">
        <v>96.204443892421196</v>
      </c>
      <c r="L4" s="34">
        <v>7.5889510921001104</v>
      </c>
    </row>
    <row r="5" spans="1:14" ht="15.5" x14ac:dyDescent="0.35">
      <c r="A5" s="66"/>
      <c r="B5" s="64"/>
      <c r="C5" s="64"/>
      <c r="D5" s="25" t="s">
        <v>3</v>
      </c>
      <c r="E5" s="33">
        <v>79.382815481211793</v>
      </c>
      <c r="F5" s="34">
        <v>9.2950196335450599</v>
      </c>
      <c r="G5" s="33">
        <v>84.421111860760405</v>
      </c>
      <c r="H5" s="34">
        <v>5.1832028690292997</v>
      </c>
      <c r="I5" s="33">
        <v>0.61468683817834402</v>
      </c>
      <c r="J5" s="34">
        <v>0.52204367223270798</v>
      </c>
      <c r="K5" s="33">
        <v>97.012336381307307</v>
      </c>
      <c r="L5" s="34">
        <v>8.1010613058164704</v>
      </c>
    </row>
    <row r="6" spans="1:14" ht="15.5" x14ac:dyDescent="0.35">
      <c r="A6" s="66"/>
      <c r="B6" s="64"/>
      <c r="C6" s="64"/>
      <c r="D6" s="25" t="s">
        <v>4</v>
      </c>
      <c r="E6" s="33">
        <v>81.745182272903705</v>
      </c>
      <c r="F6" s="34">
        <v>7.9793648998357201</v>
      </c>
      <c r="G6" s="33">
        <v>87.407506441175201</v>
      </c>
      <c r="H6" s="34">
        <v>3.67003936430413</v>
      </c>
      <c r="I6" s="33">
        <v>0.65882137538500596</v>
      </c>
      <c r="J6" s="34">
        <v>0.52139735257387898</v>
      </c>
      <c r="K6" s="33">
        <v>96.451080550054101</v>
      </c>
      <c r="L6" s="34">
        <v>7.8371097982866402</v>
      </c>
    </row>
    <row r="7" spans="1:14" ht="15.5" x14ac:dyDescent="0.35">
      <c r="A7" s="66"/>
      <c r="B7" s="64"/>
      <c r="C7" s="64"/>
      <c r="D7" s="25" t="s">
        <v>5</v>
      </c>
      <c r="E7" s="33">
        <v>82.477044676811005</v>
      </c>
      <c r="F7" s="34">
        <v>7.97701106661059</v>
      </c>
      <c r="G7" s="36">
        <v>87.813053499280201</v>
      </c>
      <c r="H7" s="34">
        <v>3.83404128190391</v>
      </c>
      <c r="I7" s="33">
        <v>0.57283922873168802</v>
      </c>
      <c r="J7" s="34">
        <v>0.492354433684216</v>
      </c>
      <c r="K7" s="33">
        <v>97.253212204848495</v>
      </c>
      <c r="L7" s="34">
        <v>7.5111404693550297</v>
      </c>
    </row>
    <row r="8" spans="1:14" ht="15.5" x14ac:dyDescent="0.35">
      <c r="A8" s="66"/>
      <c r="B8" s="64"/>
      <c r="C8" s="64"/>
      <c r="D8" s="25" t="s">
        <v>6</v>
      </c>
      <c r="E8" s="37">
        <v>84.184027172040302</v>
      </c>
      <c r="F8" s="38">
        <v>7.6129347445185704</v>
      </c>
      <c r="G8" s="37">
        <v>88.550312175318297</v>
      </c>
      <c r="H8" s="38">
        <v>4.1301214877762797</v>
      </c>
      <c r="I8" s="37">
        <v>0.51661021272831198</v>
      </c>
      <c r="J8" s="38">
        <v>0.47173367918078202</v>
      </c>
      <c r="K8" s="37">
        <v>97.843249144431894</v>
      </c>
      <c r="L8" s="38">
        <v>8.4751824260647908</v>
      </c>
    </row>
    <row r="9" spans="1:14" ht="9.5" customHeight="1" x14ac:dyDescent="0.35">
      <c r="A9" s="27"/>
      <c r="B9" s="2"/>
      <c r="C9" s="2"/>
      <c r="D9" s="25"/>
      <c r="E9" s="33"/>
      <c r="F9" s="34"/>
      <c r="G9" s="33"/>
      <c r="H9" s="34"/>
      <c r="I9" s="33"/>
      <c r="J9" s="34"/>
      <c r="K9" s="33"/>
      <c r="L9" s="34"/>
    </row>
    <row r="10" spans="1:14" ht="14.5" customHeight="1" x14ac:dyDescent="0.35">
      <c r="A10" s="66" t="s">
        <v>8</v>
      </c>
      <c r="B10" s="63" t="s">
        <v>16</v>
      </c>
      <c r="C10" s="63" t="s">
        <v>15</v>
      </c>
      <c r="D10" s="25" t="s">
        <v>0</v>
      </c>
      <c r="E10" s="33">
        <v>78.587713509980802</v>
      </c>
      <c r="F10" s="34">
        <v>7.7086356071473796</v>
      </c>
      <c r="G10" s="33">
        <v>84.958968872706393</v>
      </c>
      <c r="H10" s="34">
        <v>4.4834261733948999</v>
      </c>
      <c r="I10" s="33">
        <v>0.57720784905060496</v>
      </c>
      <c r="J10" s="34">
        <v>0.44188357044401599</v>
      </c>
      <c r="K10" s="33">
        <v>95.851834896134804</v>
      </c>
      <c r="L10" s="34">
        <v>3.65204925051049</v>
      </c>
    </row>
    <row r="11" spans="1:14" ht="15.5" x14ac:dyDescent="0.35">
      <c r="A11" s="66"/>
      <c r="B11" s="64"/>
      <c r="C11" s="64"/>
      <c r="D11" s="25" t="s">
        <v>1</v>
      </c>
      <c r="E11" s="33">
        <v>78.671787942840098</v>
      </c>
      <c r="F11" s="34">
        <v>7.7522184522174999</v>
      </c>
      <c r="G11" s="33">
        <v>84.7426241632254</v>
      </c>
      <c r="H11" s="34">
        <v>5.0271186860029902</v>
      </c>
      <c r="I11" s="33">
        <v>0.53050891942748302</v>
      </c>
      <c r="J11" s="34">
        <v>0.361948711664692</v>
      </c>
      <c r="K11" s="33">
        <v>96.187761718766794</v>
      </c>
      <c r="L11" s="34">
        <v>3.9047160531121698</v>
      </c>
    </row>
    <row r="12" spans="1:14" ht="15.5" x14ac:dyDescent="0.35">
      <c r="A12" s="66"/>
      <c r="B12" s="64"/>
      <c r="C12" s="64"/>
      <c r="D12" s="25" t="s">
        <v>2</v>
      </c>
      <c r="E12" s="39">
        <v>79.055138436918398</v>
      </c>
      <c r="F12" s="40">
        <v>7.1788035071476504</v>
      </c>
      <c r="G12" s="39">
        <v>87.1953369735199</v>
      </c>
      <c r="H12" s="40">
        <v>3.6061043288764099</v>
      </c>
      <c r="I12" s="39">
        <v>0.68462606549157801</v>
      </c>
      <c r="J12" s="40">
        <v>0.43290556507154299</v>
      </c>
      <c r="K12" s="39">
        <v>94.762050077152395</v>
      </c>
      <c r="L12" s="40">
        <v>2.9529585508621299</v>
      </c>
    </row>
    <row r="13" spans="1:14" ht="15.5" x14ac:dyDescent="0.35">
      <c r="A13" s="66"/>
      <c r="B13" s="64"/>
      <c r="C13" s="64"/>
      <c r="D13" s="25" t="s">
        <v>3</v>
      </c>
      <c r="E13" s="33">
        <v>79.187310401609693</v>
      </c>
      <c r="F13" s="34">
        <v>7.5155929567930801</v>
      </c>
      <c r="G13" s="33">
        <v>85.523026016392393</v>
      </c>
      <c r="H13" s="34">
        <v>4.3395316933458403</v>
      </c>
      <c r="I13" s="33">
        <v>0.55466044794857905</v>
      </c>
      <c r="J13" s="34">
        <v>0.41023526207401501</v>
      </c>
      <c r="K13" s="33">
        <v>96.137077172477902</v>
      </c>
      <c r="L13" s="34">
        <v>4.1291994237822998</v>
      </c>
    </row>
    <row r="14" spans="1:14" ht="15.5" x14ac:dyDescent="0.35">
      <c r="A14" s="66"/>
      <c r="B14" s="64"/>
      <c r="C14" s="64"/>
      <c r="D14" s="25" t="s">
        <v>4</v>
      </c>
      <c r="E14" s="33">
        <v>81.376557419986298</v>
      </c>
      <c r="F14" s="34">
        <v>6.88302640716004</v>
      </c>
      <c r="G14" s="33">
        <v>88.083839720124303</v>
      </c>
      <c r="H14" s="34">
        <v>3.72908105224273</v>
      </c>
      <c r="I14" s="33">
        <v>0.47497477575073299</v>
      </c>
      <c r="J14" s="34">
        <v>0.37480051565297201</v>
      </c>
      <c r="K14" s="36">
        <v>96.7662956471233</v>
      </c>
      <c r="L14" s="41">
        <v>3.73105345478259</v>
      </c>
    </row>
    <row r="15" spans="1:14" ht="15.5" x14ac:dyDescent="0.35">
      <c r="A15" s="66"/>
      <c r="B15" s="64"/>
      <c r="C15" s="64"/>
      <c r="D15" s="25" t="s">
        <v>5</v>
      </c>
      <c r="E15" s="36">
        <v>81.9725066195262</v>
      </c>
      <c r="F15" s="41">
        <v>6.2881461261476597</v>
      </c>
      <c r="G15" s="36">
        <v>88.559441220674401</v>
      </c>
      <c r="H15" s="41">
        <v>3.4622239536115398</v>
      </c>
      <c r="I15" s="37">
        <v>0.47151631430247198</v>
      </c>
      <c r="J15" s="38">
        <v>0.34908033189457199</v>
      </c>
      <c r="K15" s="36">
        <v>96.694837922022302</v>
      </c>
      <c r="L15" s="41">
        <v>3.6159364821206901</v>
      </c>
    </row>
    <row r="16" spans="1:14" ht="15.5" x14ac:dyDescent="0.35">
      <c r="A16" s="66"/>
      <c r="B16" s="64"/>
      <c r="C16" s="64"/>
      <c r="D16" s="25" t="s">
        <v>6</v>
      </c>
      <c r="E16" s="37">
        <v>82.090834666240298</v>
      </c>
      <c r="F16" s="38">
        <v>6.1743076984384002</v>
      </c>
      <c r="G16" s="37">
        <v>89.437532358977194</v>
      </c>
      <c r="H16" s="38">
        <v>3.3280993989821699</v>
      </c>
      <c r="I16" s="36">
        <v>0.564362631109665</v>
      </c>
      <c r="J16" s="41">
        <v>0.42829873033592603</v>
      </c>
      <c r="K16" s="37">
        <v>96.800514505660502</v>
      </c>
      <c r="L16" s="38">
        <v>2.8617011257647502</v>
      </c>
    </row>
    <row r="17" spans="1:22" ht="7.5" customHeight="1" x14ac:dyDescent="0.35">
      <c r="A17" s="27"/>
      <c r="B17" s="2"/>
      <c r="C17" s="2"/>
      <c r="D17" s="25"/>
      <c r="E17" s="33"/>
      <c r="F17" s="34"/>
      <c r="G17" s="33"/>
      <c r="H17" s="34"/>
      <c r="I17" s="33"/>
      <c r="J17" s="34"/>
      <c r="K17" s="33"/>
      <c r="L17" s="34"/>
    </row>
    <row r="18" spans="1:22" ht="15.5" x14ac:dyDescent="0.35">
      <c r="A18" s="66" t="s">
        <v>7</v>
      </c>
      <c r="B18" s="63" t="s">
        <v>17</v>
      </c>
      <c r="C18" s="63" t="s">
        <v>16</v>
      </c>
      <c r="D18" s="25" t="s">
        <v>0</v>
      </c>
      <c r="E18" s="33">
        <v>76.4728282513924</v>
      </c>
      <c r="F18" s="34">
        <v>9.6361350253084499</v>
      </c>
      <c r="G18" s="33">
        <v>83.408559229864494</v>
      </c>
      <c r="H18" s="34">
        <v>4.6688982380923996</v>
      </c>
      <c r="I18" s="33">
        <v>0.86297018503678502</v>
      </c>
      <c r="J18" s="34">
        <v>0.63014672058240695</v>
      </c>
      <c r="K18" s="33">
        <v>94.307497772929196</v>
      </c>
      <c r="L18" s="34">
        <v>5.08448848552516</v>
      </c>
    </row>
    <row r="19" spans="1:22" ht="15.5" x14ac:dyDescent="0.35">
      <c r="A19" s="66"/>
      <c r="B19" s="64"/>
      <c r="C19" s="64"/>
      <c r="D19" s="25" t="s">
        <v>1</v>
      </c>
      <c r="E19" s="33">
        <v>75.701999856442001</v>
      </c>
      <c r="F19" s="34">
        <v>9.6440161254762202</v>
      </c>
      <c r="G19" s="33">
        <v>82.405612438527896</v>
      </c>
      <c r="H19" s="34">
        <v>7.7336744962394803</v>
      </c>
      <c r="I19" s="33">
        <v>0.86775203217423902</v>
      </c>
      <c r="J19" s="34">
        <v>0.67954330744031</v>
      </c>
      <c r="K19" s="33">
        <v>95.369862484150204</v>
      </c>
      <c r="L19" s="34">
        <v>7.9732909186483703</v>
      </c>
    </row>
    <row r="20" spans="1:22" ht="15.5" x14ac:dyDescent="0.35">
      <c r="A20" s="66"/>
      <c r="B20" s="64"/>
      <c r="C20" s="64"/>
      <c r="D20" s="25" t="s">
        <v>2</v>
      </c>
      <c r="E20" s="33">
        <v>79.642461291796593</v>
      </c>
      <c r="F20" s="34">
        <v>9.4268446755968007</v>
      </c>
      <c r="G20" s="33">
        <v>87.080632308918496</v>
      </c>
      <c r="H20" s="34">
        <v>3.8313090871789499</v>
      </c>
      <c r="I20" s="33">
        <v>0.79546650843601097</v>
      </c>
      <c r="J20" s="34">
        <v>0.65408231416905205</v>
      </c>
      <c r="K20" s="33">
        <v>95.778442844183303</v>
      </c>
      <c r="L20" s="34">
        <v>7.21544879538295</v>
      </c>
    </row>
    <row r="21" spans="1:22" ht="15.5" x14ac:dyDescent="0.35">
      <c r="A21" s="66"/>
      <c r="B21" s="64"/>
      <c r="C21" s="64"/>
      <c r="D21" s="25" t="s">
        <v>3</v>
      </c>
      <c r="E21" s="33">
        <v>76.601796536637096</v>
      </c>
      <c r="F21" s="34">
        <v>9.6026161220558901</v>
      </c>
      <c r="G21" s="33">
        <v>83.375694175499703</v>
      </c>
      <c r="H21" s="34">
        <v>6.7921286882417098</v>
      </c>
      <c r="I21" s="33">
        <v>0.83303011402322902</v>
      </c>
      <c r="J21" s="34">
        <v>0.63430581691224397</v>
      </c>
      <c r="K21" s="33">
        <v>95.147580447463497</v>
      </c>
      <c r="L21" s="34">
        <v>7.0612432910238701</v>
      </c>
    </row>
    <row r="22" spans="1:22" ht="15.5" x14ac:dyDescent="0.35">
      <c r="A22" s="66"/>
      <c r="B22" s="64"/>
      <c r="C22" s="64"/>
      <c r="D22" s="25" t="s">
        <v>4</v>
      </c>
      <c r="E22" s="33">
        <v>79.156558617972095</v>
      </c>
      <c r="F22" s="34">
        <v>9.3953829357801002</v>
      </c>
      <c r="G22" s="33">
        <v>87.640095363855707</v>
      </c>
      <c r="H22" s="34">
        <v>3.68821278601588</v>
      </c>
      <c r="I22" s="33">
        <v>0.79195644260680198</v>
      </c>
      <c r="J22" s="34">
        <v>0.59152916861281601</v>
      </c>
      <c r="K22" s="33">
        <v>95.695980016744102</v>
      </c>
      <c r="L22" s="34">
        <v>7.57618485560939</v>
      </c>
    </row>
    <row r="23" spans="1:22" ht="15.5" x14ac:dyDescent="0.35">
      <c r="A23" s="66"/>
      <c r="B23" s="64"/>
      <c r="C23" s="64"/>
      <c r="D23" s="25" t="s">
        <v>5</v>
      </c>
      <c r="E23" s="33">
        <v>79.472664918286696</v>
      </c>
      <c r="F23" s="34">
        <v>9.3994831299057005</v>
      </c>
      <c r="G23" s="33">
        <v>87.301635628281502</v>
      </c>
      <c r="H23" s="34">
        <v>4.2544181865812298</v>
      </c>
      <c r="I23" s="33">
        <v>0.77975030907621101</v>
      </c>
      <c r="J23" s="34">
        <v>0.59642173150712596</v>
      </c>
      <c r="K23" s="33">
        <v>95.429103089271706</v>
      </c>
      <c r="L23" s="34">
        <v>6.6673990636566396</v>
      </c>
    </row>
    <row r="24" spans="1:22" ht="15.5" x14ac:dyDescent="0.35">
      <c r="A24" s="66"/>
      <c r="B24" s="64"/>
      <c r="C24" s="64"/>
      <c r="D24" s="25" t="s">
        <v>6</v>
      </c>
      <c r="E24" s="37">
        <v>79.949475127025494</v>
      </c>
      <c r="F24" s="38">
        <v>9.3848133315981404</v>
      </c>
      <c r="G24" s="37">
        <v>87.824093033867996</v>
      </c>
      <c r="H24" s="38">
        <v>3.6824835474221902</v>
      </c>
      <c r="I24" s="37">
        <v>0.72751123236723902</v>
      </c>
      <c r="J24" s="38">
        <v>0.67744987183384398</v>
      </c>
      <c r="K24" s="37">
        <v>95.920287997924902</v>
      </c>
      <c r="L24" s="38">
        <v>7.1246181472210202</v>
      </c>
    </row>
    <row r="25" spans="1:22" ht="8" customHeight="1" x14ac:dyDescent="0.35">
      <c r="A25" s="27"/>
      <c r="B25" s="2"/>
      <c r="C25" s="2"/>
      <c r="D25" s="25"/>
      <c r="E25" s="33"/>
      <c r="F25" s="34"/>
      <c r="G25" s="33"/>
      <c r="H25" s="34"/>
      <c r="I25" s="33"/>
      <c r="J25" s="34"/>
      <c r="K25" s="33"/>
      <c r="L25" s="34"/>
    </row>
    <row r="26" spans="1:22" ht="15.5" x14ac:dyDescent="0.35">
      <c r="A26" s="66" t="s">
        <v>10</v>
      </c>
      <c r="B26" s="63" t="s">
        <v>18</v>
      </c>
      <c r="C26" s="63" t="s">
        <v>17</v>
      </c>
      <c r="D26" s="25" t="s">
        <v>0</v>
      </c>
      <c r="E26" s="33">
        <v>77.551094194132602</v>
      </c>
      <c r="F26" s="34">
        <v>8.2832797407395091</v>
      </c>
      <c r="G26" s="33">
        <v>86.106851245438094</v>
      </c>
      <c r="H26" s="34">
        <v>4.4662411622202702</v>
      </c>
      <c r="I26" s="33">
        <v>0.67340210772950404</v>
      </c>
      <c r="J26" s="34">
        <v>0.42519554592763997</v>
      </c>
      <c r="K26" s="33">
        <v>95.022163154870398</v>
      </c>
      <c r="L26" s="34">
        <v>3.5473042709413098</v>
      </c>
      <c r="N26" s="35" t="s">
        <v>25</v>
      </c>
      <c r="O26" s="42"/>
      <c r="P26" s="42"/>
      <c r="Q26" s="42"/>
      <c r="R26" s="42"/>
      <c r="S26" s="42"/>
      <c r="T26" s="42"/>
      <c r="U26" s="42"/>
      <c r="V26" s="42"/>
    </row>
    <row r="27" spans="1:22" ht="15.5" x14ac:dyDescent="0.35">
      <c r="A27" s="66"/>
      <c r="B27" s="64"/>
      <c r="C27" s="64"/>
      <c r="D27" s="25" t="s">
        <v>1</v>
      </c>
      <c r="E27" s="33">
        <v>77.798874337127799</v>
      </c>
      <c r="F27" s="34">
        <v>7.6096406092161404</v>
      </c>
      <c r="G27" s="33">
        <v>84.874558247615397</v>
      </c>
      <c r="H27" s="34">
        <v>5.4415029683232197</v>
      </c>
      <c r="I27" s="33">
        <v>0.64980046805185898</v>
      </c>
      <c r="J27" s="34">
        <v>0.42847252202831998</v>
      </c>
      <c r="K27" s="33">
        <v>95.181465104955905</v>
      </c>
      <c r="L27" s="34">
        <v>3.4414147736802998</v>
      </c>
      <c r="N27" s="35" t="s">
        <v>26</v>
      </c>
      <c r="O27" s="42"/>
      <c r="P27" s="42"/>
      <c r="Q27" s="42"/>
      <c r="R27" s="42"/>
      <c r="S27" s="42"/>
      <c r="T27" s="42"/>
      <c r="U27" s="42"/>
      <c r="V27" s="42"/>
    </row>
    <row r="28" spans="1:22" ht="15.5" x14ac:dyDescent="0.35">
      <c r="A28" s="66"/>
      <c r="B28" s="64"/>
      <c r="C28" s="64"/>
      <c r="D28" s="25" t="s">
        <v>2</v>
      </c>
      <c r="E28" s="33">
        <v>80.648188457691802</v>
      </c>
      <c r="F28" s="34">
        <v>7.4426324995213298</v>
      </c>
      <c r="G28" s="33">
        <v>88.960110103830303</v>
      </c>
      <c r="H28" s="34">
        <v>3.4769563972542299</v>
      </c>
      <c r="I28" s="33">
        <v>0.61479143967132299</v>
      </c>
      <c r="J28" s="34">
        <v>0.40330596302077598</v>
      </c>
      <c r="K28" s="33">
        <v>95.488379278407805</v>
      </c>
      <c r="L28" s="34">
        <v>3.6921260289277198</v>
      </c>
      <c r="N28" s="35" t="s">
        <v>27</v>
      </c>
      <c r="O28" s="42"/>
      <c r="P28" s="42"/>
      <c r="Q28" s="42"/>
      <c r="R28" s="42"/>
      <c r="S28" s="42"/>
      <c r="T28" s="42"/>
      <c r="U28" s="42"/>
      <c r="V28" s="42"/>
    </row>
    <row r="29" spans="1:22" ht="15.5" x14ac:dyDescent="0.35">
      <c r="A29" s="66"/>
      <c r="B29" s="64"/>
      <c r="C29" s="64"/>
      <c r="D29" s="25" t="s">
        <v>3</v>
      </c>
      <c r="E29" s="33">
        <v>78.6152221145027</v>
      </c>
      <c r="F29" s="34">
        <v>7.19314653765315</v>
      </c>
      <c r="G29" s="33">
        <v>86.228108438912599</v>
      </c>
      <c r="H29" s="34">
        <v>5.0609364302345403</v>
      </c>
      <c r="I29" s="33">
        <v>0.595058388481298</v>
      </c>
      <c r="J29" s="34">
        <v>0.40365762784064502</v>
      </c>
      <c r="K29" s="33">
        <v>95.477372902613098</v>
      </c>
      <c r="L29" s="34">
        <v>3.2176304964531899</v>
      </c>
      <c r="N29" s="35" t="s">
        <v>28</v>
      </c>
      <c r="O29" s="42"/>
      <c r="P29" s="42"/>
      <c r="Q29" s="42"/>
      <c r="R29" s="42"/>
      <c r="S29" s="42"/>
      <c r="T29" s="42"/>
      <c r="U29" s="42"/>
      <c r="V29" s="42"/>
    </row>
    <row r="30" spans="1:22" ht="15.5" x14ac:dyDescent="0.35">
      <c r="A30" s="66"/>
      <c r="B30" s="64"/>
      <c r="C30" s="64"/>
      <c r="D30" s="25" t="s">
        <v>4</v>
      </c>
      <c r="E30" s="37">
        <v>82.223700316573499</v>
      </c>
      <c r="F30" s="38">
        <v>6.8475111059233198</v>
      </c>
      <c r="G30" s="37">
        <v>89.259965679607106</v>
      </c>
      <c r="H30" s="38">
        <v>3.33006857701249</v>
      </c>
      <c r="I30" s="37">
        <v>0.47187432013284802</v>
      </c>
      <c r="J30" s="38">
        <v>0.36309742637297798</v>
      </c>
      <c r="K30" s="37">
        <v>96.760487892761006</v>
      </c>
      <c r="L30" s="38">
        <v>3.7537966183610498</v>
      </c>
      <c r="N30" s="35" t="s">
        <v>29</v>
      </c>
      <c r="O30" s="42"/>
      <c r="P30" s="42"/>
      <c r="Q30" s="42"/>
      <c r="R30" s="42"/>
      <c r="S30" s="42"/>
      <c r="T30" s="42"/>
      <c r="U30" s="42"/>
      <c r="V30" s="42"/>
    </row>
    <row r="31" spans="1:22" ht="15.5" x14ac:dyDescent="0.35">
      <c r="A31" s="66"/>
      <c r="B31" s="64"/>
      <c r="C31" s="64"/>
      <c r="D31" s="25" t="s">
        <v>5</v>
      </c>
      <c r="E31" s="33">
        <v>81.019436154218198</v>
      </c>
      <c r="F31" s="34">
        <v>6.85593348029595</v>
      </c>
      <c r="G31" s="33">
        <v>88.488747889320194</v>
      </c>
      <c r="H31" s="34">
        <v>2.9406223306402302</v>
      </c>
      <c r="I31" s="33">
        <v>0.53439561948551395</v>
      </c>
      <c r="J31" s="34">
        <v>0.36274809474145903</v>
      </c>
      <c r="K31" s="33">
        <v>96.157286027648794</v>
      </c>
      <c r="L31" s="34">
        <v>3.73152020406163</v>
      </c>
      <c r="N31" s="35" t="s">
        <v>30</v>
      </c>
      <c r="O31" s="42"/>
      <c r="P31" s="42"/>
      <c r="Q31" s="42"/>
      <c r="R31" s="42"/>
      <c r="S31" s="42"/>
      <c r="T31" s="42"/>
      <c r="U31" s="42"/>
      <c r="V31" s="42"/>
    </row>
    <row r="32" spans="1:22" ht="15.5" x14ac:dyDescent="0.35">
      <c r="A32" s="66"/>
      <c r="B32" s="64"/>
      <c r="C32" s="64"/>
      <c r="D32" s="25" t="s">
        <v>6</v>
      </c>
      <c r="E32" s="33">
        <v>81.688946171144593</v>
      </c>
      <c r="F32" s="34">
        <v>7.2078152078711399</v>
      </c>
      <c r="G32" s="33">
        <v>88.0660293411959</v>
      </c>
      <c r="H32" s="34">
        <v>3.8729168043790101</v>
      </c>
      <c r="I32" s="33">
        <v>0.55500080930609097</v>
      </c>
      <c r="J32" s="34">
        <v>0.42089948910448899</v>
      </c>
      <c r="K32" s="33">
        <v>96.036086272878606</v>
      </c>
      <c r="L32" s="34">
        <v>3.68670642276069</v>
      </c>
      <c r="N32" s="35" t="s">
        <v>31</v>
      </c>
      <c r="O32" s="42"/>
      <c r="P32" s="42"/>
      <c r="Q32" s="42"/>
      <c r="R32" s="42"/>
      <c r="S32" s="42"/>
      <c r="T32" s="42"/>
      <c r="U32" s="42"/>
      <c r="V32" s="42"/>
    </row>
    <row r="33" spans="1:12" ht="8" customHeight="1" x14ac:dyDescent="0.35">
      <c r="A33" s="27"/>
      <c r="B33" s="2"/>
      <c r="C33" s="2"/>
      <c r="D33" s="25"/>
      <c r="E33" s="33"/>
      <c r="F33" s="34"/>
      <c r="G33" s="33"/>
      <c r="H33" s="34"/>
      <c r="I33" s="33"/>
      <c r="J33" s="34"/>
      <c r="K33" s="33"/>
      <c r="L33" s="34"/>
    </row>
    <row r="34" spans="1:12" ht="15.5" x14ac:dyDescent="0.35">
      <c r="A34" s="66" t="s">
        <v>11</v>
      </c>
      <c r="B34" s="63" t="s">
        <v>19</v>
      </c>
      <c r="C34" s="63" t="s">
        <v>18</v>
      </c>
      <c r="D34" s="25" t="s">
        <v>0</v>
      </c>
      <c r="E34" s="43">
        <v>70.990398448258205</v>
      </c>
      <c r="F34" s="44">
        <v>9.1107399769225008</v>
      </c>
      <c r="G34" s="43">
        <v>82.902748075214404</v>
      </c>
      <c r="H34" s="44">
        <v>4.0354047676347902</v>
      </c>
      <c r="I34" s="43">
        <v>0.86082804923336997</v>
      </c>
      <c r="J34" s="44">
        <v>0.56285089573367297</v>
      </c>
      <c r="K34" s="43">
        <v>93.9320201372295</v>
      </c>
      <c r="L34" s="44">
        <v>3.3832041888314999</v>
      </c>
    </row>
    <row r="35" spans="1:12" ht="15.5" x14ac:dyDescent="0.35">
      <c r="A35" s="66"/>
      <c r="B35" s="64"/>
      <c r="C35" s="64"/>
      <c r="D35" s="25" t="s">
        <v>1</v>
      </c>
      <c r="E35" s="43">
        <v>71.885671650727403</v>
      </c>
      <c r="F35" s="44">
        <v>8.6051405512753494</v>
      </c>
      <c r="G35" s="43">
        <v>83.1306967936234</v>
      </c>
      <c r="H35" s="44">
        <v>3.8805269323716001</v>
      </c>
      <c r="I35" s="43">
        <v>0.77199053875718004</v>
      </c>
      <c r="J35" s="44">
        <v>0.48024553300699901</v>
      </c>
      <c r="K35" s="43">
        <v>94.275706647153598</v>
      </c>
      <c r="L35" s="44">
        <v>3.1358992497889302</v>
      </c>
    </row>
    <row r="36" spans="1:12" ht="15.5" x14ac:dyDescent="0.35">
      <c r="A36" s="66"/>
      <c r="B36" s="64"/>
      <c r="C36" s="64"/>
      <c r="D36" s="25" t="s">
        <v>2</v>
      </c>
      <c r="E36" s="43">
        <v>76.483052188672005</v>
      </c>
      <c r="F36" s="44">
        <v>7.14572963499909</v>
      </c>
      <c r="G36" s="43">
        <v>87.957197364851694</v>
      </c>
      <c r="H36" s="44">
        <v>3.1571999266094202</v>
      </c>
      <c r="I36" s="43">
        <v>0.64844307339195295</v>
      </c>
      <c r="J36" s="44">
        <v>0.403168644806016</v>
      </c>
      <c r="K36" s="43">
        <v>94.898188424484005</v>
      </c>
      <c r="L36" s="44">
        <v>2.7727933137317202</v>
      </c>
    </row>
    <row r="37" spans="1:12" ht="15.5" x14ac:dyDescent="0.35">
      <c r="A37" s="66"/>
      <c r="B37" s="64"/>
      <c r="C37" s="64"/>
      <c r="D37" s="25" t="s">
        <v>3</v>
      </c>
      <c r="E37" s="43">
        <v>69.761631388955195</v>
      </c>
      <c r="F37" s="44">
        <v>9.0020168223704502</v>
      </c>
      <c r="G37" s="43">
        <v>83.192203056579402</v>
      </c>
      <c r="H37" s="44">
        <v>3.2548947272979798</v>
      </c>
      <c r="I37" s="43">
        <v>1.06493118424532</v>
      </c>
      <c r="J37" s="44">
        <v>0.64648934936614799</v>
      </c>
      <c r="K37" s="43">
        <v>92.845192180361195</v>
      </c>
      <c r="L37" s="44">
        <v>3.0555071482206499</v>
      </c>
    </row>
    <row r="38" spans="1:12" ht="15.5" x14ac:dyDescent="0.35">
      <c r="A38" s="66"/>
      <c r="B38" s="64"/>
      <c r="C38" s="64"/>
      <c r="D38" s="25" t="s">
        <v>4</v>
      </c>
      <c r="E38" s="43">
        <v>78.440708621732398</v>
      </c>
      <c r="F38" s="44">
        <v>6.9806810859884996</v>
      </c>
      <c r="G38" s="45">
        <v>88.815139582594995</v>
      </c>
      <c r="H38" s="44">
        <v>3.5203808273350701</v>
      </c>
      <c r="I38" s="46">
        <v>0.54325591460518596</v>
      </c>
      <c r="J38" s="47">
        <v>0.36494362339961001</v>
      </c>
      <c r="K38" s="43">
        <v>95.804893747502504</v>
      </c>
      <c r="L38" s="44">
        <v>3.0161583881578702</v>
      </c>
    </row>
    <row r="39" spans="1:12" ht="15.5" x14ac:dyDescent="0.35">
      <c r="A39" s="66"/>
      <c r="B39" s="64"/>
      <c r="C39" s="64"/>
      <c r="D39" s="25" t="s">
        <v>5</v>
      </c>
      <c r="E39" s="46">
        <v>78.992353500082302</v>
      </c>
      <c r="F39" s="47">
        <v>6.6024775371910902</v>
      </c>
      <c r="G39" s="46">
        <v>89.4874063536748</v>
      </c>
      <c r="H39" s="47">
        <v>3.7895973992524601</v>
      </c>
      <c r="I39" s="43">
        <v>0.55311561407548804</v>
      </c>
      <c r="J39" s="44">
        <v>0.411102628906868</v>
      </c>
      <c r="K39" s="46">
        <v>95.890269903879798</v>
      </c>
      <c r="L39" s="47">
        <v>3.2961254605572101</v>
      </c>
    </row>
    <row r="40" spans="1:12" ht="16" thickBot="1" x14ac:dyDescent="0.4">
      <c r="A40" s="67"/>
      <c r="B40" s="65"/>
      <c r="C40" s="65"/>
      <c r="D40" s="26" t="s">
        <v>6</v>
      </c>
      <c r="E40" s="48">
        <v>77.608030108973196</v>
      </c>
      <c r="F40" s="49">
        <v>7.13679190993233</v>
      </c>
      <c r="G40" s="48">
        <v>88.903134899116395</v>
      </c>
      <c r="H40" s="49">
        <v>3.40538358258146</v>
      </c>
      <c r="I40" s="48">
        <v>0.59923802480438304</v>
      </c>
      <c r="J40" s="49">
        <v>0.41922998587515198</v>
      </c>
      <c r="K40" s="48">
        <v>95.444089475625205</v>
      </c>
      <c r="L40" s="49">
        <v>3.0791051194755199</v>
      </c>
    </row>
  </sheetData>
  <mergeCells count="19">
    <mergeCell ref="K1:L1"/>
    <mergeCell ref="I1:J1"/>
    <mergeCell ref="G1:H1"/>
    <mergeCell ref="E1:F1"/>
    <mergeCell ref="A2:A8"/>
    <mergeCell ref="A10:A16"/>
    <mergeCell ref="A18:A24"/>
    <mergeCell ref="A26:A32"/>
    <mergeCell ref="A34:A40"/>
    <mergeCell ref="B26:B32"/>
    <mergeCell ref="C26:C32"/>
    <mergeCell ref="B34:B40"/>
    <mergeCell ref="C34:C40"/>
    <mergeCell ref="B2:B8"/>
    <mergeCell ref="C2:C8"/>
    <mergeCell ref="B10:B16"/>
    <mergeCell ref="C10:C16"/>
    <mergeCell ref="B18:B24"/>
    <mergeCell ref="C18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Table-I</vt:lpstr>
      <vt:lpstr>Table-II</vt:lpstr>
      <vt:lpstr>Supplemantary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Sayim</dc:creator>
  <cp:lastModifiedBy>Sayim Gokyar</cp:lastModifiedBy>
  <dcterms:created xsi:type="dcterms:W3CDTF">2015-06-05T18:17:20Z</dcterms:created>
  <dcterms:modified xsi:type="dcterms:W3CDTF">2023-05-17T21:06:07Z</dcterms:modified>
</cp:coreProperties>
</file>