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345" windowHeight="11805"/>
  </bookViews>
  <sheets>
    <sheet name="unit" sheetId="5" r:id="rId1"/>
    <sheet name="Sheet1" sheetId="6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5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2"/>
  <c r="AA11"/>
  <c r="AA10"/>
  <c r="AA9"/>
  <c r="AA8"/>
  <c r="AA7"/>
  <c r="AA6"/>
  <c r="AA5"/>
  <c r="AA4"/>
  <c r="AA13"/>
  <c r="X36"/>
  <c r="X29"/>
  <c r="X27"/>
  <c r="X23"/>
  <c r="X21"/>
  <c r="X20"/>
  <c r="X19"/>
  <c r="X17"/>
  <c r="X16"/>
  <c r="X15"/>
  <c r="X14"/>
  <c r="X13"/>
  <c r="X12"/>
  <c r="W35"/>
  <c r="X35" s="1"/>
  <c r="W34"/>
  <c r="X34" s="1"/>
  <c r="W33"/>
  <c r="X33" s="1"/>
  <c r="W32"/>
  <c r="X32" s="1"/>
  <c r="W31"/>
  <c r="X31" s="1"/>
  <c r="W30"/>
  <c r="X30" s="1"/>
  <c r="W23"/>
  <c r="W29" s="1"/>
  <c r="W22"/>
  <c r="W28" s="1"/>
  <c r="X28" s="1"/>
  <c r="W21"/>
  <c r="W27" s="1"/>
  <c r="W20"/>
  <c r="W26" s="1"/>
  <c r="X26" s="1"/>
  <c r="W19"/>
  <c r="W25" s="1"/>
  <c r="X25" s="1"/>
  <c r="W18"/>
  <c r="W24" s="1"/>
  <c r="X24" s="1"/>
  <c r="E36"/>
  <c r="Q36"/>
  <c r="Q35"/>
  <c r="Q34"/>
  <c r="Q33"/>
  <c r="Q32"/>
  <c r="Q31"/>
  <c r="Q30"/>
  <c r="Q23"/>
  <c r="Q29" s="1"/>
  <c r="Q22"/>
  <c r="Q28" s="1"/>
  <c r="Q21"/>
  <c r="Q27" s="1"/>
  <c r="Q20"/>
  <c r="Q26" s="1"/>
  <c r="Q19"/>
  <c r="Q25" s="1"/>
  <c r="Q18"/>
  <c r="Q24" s="1"/>
  <c r="D35"/>
  <c r="E35" s="1"/>
  <c r="D34"/>
  <c r="E34" s="1"/>
  <c r="D33"/>
  <c r="E33" s="1"/>
  <c r="D32"/>
  <c r="E32" s="1"/>
  <c r="D31"/>
  <c r="E31" s="1"/>
  <c r="D30"/>
  <c r="E30" s="1"/>
  <c r="E20"/>
  <c r="D23"/>
  <c r="E23" s="1"/>
  <c r="D22"/>
  <c r="E22" s="1"/>
  <c r="D21"/>
  <c r="E21" s="1"/>
  <c r="D20"/>
  <c r="D26" s="1"/>
  <c r="E26" s="1"/>
  <c r="D19"/>
  <c r="E19" s="1"/>
  <c r="E18"/>
  <c r="D18"/>
  <c r="D24" s="1"/>
  <c r="E24" s="1"/>
  <c r="X18" l="1"/>
  <c r="X22"/>
  <c r="D29"/>
  <c r="E29" s="1"/>
  <c r="D25"/>
  <c r="E25" s="1"/>
  <c r="D28"/>
  <c r="E28" s="1"/>
  <c r="D27"/>
  <c r="E27" s="1"/>
</calcChain>
</file>

<file path=xl/comments1.xml><?xml version="1.0" encoding="utf-8"?>
<comments xmlns="http://schemas.openxmlformats.org/spreadsheetml/2006/main">
  <authors>
    <author>pc</author>
    <author>Owner</author>
  </authors>
  <commentList>
    <comment ref="G2" authorId="0">
      <text>
        <r>
          <rPr>
            <sz val="9"/>
            <rFont val="宋体"/>
            <family val="3"/>
            <charset val="134"/>
          </rPr>
          <t>(boss,enemy,summoner,followHero,minio)</t>
        </r>
      </text>
    </comment>
    <comment ref="I2" authorId="1">
      <text>
        <r>
          <rPr>
            <b/>
            <sz val="9"/>
            <color indexed="81"/>
            <rFont val="宋体"/>
            <family val="3"/>
            <charset val="134"/>
          </rPr>
          <t>普通：</t>
        </r>
        <r>
          <rPr>
            <b/>
            <sz val="9"/>
            <color indexed="81"/>
            <rFont val="Tahoma"/>
            <family val="2"/>
          </rPr>
          <t xml:space="preserve">10000
</t>
        </r>
        <r>
          <rPr>
            <b/>
            <sz val="9"/>
            <color indexed="81"/>
            <rFont val="宋体"/>
            <family val="3"/>
            <charset val="134"/>
          </rPr>
          <t>穿刺：</t>
        </r>
        <r>
          <rPr>
            <b/>
            <sz val="9"/>
            <color indexed="81"/>
            <rFont val="Tahoma"/>
            <family val="2"/>
          </rPr>
          <t xml:space="preserve">10001
</t>
        </r>
        <r>
          <rPr>
            <b/>
            <sz val="9"/>
            <color indexed="81"/>
            <rFont val="宋体"/>
            <family val="3"/>
            <charset val="134"/>
          </rPr>
          <t>魔法：</t>
        </r>
        <r>
          <rPr>
            <b/>
            <sz val="9"/>
            <color indexed="81"/>
            <rFont val="Tahoma"/>
            <family val="2"/>
          </rPr>
          <t xml:space="preserve">10002
</t>
        </r>
        <r>
          <rPr>
            <b/>
            <sz val="9"/>
            <color indexed="81"/>
            <rFont val="宋体"/>
            <family val="3"/>
            <charset val="134"/>
          </rPr>
          <t>英雄：</t>
        </r>
        <r>
          <rPr>
            <b/>
            <sz val="9"/>
            <color indexed="81"/>
            <rFont val="Tahoma"/>
            <family val="2"/>
          </rPr>
          <t>10003</t>
        </r>
      </text>
    </comment>
    <comment ref="J2" authorId="1">
      <text>
        <r>
          <rPr>
            <b/>
            <sz val="9"/>
            <color indexed="81"/>
            <rFont val="宋体"/>
            <family val="3"/>
            <charset val="134"/>
          </rPr>
          <t>轻甲：</t>
        </r>
        <r>
          <rPr>
            <b/>
            <sz val="9"/>
            <color indexed="81"/>
            <rFont val="Tahoma"/>
            <family val="2"/>
          </rPr>
          <t xml:space="preserve">20000
</t>
        </r>
        <r>
          <rPr>
            <b/>
            <sz val="9"/>
            <color indexed="81"/>
            <rFont val="宋体"/>
            <family val="3"/>
            <charset val="134"/>
          </rPr>
          <t>中甲：</t>
        </r>
        <r>
          <rPr>
            <b/>
            <sz val="9"/>
            <color indexed="81"/>
            <rFont val="Tahoma"/>
            <family val="2"/>
          </rPr>
          <t xml:space="preserve">20001
</t>
        </r>
        <r>
          <rPr>
            <b/>
            <sz val="9"/>
            <color indexed="81"/>
            <rFont val="宋体"/>
            <family val="3"/>
            <charset val="134"/>
          </rPr>
          <t>重甲：</t>
        </r>
        <r>
          <rPr>
            <b/>
            <sz val="9"/>
            <color indexed="81"/>
            <rFont val="Tahoma"/>
            <family val="2"/>
          </rPr>
          <t xml:space="preserve">20002
</t>
        </r>
        <r>
          <rPr>
            <b/>
            <sz val="9"/>
            <color indexed="81"/>
            <rFont val="宋体"/>
            <family val="3"/>
            <charset val="134"/>
          </rPr>
          <t>城甲：</t>
        </r>
        <r>
          <rPr>
            <b/>
            <sz val="9"/>
            <color indexed="81"/>
            <rFont val="Tahoma"/>
            <family val="2"/>
          </rPr>
          <t xml:space="preserve">20003
</t>
        </r>
        <r>
          <rPr>
            <b/>
            <sz val="9"/>
            <color indexed="81"/>
            <rFont val="宋体"/>
            <family val="3"/>
            <charset val="134"/>
          </rPr>
          <t>英雄：</t>
        </r>
        <r>
          <rPr>
            <b/>
            <sz val="9"/>
            <color indexed="81"/>
            <rFont val="Tahoma"/>
            <family val="2"/>
          </rPr>
          <t>20004</t>
        </r>
      </text>
    </comment>
    <comment ref="Z2" authorId="1">
      <text>
        <r>
          <rPr>
            <b/>
            <sz val="9"/>
            <color indexed="81"/>
            <rFont val="宋体"/>
            <family val="3"/>
            <charset val="134"/>
          </rPr>
          <t>默认近战：0
默认远程：1
自定义：2
无：999</t>
        </r>
      </text>
    </comment>
  </commentList>
</comments>
</file>

<file path=xl/sharedStrings.xml><?xml version="1.0" encoding="utf-8"?>
<sst xmlns="http://schemas.openxmlformats.org/spreadsheetml/2006/main" count="259" uniqueCount="148">
  <si>
    <t>id</t>
  </si>
  <si>
    <t>main_attr</t>
  </si>
  <si>
    <t>armor_type</t>
  </si>
  <si>
    <t>attack_phy_float</t>
  </si>
  <si>
    <t>attack_phy_float_grow</t>
  </si>
  <si>
    <t>lua_name</t>
  </si>
  <si>
    <t>unit_type</t>
  </si>
  <si>
    <t>strength</t>
  </si>
  <si>
    <t>strength_grow</t>
  </si>
  <si>
    <t>agility</t>
  </si>
  <si>
    <t>agility_grow</t>
  </si>
  <si>
    <t>intelligence</t>
  </si>
  <si>
    <t>intelligence_grow</t>
  </si>
  <si>
    <t>attack_phy</t>
  </si>
  <si>
    <t>attack_phy_grow</t>
  </si>
  <si>
    <t>defense_phy_grow</t>
  </si>
  <si>
    <t>hp_rec</t>
  </si>
  <si>
    <t>hp_rec_grow</t>
  </si>
  <si>
    <t>hp_max</t>
  </si>
  <si>
    <t>hp_max_grow</t>
  </si>
  <si>
    <t>ori_speed</t>
  </si>
  <si>
    <t>common_atk_type</t>
  </si>
  <si>
    <t>common_atk</t>
  </si>
  <si>
    <t>attack_interval</t>
  </si>
  <si>
    <t>reward_exp</t>
  </si>
  <si>
    <r>
      <rPr>
        <sz val="11"/>
        <color rgb="FF000000"/>
        <rFont val="宋体"/>
        <family val="3"/>
        <charset val="134"/>
      </rPr>
      <t>角色物编</t>
    </r>
    <r>
      <rPr>
        <sz val="11"/>
        <color rgb="FF000000"/>
        <rFont val="宋体"/>
        <family val="3"/>
        <charset val="134"/>
      </rPr>
      <t>id</t>
    </r>
  </si>
  <si>
    <t>作用（策）</t>
  </si>
  <si>
    <t>主属性</t>
  </si>
  <si>
    <t>防御类型</t>
  </si>
  <si>
    <t>浮动攻击力</t>
  </si>
  <si>
    <t>lua名称</t>
  </si>
  <si>
    <t>单位类型</t>
  </si>
  <si>
    <t>力量</t>
  </si>
  <si>
    <t>力量成长</t>
  </si>
  <si>
    <t>敏捷</t>
  </si>
  <si>
    <t>敏捷成长</t>
  </si>
  <si>
    <t>智力</t>
  </si>
  <si>
    <t>智力成长</t>
  </si>
  <si>
    <t>物理攻击力</t>
  </si>
  <si>
    <t>物理防御力</t>
  </si>
  <si>
    <t>生命恢复</t>
  </si>
  <si>
    <t>最大生命值</t>
  </si>
  <si>
    <t>移动速度</t>
  </si>
  <si>
    <t>普攻类型</t>
  </si>
  <si>
    <t>普通攻击</t>
  </si>
  <si>
    <t>攻击间隔</t>
  </si>
  <si>
    <t>掉落物品</t>
  </si>
  <si>
    <t>经验</t>
  </si>
  <si>
    <t>int</t>
  </si>
  <si>
    <t>string</t>
  </si>
  <si>
    <t>float</t>
  </si>
  <si>
    <t>float[]</t>
  </si>
  <si>
    <t>minio</t>
  </si>
  <si>
    <t>食尸鬼</t>
  </si>
  <si>
    <t>enemy</t>
  </si>
  <si>
    <t>蜘蛛</t>
  </si>
  <si>
    <t>剑圣</t>
  </si>
  <si>
    <t>js</t>
  </si>
  <si>
    <t>followHero</t>
  </si>
  <si>
    <t>山丘之王</t>
  </si>
  <si>
    <t>sqzw</t>
  </si>
  <si>
    <t>暗影猎手</t>
  </si>
  <si>
    <t>ayls</t>
  </si>
  <si>
    <t>最小攻击</t>
  </si>
  <si>
    <t>物攻+物攻成长*（lv-1）</t>
  </si>
  <si>
    <t>最大攻击</t>
  </si>
  <si>
    <t>最小攻击+浮动攻击+浮动攻击成长*（lv-1）</t>
  </si>
  <si>
    <t>int</t>
    <phoneticPr fontId="6" type="noConversion"/>
  </si>
  <si>
    <t>name</t>
    <phoneticPr fontId="6" type="noConversion"/>
  </si>
  <si>
    <t>游戏名称</t>
    <phoneticPr fontId="6" type="noConversion"/>
  </si>
  <si>
    <t>string</t>
    <phoneticPr fontId="6" type="noConversion"/>
  </si>
  <si>
    <t>cehua_1</t>
    <phoneticPr fontId="6" type="noConversion"/>
  </si>
  <si>
    <t>drop_items_tuple</t>
    <phoneticPr fontId="6" type="noConversion"/>
  </si>
  <si>
    <t>attack_type</t>
  </si>
  <si>
    <t>力量</t>
    <phoneticPr fontId="6" type="noConversion"/>
  </si>
  <si>
    <t>zhs</t>
    <phoneticPr fontId="6" type="noConversion"/>
  </si>
  <si>
    <t>summoner</t>
    <phoneticPr fontId="6" type="noConversion"/>
  </si>
  <si>
    <t>攻击类型</t>
    <phoneticPr fontId="6" type="noConversion"/>
  </si>
  <si>
    <t>int</t>
    <phoneticPr fontId="6" type="noConversion"/>
  </si>
  <si>
    <t>炼金术士</t>
  </si>
  <si>
    <r>
      <t>e</t>
    </r>
    <r>
      <rPr>
        <sz val="11"/>
        <color theme="1"/>
        <rFont val="宋体"/>
        <family val="3"/>
        <charset val="134"/>
        <scheme val="minor"/>
      </rPr>
      <t>mls</t>
    </r>
    <phoneticPr fontId="6" type="noConversion"/>
  </si>
  <si>
    <r>
      <t>h</t>
    </r>
    <r>
      <rPr>
        <sz val="11"/>
        <color theme="1"/>
        <rFont val="宋体"/>
        <family val="3"/>
        <charset val="134"/>
        <scheme val="minor"/>
      </rPr>
      <t>ayx</t>
    </r>
    <phoneticPr fontId="6" type="noConversion"/>
  </si>
  <si>
    <r>
      <t>n</t>
    </r>
    <r>
      <rPr>
        <sz val="11"/>
        <color theme="1"/>
        <rFont val="宋体"/>
        <family val="3"/>
        <charset val="134"/>
        <scheme val="minor"/>
      </rPr>
      <t>trqz</t>
    </r>
    <phoneticPr fontId="6" type="noConversion"/>
  </si>
  <si>
    <r>
      <t>l</t>
    </r>
    <r>
      <rPr>
        <sz val="11"/>
        <color theme="1"/>
        <rFont val="宋体"/>
        <family val="3"/>
        <charset val="134"/>
        <scheme val="minor"/>
      </rPr>
      <t>jss</t>
    </r>
    <phoneticPr fontId="6" type="noConversion"/>
  </si>
  <si>
    <t>力量</t>
    <phoneticPr fontId="6" type="noConversion"/>
  </si>
  <si>
    <t>召唤师</t>
  </si>
  <si>
    <t>恶魔猎手</t>
  </si>
  <si>
    <t>黑暗游侠</t>
  </si>
  <si>
    <t>牛头人酋长</t>
  </si>
  <si>
    <t>cehua</t>
    <phoneticPr fontId="6" type="noConversion"/>
  </si>
  <si>
    <t>bb</t>
    <phoneticPr fontId="6" type="noConversion"/>
  </si>
  <si>
    <t>步兵</t>
  </si>
  <si>
    <t>火枪手</t>
  </si>
  <si>
    <t>女巫</t>
  </si>
  <si>
    <t>龙骑</t>
  </si>
  <si>
    <t>骑士</t>
  </si>
  <si>
    <t>狮鹫</t>
  </si>
  <si>
    <t>地狱火</t>
  </si>
  <si>
    <t>兽人步兵</t>
  </si>
  <si>
    <t>巨魔</t>
  </si>
  <si>
    <t>萨满</t>
  </si>
  <si>
    <t>飞龙</t>
  </si>
  <si>
    <t>牛头人</t>
  </si>
  <si>
    <t>绿龙</t>
  </si>
  <si>
    <t>女猎</t>
  </si>
  <si>
    <t>弓箭手</t>
  </si>
  <si>
    <t>风德</t>
  </si>
  <si>
    <t>精灵龙</t>
  </si>
  <si>
    <t>山岭</t>
  </si>
  <si>
    <t>奇美拉</t>
  </si>
  <si>
    <t>死灵法师</t>
  </si>
  <si>
    <t>石像鬼</t>
  </si>
  <si>
    <t>憎恶</t>
  </si>
  <si>
    <t>冰霜巨龙</t>
  </si>
  <si>
    <t>步兵</t>
    <phoneticPr fontId="6" type="noConversion"/>
  </si>
  <si>
    <t>龙骑士</t>
    <phoneticPr fontId="6" type="noConversion"/>
  </si>
  <si>
    <t>双足飞龙</t>
    <phoneticPr fontId="6" type="noConversion"/>
  </si>
  <si>
    <t>牛头人</t>
    <phoneticPr fontId="6" type="noConversion"/>
  </si>
  <si>
    <t>女猎手</t>
    <phoneticPr fontId="6" type="noConversion"/>
  </si>
  <si>
    <t>猛禽德鲁伊</t>
    <phoneticPr fontId="6" type="noConversion"/>
  </si>
  <si>
    <t>山岭巨人</t>
    <phoneticPr fontId="6" type="noConversion"/>
  </si>
  <si>
    <t>hqs</t>
    <phoneticPr fontId="6" type="noConversion"/>
  </si>
  <si>
    <t>nw</t>
    <phoneticPr fontId="6" type="noConversion"/>
  </si>
  <si>
    <t>lqs</t>
    <phoneticPr fontId="6" type="noConversion"/>
  </si>
  <si>
    <t>qs</t>
    <phoneticPr fontId="6" type="noConversion"/>
  </si>
  <si>
    <t>sj</t>
    <phoneticPr fontId="6" type="noConversion"/>
  </si>
  <si>
    <t>srbb</t>
    <phoneticPr fontId="6" type="noConversion"/>
  </si>
  <si>
    <t>jm</t>
    <phoneticPr fontId="6" type="noConversion"/>
  </si>
  <si>
    <t>sm</t>
    <phoneticPr fontId="6" type="noConversion"/>
  </si>
  <si>
    <t>szfl</t>
    <phoneticPr fontId="6" type="noConversion"/>
  </si>
  <si>
    <t>ntr</t>
    <phoneticPr fontId="6" type="noConversion"/>
  </si>
  <si>
    <t>ll</t>
    <phoneticPr fontId="6" type="noConversion"/>
  </si>
  <si>
    <t>nls</t>
    <phoneticPr fontId="6" type="noConversion"/>
  </si>
  <si>
    <t>gjs</t>
    <phoneticPr fontId="6" type="noConversion"/>
  </si>
  <si>
    <t>mqdly</t>
    <phoneticPr fontId="6" type="noConversion"/>
  </si>
  <si>
    <t>jll</t>
    <phoneticPr fontId="6" type="noConversion"/>
  </si>
  <si>
    <t>sljr</t>
    <phoneticPr fontId="6" type="noConversion"/>
  </si>
  <si>
    <t>qml</t>
    <phoneticPr fontId="6" type="noConversion"/>
  </si>
  <si>
    <t>ssg</t>
    <phoneticPr fontId="6" type="noConversion"/>
  </si>
  <si>
    <t>zz</t>
    <phoneticPr fontId="6" type="noConversion"/>
  </si>
  <si>
    <t>slfs</t>
    <phoneticPr fontId="6" type="noConversion"/>
  </si>
  <si>
    <t>sxg</t>
    <phoneticPr fontId="6" type="noConversion"/>
  </si>
  <si>
    <t>zw</t>
    <phoneticPr fontId="6" type="noConversion"/>
  </si>
  <si>
    <t>bsjl</t>
    <phoneticPr fontId="6" type="noConversion"/>
  </si>
  <si>
    <t>dyh</t>
    <phoneticPr fontId="6" type="noConversion"/>
  </si>
  <si>
    <t>defense_phy</t>
    <phoneticPr fontId="6" type="noConversion"/>
  </si>
  <si>
    <t>食尸鬼</t>
    <phoneticPr fontId="6" type="noConversion"/>
  </si>
  <si>
    <t>死灵法师</t>
    <phoneticPr fontId="6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</si>
</sst>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2" fillId="2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8" fillId="0" borderId="0" xfId="0" applyFont="1">
      <alignment vertical="center"/>
    </xf>
    <xf numFmtId="3" fontId="2" fillId="2" borderId="0" xfId="0" applyNumberFormat="1" applyFont="1" applyFill="1" applyBorder="1" applyAlignment="1">
      <alignment horizontal="right"/>
    </xf>
    <xf numFmtId="0" fontId="8" fillId="2" borderId="0" xfId="0" applyFont="1" applyFill="1">
      <alignment vertic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36"/>
  <sheetViews>
    <sheetView tabSelected="1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O15" sqref="O15"/>
    </sheetView>
  </sheetViews>
  <sheetFormatPr defaultColWidth="9" defaultRowHeight="13.5"/>
  <cols>
    <col min="1" max="1" width="15.5" customWidth="1"/>
    <col min="2" max="2" width="16.125" customWidth="1"/>
    <col min="3" max="3" width="10.375" customWidth="1"/>
    <col min="4" max="4" width="17.125" customWidth="1"/>
    <col min="5" max="5" width="23.75" customWidth="1"/>
    <col min="6" max="6" width="9" customWidth="1"/>
    <col min="7" max="7" width="14.75" customWidth="1"/>
    <col min="8" max="8" width="11" bestFit="1" customWidth="1"/>
    <col min="9" max="9" width="12.75" bestFit="1" customWidth="1"/>
    <col min="10" max="10" width="11.625" bestFit="1" customWidth="1"/>
    <col min="11" max="11" width="9.375" customWidth="1"/>
    <col min="12" max="12" width="14.875" customWidth="1"/>
    <col min="13" max="13" width="8.375" customWidth="1"/>
    <col min="14" max="15" width="13.75" customWidth="1"/>
    <col min="16" max="16" width="19.375" customWidth="1"/>
    <col min="17" max="17" width="11.5" customWidth="1"/>
    <col min="18" max="18" width="17.125" customWidth="1"/>
    <col min="19" max="20" width="18.25" customWidth="1"/>
    <col min="21" max="21" width="8.875" customWidth="1"/>
    <col min="22" max="22" width="12.625" customWidth="1"/>
    <col min="23" max="23" width="10.875" customWidth="1"/>
    <col min="24" max="24" width="12.625" customWidth="1"/>
    <col min="25" max="25" width="10.375" customWidth="1"/>
    <col min="26" max="26" width="17.125" customWidth="1"/>
    <col min="27" max="27" width="11.5" customWidth="1"/>
    <col min="28" max="28" width="17.125" customWidth="1"/>
    <col min="29" max="29" width="27.125" customWidth="1"/>
    <col min="30" max="30" width="11.5" customWidth="1"/>
    <col min="31" max="202" width="9.5" customWidth="1"/>
  </cols>
  <sheetData>
    <row r="1" spans="1:30" ht="15">
      <c r="A1" s="2" t="s">
        <v>0</v>
      </c>
      <c r="B1" s="3" t="s">
        <v>71</v>
      </c>
      <c r="C1" s="4" t="s">
        <v>1</v>
      </c>
      <c r="D1" s="4" t="s">
        <v>3</v>
      </c>
      <c r="E1" s="4" t="s">
        <v>4</v>
      </c>
      <c r="F1" s="3" t="s">
        <v>5</v>
      </c>
      <c r="G1" s="9" t="s">
        <v>6</v>
      </c>
      <c r="H1" s="3" t="s">
        <v>68</v>
      </c>
      <c r="I1" t="s">
        <v>73</v>
      </c>
      <c r="J1" t="s">
        <v>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10" t="s">
        <v>145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s="10" t="s">
        <v>72</v>
      </c>
      <c r="AD1" t="s">
        <v>24</v>
      </c>
    </row>
    <row r="2" spans="1:30" ht="15">
      <c r="A2" s="5" t="s">
        <v>25</v>
      </c>
      <c r="B2" s="6" t="s">
        <v>26</v>
      </c>
      <c r="C2" s="4" t="s">
        <v>27</v>
      </c>
      <c r="D2" s="4" t="s">
        <v>29</v>
      </c>
      <c r="E2" s="4" t="s">
        <v>29</v>
      </c>
      <c r="F2" s="3" t="s">
        <v>30</v>
      </c>
      <c r="G2" s="5" t="s">
        <v>31</v>
      </c>
      <c r="H2" s="6" t="s">
        <v>69</v>
      </c>
      <c r="I2" s="10" t="s">
        <v>77</v>
      </c>
      <c r="J2" t="s">
        <v>28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38</v>
      </c>
      <c r="S2" t="s">
        <v>39</v>
      </c>
      <c r="T2" t="s">
        <v>39</v>
      </c>
      <c r="U2" t="s">
        <v>40</v>
      </c>
      <c r="V2" t="s">
        <v>40</v>
      </c>
      <c r="W2" t="s">
        <v>41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</row>
    <row r="3" spans="1:30" ht="15">
      <c r="A3" s="5" t="s">
        <v>48</v>
      </c>
      <c r="B3" s="3" t="s">
        <v>89</v>
      </c>
      <c r="C3" s="7" t="s">
        <v>49</v>
      </c>
      <c r="D3" s="7" t="s">
        <v>50</v>
      </c>
      <c r="E3" s="7" t="s">
        <v>50</v>
      </c>
      <c r="F3" s="3" t="s">
        <v>49</v>
      </c>
      <c r="G3" s="2" t="s">
        <v>49</v>
      </c>
      <c r="H3" s="3" t="s">
        <v>70</v>
      </c>
      <c r="I3" s="2" t="s">
        <v>78</v>
      </c>
      <c r="J3" s="2" t="s">
        <v>78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  <c r="V3" s="2" t="s">
        <v>50</v>
      </c>
      <c r="W3" s="2" t="s">
        <v>50</v>
      </c>
      <c r="X3" s="2" t="s">
        <v>50</v>
      </c>
      <c r="Y3" s="2" t="s">
        <v>50</v>
      </c>
      <c r="Z3" s="2" t="s">
        <v>67</v>
      </c>
      <c r="AA3" s="5" t="s">
        <v>48</v>
      </c>
      <c r="AB3" s="2" t="s">
        <v>50</v>
      </c>
      <c r="AC3" s="2" t="s">
        <v>51</v>
      </c>
      <c r="AD3" s="5" t="s">
        <v>48</v>
      </c>
    </row>
    <row r="4" spans="1:30" s="4" customFormat="1" ht="15">
      <c r="A4" s="11">
        <v>134254942</v>
      </c>
      <c r="B4" s="12" t="s">
        <v>85</v>
      </c>
      <c r="C4" s="12" t="s">
        <v>74</v>
      </c>
      <c r="D4" s="4">
        <v>6</v>
      </c>
      <c r="E4" s="4">
        <v>0</v>
      </c>
      <c r="F4" s="12" t="s">
        <v>75</v>
      </c>
      <c r="G4" s="12" t="s">
        <v>76</v>
      </c>
      <c r="H4" s="12" t="s">
        <v>85</v>
      </c>
      <c r="I4" s="12">
        <v>10003</v>
      </c>
      <c r="J4" s="12">
        <v>20004</v>
      </c>
      <c r="K4" s="4">
        <v>10</v>
      </c>
      <c r="L4" s="4">
        <v>1</v>
      </c>
      <c r="M4" s="4">
        <v>10</v>
      </c>
      <c r="N4" s="4">
        <v>1</v>
      </c>
      <c r="O4" s="4">
        <v>10</v>
      </c>
      <c r="P4" s="4">
        <v>1</v>
      </c>
      <c r="Q4" s="4">
        <v>30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 s="4">
        <v>400</v>
      </c>
      <c r="X4" s="4">
        <v>0</v>
      </c>
      <c r="Y4" s="4">
        <v>300</v>
      </c>
      <c r="Z4" s="4">
        <v>1</v>
      </c>
      <c r="AA4" s="4">
        <f t="shared" ref="AA4:AA12" si="0">IF(Z4=0,201347498,IF(Z4=1,201385536,""))</f>
        <v>201385536</v>
      </c>
      <c r="AB4" s="4">
        <v>2</v>
      </c>
      <c r="AC4" s="4">
        <v>0</v>
      </c>
      <c r="AD4" s="4">
        <v>0</v>
      </c>
    </row>
    <row r="5" spans="1:30" ht="15">
      <c r="A5" s="8">
        <v>134243024</v>
      </c>
      <c r="B5" t="s">
        <v>56</v>
      </c>
      <c r="C5" t="s">
        <v>34</v>
      </c>
      <c r="D5">
        <v>3</v>
      </c>
      <c r="E5">
        <v>0</v>
      </c>
      <c r="F5" t="s">
        <v>57</v>
      </c>
      <c r="G5" t="s">
        <v>58</v>
      </c>
      <c r="H5" s="10" t="s">
        <v>56</v>
      </c>
      <c r="I5" s="10">
        <v>10003</v>
      </c>
      <c r="J5" s="10">
        <v>20004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25</v>
      </c>
      <c r="R5">
        <v>0</v>
      </c>
      <c r="S5">
        <v>0</v>
      </c>
      <c r="T5">
        <v>0</v>
      </c>
      <c r="U5">
        <v>1</v>
      </c>
      <c r="V5">
        <v>0</v>
      </c>
      <c r="W5">
        <v>750</v>
      </c>
      <c r="X5">
        <v>0</v>
      </c>
      <c r="Y5">
        <v>300</v>
      </c>
      <c r="Z5">
        <v>0</v>
      </c>
      <c r="AA5">
        <f t="shared" si="0"/>
        <v>201347498</v>
      </c>
      <c r="AB5">
        <v>1.77</v>
      </c>
      <c r="AC5">
        <v>0</v>
      </c>
      <c r="AD5">
        <v>0</v>
      </c>
    </row>
    <row r="6" spans="1:30" ht="15">
      <c r="A6" s="8">
        <v>134242228</v>
      </c>
      <c r="B6" t="s">
        <v>59</v>
      </c>
      <c r="C6" t="s">
        <v>32</v>
      </c>
      <c r="D6">
        <v>5</v>
      </c>
      <c r="E6">
        <v>0</v>
      </c>
      <c r="F6" t="s">
        <v>60</v>
      </c>
      <c r="G6" t="s">
        <v>58</v>
      </c>
      <c r="H6" s="10" t="s">
        <v>59</v>
      </c>
      <c r="I6" s="10">
        <v>10003</v>
      </c>
      <c r="J6" s="10">
        <v>20004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20</v>
      </c>
      <c r="R6">
        <v>0</v>
      </c>
      <c r="S6">
        <v>0</v>
      </c>
      <c r="T6">
        <v>0</v>
      </c>
      <c r="U6">
        <v>1</v>
      </c>
      <c r="V6">
        <v>0</v>
      </c>
      <c r="W6">
        <v>1000</v>
      </c>
      <c r="X6">
        <v>0</v>
      </c>
      <c r="Y6">
        <v>300</v>
      </c>
      <c r="Z6">
        <v>0</v>
      </c>
      <c r="AA6">
        <f t="shared" si="0"/>
        <v>201347498</v>
      </c>
      <c r="AB6">
        <v>2.2200000000000002</v>
      </c>
      <c r="AC6">
        <v>0</v>
      </c>
      <c r="AD6">
        <v>0</v>
      </c>
    </row>
    <row r="7" spans="1:30">
      <c r="A7">
        <v>134224243</v>
      </c>
      <c r="B7" t="s">
        <v>86</v>
      </c>
      <c r="C7" t="s">
        <v>34</v>
      </c>
      <c r="D7">
        <v>4</v>
      </c>
      <c r="E7">
        <v>0</v>
      </c>
      <c r="F7" s="10" t="s">
        <v>80</v>
      </c>
      <c r="G7" t="s">
        <v>58</v>
      </c>
      <c r="H7" s="10" t="s">
        <v>86</v>
      </c>
      <c r="I7" s="10">
        <v>10003</v>
      </c>
      <c r="J7" s="10">
        <v>20004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22</v>
      </c>
      <c r="R7">
        <v>0</v>
      </c>
      <c r="S7">
        <v>0</v>
      </c>
      <c r="T7">
        <v>0</v>
      </c>
      <c r="U7">
        <v>1</v>
      </c>
      <c r="V7">
        <v>0</v>
      </c>
      <c r="W7">
        <v>730</v>
      </c>
      <c r="X7">
        <v>0</v>
      </c>
      <c r="Y7">
        <v>300</v>
      </c>
      <c r="Z7">
        <v>0</v>
      </c>
      <c r="AA7">
        <f t="shared" si="0"/>
        <v>201347498</v>
      </c>
      <c r="AB7">
        <v>1.7</v>
      </c>
      <c r="AC7">
        <v>0</v>
      </c>
      <c r="AD7">
        <v>0</v>
      </c>
    </row>
    <row r="8" spans="1:30" ht="15">
      <c r="A8" s="8">
        <v>134260903</v>
      </c>
      <c r="B8" t="s">
        <v>61</v>
      </c>
      <c r="C8" t="s">
        <v>34</v>
      </c>
      <c r="D8">
        <v>4</v>
      </c>
      <c r="E8">
        <v>0</v>
      </c>
      <c r="F8" t="s">
        <v>62</v>
      </c>
      <c r="G8" t="s">
        <v>58</v>
      </c>
      <c r="H8" s="10" t="s">
        <v>61</v>
      </c>
      <c r="I8" s="10">
        <v>10003</v>
      </c>
      <c r="J8" s="10">
        <v>20004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</v>
      </c>
      <c r="R8">
        <v>0</v>
      </c>
      <c r="S8">
        <v>0</v>
      </c>
      <c r="T8">
        <v>0</v>
      </c>
      <c r="U8">
        <v>1</v>
      </c>
      <c r="V8">
        <v>0</v>
      </c>
      <c r="W8">
        <v>550</v>
      </c>
      <c r="X8">
        <v>0</v>
      </c>
      <c r="Y8">
        <v>300</v>
      </c>
      <c r="Z8">
        <v>1</v>
      </c>
      <c r="AA8">
        <f t="shared" si="0"/>
        <v>201385536</v>
      </c>
      <c r="AB8">
        <v>2.2799999999999998</v>
      </c>
      <c r="AC8">
        <v>0</v>
      </c>
      <c r="AD8">
        <v>0</v>
      </c>
    </row>
    <row r="9" spans="1:30">
      <c r="A9">
        <v>134250976</v>
      </c>
      <c r="B9" t="s">
        <v>87</v>
      </c>
      <c r="C9" t="s">
        <v>34</v>
      </c>
      <c r="D9">
        <v>5</v>
      </c>
      <c r="E9">
        <v>0</v>
      </c>
      <c r="F9" s="10" t="s">
        <v>81</v>
      </c>
      <c r="G9" t="s">
        <v>58</v>
      </c>
      <c r="H9" s="10" t="s">
        <v>87</v>
      </c>
      <c r="I9" s="10">
        <v>10003</v>
      </c>
      <c r="J9" s="10">
        <v>20004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30</v>
      </c>
      <c r="R9">
        <v>0</v>
      </c>
      <c r="S9">
        <v>0</v>
      </c>
      <c r="T9">
        <v>0</v>
      </c>
      <c r="U9">
        <v>1</v>
      </c>
      <c r="V9">
        <v>0</v>
      </c>
      <c r="W9">
        <v>380</v>
      </c>
      <c r="X9">
        <v>0</v>
      </c>
      <c r="Y9">
        <v>300</v>
      </c>
      <c r="Z9">
        <v>1</v>
      </c>
      <c r="AA9">
        <f t="shared" si="0"/>
        <v>201385536</v>
      </c>
      <c r="AB9">
        <v>1.77</v>
      </c>
      <c r="AC9">
        <v>0</v>
      </c>
      <c r="AD9">
        <v>0</v>
      </c>
    </row>
    <row r="10" spans="1:30">
      <c r="A10">
        <v>134233666</v>
      </c>
      <c r="B10" t="s">
        <v>79</v>
      </c>
      <c r="C10" s="10" t="s">
        <v>84</v>
      </c>
      <c r="D10">
        <v>2</v>
      </c>
      <c r="E10">
        <v>0</v>
      </c>
      <c r="F10" s="10" t="s">
        <v>83</v>
      </c>
      <c r="G10" t="s">
        <v>58</v>
      </c>
      <c r="H10" s="10" t="s">
        <v>79</v>
      </c>
      <c r="I10" s="10">
        <v>10003</v>
      </c>
      <c r="J10" s="10">
        <v>20004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20</v>
      </c>
      <c r="R10">
        <v>0</v>
      </c>
      <c r="S10">
        <v>0</v>
      </c>
      <c r="T10">
        <v>0</v>
      </c>
      <c r="U10">
        <v>1</v>
      </c>
      <c r="V10">
        <v>0</v>
      </c>
      <c r="W10">
        <v>1280</v>
      </c>
      <c r="X10">
        <v>0</v>
      </c>
      <c r="Y10">
        <v>300</v>
      </c>
      <c r="Z10">
        <v>0</v>
      </c>
      <c r="AA10">
        <f t="shared" si="0"/>
        <v>201347498</v>
      </c>
      <c r="AB10">
        <v>2.5</v>
      </c>
      <c r="AC10">
        <v>0</v>
      </c>
      <c r="AD10">
        <v>0</v>
      </c>
    </row>
    <row r="11" spans="1:30">
      <c r="A11">
        <v>134280846</v>
      </c>
      <c r="B11" t="s">
        <v>88</v>
      </c>
      <c r="C11" s="10" t="s">
        <v>84</v>
      </c>
      <c r="D11">
        <v>2</v>
      </c>
      <c r="E11">
        <v>0</v>
      </c>
      <c r="F11" s="10" t="s">
        <v>82</v>
      </c>
      <c r="G11" t="s">
        <v>58</v>
      </c>
      <c r="H11" s="10" t="s">
        <v>88</v>
      </c>
      <c r="I11" s="10">
        <v>10003</v>
      </c>
      <c r="J11" s="10">
        <v>20004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22</v>
      </c>
      <c r="R11">
        <v>0</v>
      </c>
      <c r="S11">
        <v>0</v>
      </c>
      <c r="T11">
        <v>0</v>
      </c>
      <c r="U11">
        <v>1</v>
      </c>
      <c r="V11">
        <v>0</v>
      </c>
      <c r="W11">
        <v>800</v>
      </c>
      <c r="X11">
        <v>0</v>
      </c>
      <c r="Y11">
        <v>300</v>
      </c>
      <c r="Z11">
        <v>0</v>
      </c>
      <c r="AA11">
        <f t="shared" si="0"/>
        <v>201347498</v>
      </c>
      <c r="AB11">
        <v>1.7</v>
      </c>
      <c r="AC11">
        <v>0</v>
      </c>
      <c r="AD11">
        <v>0</v>
      </c>
    </row>
    <row r="12" spans="1:30" s="4" customFormat="1" ht="15">
      <c r="A12" s="11">
        <v>134224396</v>
      </c>
      <c r="B12" s="13" t="s">
        <v>114</v>
      </c>
      <c r="C12" s="4" t="s">
        <v>32</v>
      </c>
      <c r="D12" s="4">
        <v>1</v>
      </c>
      <c r="E12" s="4">
        <v>1</v>
      </c>
      <c r="F12" s="14" t="s">
        <v>90</v>
      </c>
      <c r="G12" s="11" t="s">
        <v>52</v>
      </c>
      <c r="H12" s="12" t="s">
        <v>91</v>
      </c>
      <c r="I12" s="12">
        <v>10000</v>
      </c>
      <c r="J12" s="12">
        <v>20002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12</v>
      </c>
      <c r="R12" s="4">
        <f>Q12*0.1</f>
        <v>1.2000000000000002</v>
      </c>
      <c r="S12" s="4">
        <v>0</v>
      </c>
      <c r="T12" s="4">
        <v>0</v>
      </c>
      <c r="U12" s="4">
        <v>0</v>
      </c>
      <c r="V12" s="4">
        <v>0</v>
      </c>
      <c r="W12" s="4">
        <v>420</v>
      </c>
      <c r="X12" s="4">
        <f>W12</f>
        <v>420</v>
      </c>
      <c r="Y12" s="4">
        <v>300</v>
      </c>
      <c r="Z12" s="4">
        <v>0</v>
      </c>
      <c r="AA12" s="4">
        <f t="shared" si="0"/>
        <v>201347498</v>
      </c>
      <c r="AB12" s="4">
        <v>1.5</v>
      </c>
      <c r="AC12" s="4">
        <v>0</v>
      </c>
      <c r="AD12" s="4">
        <v>0</v>
      </c>
    </row>
    <row r="13" spans="1:30" ht="15">
      <c r="A13" s="8">
        <v>134279938</v>
      </c>
      <c r="B13" s="6" t="s">
        <v>92</v>
      </c>
      <c r="C13" t="s">
        <v>32</v>
      </c>
      <c r="D13">
        <v>4</v>
      </c>
      <c r="E13">
        <v>4</v>
      </c>
      <c r="F13" s="3" t="s">
        <v>121</v>
      </c>
      <c r="G13" s="8" t="s">
        <v>52</v>
      </c>
      <c r="H13" s="10" t="s">
        <v>92</v>
      </c>
      <c r="I13" s="10">
        <v>10001</v>
      </c>
      <c r="J13" s="10">
        <v>20001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20</v>
      </c>
      <c r="R13">
        <f t="shared" ref="R13:R36" si="1">Q13*0.1</f>
        <v>2</v>
      </c>
      <c r="S13">
        <v>0</v>
      </c>
      <c r="T13">
        <v>0</v>
      </c>
      <c r="U13">
        <v>0</v>
      </c>
      <c r="V13">
        <v>0</v>
      </c>
      <c r="W13">
        <v>330</v>
      </c>
      <c r="X13">
        <f t="shared" ref="X13:X36" si="2">W13</f>
        <v>330</v>
      </c>
      <c r="Y13">
        <v>300</v>
      </c>
      <c r="Z13">
        <v>1</v>
      </c>
      <c r="AA13">
        <f>IF(Z13=0,201347498,IF(Z13=1,201385536,""))</f>
        <v>201385536</v>
      </c>
      <c r="AB13">
        <v>1.5</v>
      </c>
      <c r="AC13">
        <v>0</v>
      </c>
      <c r="AD13">
        <v>0</v>
      </c>
    </row>
    <row r="14" spans="1:30" ht="15">
      <c r="A14" s="8">
        <v>134275911</v>
      </c>
      <c r="B14" s="6" t="s">
        <v>93</v>
      </c>
      <c r="C14" t="s">
        <v>32</v>
      </c>
      <c r="D14">
        <v>6</v>
      </c>
      <c r="E14">
        <v>6</v>
      </c>
      <c r="F14" s="3" t="s">
        <v>122</v>
      </c>
      <c r="G14" s="8" t="s">
        <v>52</v>
      </c>
      <c r="H14" s="10" t="s">
        <v>93</v>
      </c>
      <c r="I14" s="10">
        <v>10002</v>
      </c>
      <c r="J14" s="10">
        <v>20000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30</v>
      </c>
      <c r="R14">
        <f t="shared" si="1"/>
        <v>3</v>
      </c>
      <c r="S14">
        <v>0</v>
      </c>
      <c r="T14">
        <v>0</v>
      </c>
      <c r="U14">
        <v>0</v>
      </c>
      <c r="V14">
        <v>0</v>
      </c>
      <c r="W14">
        <v>300</v>
      </c>
      <c r="X14">
        <f t="shared" si="2"/>
        <v>300</v>
      </c>
      <c r="Y14">
        <v>300</v>
      </c>
      <c r="Z14">
        <v>1</v>
      </c>
      <c r="AA14">
        <f t="shared" ref="AA14:AA36" si="3">IF(Z14=0,201347498,IF(Z14=1,201385536,""))</f>
        <v>201385536</v>
      </c>
      <c r="AB14">
        <v>2</v>
      </c>
      <c r="AC14">
        <v>0</v>
      </c>
      <c r="AD14">
        <v>0</v>
      </c>
    </row>
    <row r="15" spans="1:30" ht="15">
      <c r="A15" s="8">
        <v>134222625</v>
      </c>
      <c r="B15" s="6" t="s">
        <v>94</v>
      </c>
      <c r="C15" t="s">
        <v>32</v>
      </c>
      <c r="D15">
        <v>6</v>
      </c>
      <c r="E15">
        <v>6</v>
      </c>
      <c r="F15" s="3" t="s">
        <v>123</v>
      </c>
      <c r="G15" s="8" t="s">
        <v>52</v>
      </c>
      <c r="H15" s="10" t="s">
        <v>115</v>
      </c>
      <c r="I15" s="10">
        <v>10001</v>
      </c>
      <c r="J15" s="10">
        <v>20000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40</v>
      </c>
      <c r="R15">
        <f t="shared" si="1"/>
        <v>4</v>
      </c>
      <c r="S15">
        <v>0</v>
      </c>
      <c r="T15">
        <v>0</v>
      </c>
      <c r="U15">
        <v>0</v>
      </c>
      <c r="V15">
        <v>0</v>
      </c>
      <c r="W15">
        <v>400</v>
      </c>
      <c r="X15">
        <f t="shared" si="2"/>
        <v>400</v>
      </c>
      <c r="Y15">
        <v>300</v>
      </c>
      <c r="Z15">
        <v>1</v>
      </c>
      <c r="AA15">
        <f t="shared" si="3"/>
        <v>201385536</v>
      </c>
      <c r="AB15">
        <v>1.6</v>
      </c>
      <c r="AC15">
        <v>0</v>
      </c>
      <c r="AD15">
        <v>0</v>
      </c>
    </row>
    <row r="16" spans="1:30" ht="15">
      <c r="A16" s="8">
        <v>134244200</v>
      </c>
      <c r="B16" s="6" t="s">
        <v>95</v>
      </c>
      <c r="C16" t="s">
        <v>32</v>
      </c>
      <c r="D16">
        <v>6</v>
      </c>
      <c r="E16">
        <v>6</v>
      </c>
      <c r="F16" s="3" t="s">
        <v>124</v>
      </c>
      <c r="G16" s="8" t="s">
        <v>52</v>
      </c>
      <c r="H16" s="10" t="s">
        <v>95</v>
      </c>
      <c r="I16" s="10">
        <v>10000</v>
      </c>
      <c r="J16" s="10">
        <v>20002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40</v>
      </c>
      <c r="R16">
        <f t="shared" si="1"/>
        <v>4</v>
      </c>
      <c r="S16">
        <v>0</v>
      </c>
      <c r="T16">
        <v>0</v>
      </c>
      <c r="U16">
        <v>0</v>
      </c>
      <c r="V16">
        <v>0</v>
      </c>
      <c r="W16">
        <v>1000</v>
      </c>
      <c r="X16">
        <f t="shared" si="2"/>
        <v>1000</v>
      </c>
      <c r="Y16">
        <v>300</v>
      </c>
      <c r="Z16">
        <v>0</v>
      </c>
      <c r="AA16">
        <f t="shared" si="3"/>
        <v>201347498</v>
      </c>
      <c r="AB16">
        <v>2</v>
      </c>
      <c r="AC16">
        <v>0</v>
      </c>
      <c r="AD16">
        <v>0</v>
      </c>
    </row>
    <row r="17" spans="1:30" ht="15">
      <c r="A17" s="8">
        <v>134228489</v>
      </c>
      <c r="B17" s="6" t="s">
        <v>96</v>
      </c>
      <c r="C17" t="s">
        <v>32</v>
      </c>
      <c r="D17">
        <v>10</v>
      </c>
      <c r="E17">
        <v>10</v>
      </c>
      <c r="F17" s="3" t="s">
        <v>125</v>
      </c>
      <c r="G17" s="8" t="s">
        <v>52</v>
      </c>
      <c r="H17" s="10" t="s">
        <v>96</v>
      </c>
      <c r="I17" s="10">
        <v>10002</v>
      </c>
      <c r="J17" s="10">
        <v>20001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50</v>
      </c>
      <c r="R17">
        <f t="shared" si="1"/>
        <v>5</v>
      </c>
      <c r="S17">
        <v>0</v>
      </c>
      <c r="T17">
        <v>0</v>
      </c>
      <c r="U17">
        <v>0</v>
      </c>
      <c r="V17">
        <v>0</v>
      </c>
      <c r="W17">
        <v>600</v>
      </c>
      <c r="X17">
        <f t="shared" si="2"/>
        <v>600</v>
      </c>
      <c r="Y17">
        <v>300</v>
      </c>
      <c r="Z17">
        <v>1</v>
      </c>
      <c r="AA17">
        <f t="shared" si="3"/>
        <v>201385536</v>
      </c>
      <c r="AB17">
        <v>1.8</v>
      </c>
      <c r="AC17">
        <v>0</v>
      </c>
      <c r="AD17">
        <v>0</v>
      </c>
    </row>
    <row r="18" spans="1:30" s="4" customFormat="1" ht="15">
      <c r="A18" s="11">
        <v>134238766</v>
      </c>
      <c r="B18" s="13" t="s">
        <v>98</v>
      </c>
      <c r="C18" s="4" t="s">
        <v>32</v>
      </c>
      <c r="D18" s="4">
        <f>D12*1.1</f>
        <v>1.1000000000000001</v>
      </c>
      <c r="E18" s="4">
        <f>D18</f>
        <v>1.1000000000000001</v>
      </c>
      <c r="F18" s="14" t="s">
        <v>126</v>
      </c>
      <c r="G18" s="11" t="s">
        <v>52</v>
      </c>
      <c r="H18" s="12" t="s">
        <v>98</v>
      </c>
      <c r="I18" s="12">
        <v>10000</v>
      </c>
      <c r="J18" s="12">
        <v>20002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f>Q12*1.1</f>
        <v>13.200000000000001</v>
      </c>
      <c r="R18" s="4">
        <f t="shared" si="1"/>
        <v>1.3200000000000003</v>
      </c>
      <c r="S18" s="4">
        <v>0</v>
      </c>
      <c r="T18" s="4">
        <v>0</v>
      </c>
      <c r="U18" s="4">
        <v>0</v>
      </c>
      <c r="V18" s="4">
        <v>0</v>
      </c>
      <c r="W18" s="4">
        <f>W12*1.1</f>
        <v>462.00000000000006</v>
      </c>
      <c r="X18" s="4">
        <f t="shared" si="2"/>
        <v>462.00000000000006</v>
      </c>
      <c r="Y18" s="4">
        <v>300</v>
      </c>
      <c r="Z18" s="4">
        <v>0</v>
      </c>
      <c r="AA18" s="4">
        <f t="shared" si="3"/>
        <v>201347498</v>
      </c>
      <c r="AB18" s="4">
        <v>1.5</v>
      </c>
      <c r="AC18" s="4">
        <v>0</v>
      </c>
      <c r="AD18" s="4">
        <v>0</v>
      </c>
    </row>
    <row r="19" spans="1:30" ht="15">
      <c r="A19" s="8">
        <v>134255712</v>
      </c>
      <c r="B19" s="6" t="s">
        <v>99</v>
      </c>
      <c r="C19" t="s">
        <v>32</v>
      </c>
      <c r="D19">
        <f t="shared" ref="D19:D29" si="4">D13*1.1</f>
        <v>4.4000000000000004</v>
      </c>
      <c r="E19">
        <f t="shared" ref="E19:E36" si="5">D19</f>
        <v>4.4000000000000004</v>
      </c>
      <c r="F19" s="3" t="s">
        <v>127</v>
      </c>
      <c r="G19" s="8" t="s">
        <v>52</v>
      </c>
      <c r="H19" s="10" t="s">
        <v>99</v>
      </c>
      <c r="I19" s="10">
        <v>10001</v>
      </c>
      <c r="J19" s="10">
        <v>20001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ref="Q19:Q29" si="6">Q13*1.1</f>
        <v>22</v>
      </c>
      <c r="R19">
        <f t="shared" si="1"/>
        <v>2.2000000000000002</v>
      </c>
      <c r="S19">
        <v>0</v>
      </c>
      <c r="T19">
        <v>0</v>
      </c>
      <c r="U19">
        <v>0</v>
      </c>
      <c r="V19">
        <v>0</v>
      </c>
      <c r="W19">
        <f t="shared" ref="W19:W29" si="7">W13*1.1</f>
        <v>363.00000000000006</v>
      </c>
      <c r="X19">
        <f t="shared" si="2"/>
        <v>363.00000000000006</v>
      </c>
      <c r="Y19">
        <v>300</v>
      </c>
      <c r="Z19">
        <v>1</v>
      </c>
      <c r="AA19">
        <f t="shared" si="3"/>
        <v>201385536</v>
      </c>
      <c r="AB19">
        <v>1.5</v>
      </c>
      <c r="AC19">
        <v>0</v>
      </c>
      <c r="AD19">
        <v>0</v>
      </c>
    </row>
    <row r="20" spans="1:30" ht="15">
      <c r="A20" s="8">
        <v>134264703</v>
      </c>
      <c r="B20" s="6" t="s">
        <v>100</v>
      </c>
      <c r="C20" t="s">
        <v>32</v>
      </c>
      <c r="D20">
        <f t="shared" si="4"/>
        <v>6.6000000000000005</v>
      </c>
      <c r="E20">
        <f t="shared" si="5"/>
        <v>6.6000000000000005</v>
      </c>
      <c r="F20" s="3" t="s">
        <v>128</v>
      </c>
      <c r="G20" s="8" t="s">
        <v>52</v>
      </c>
      <c r="H20" s="10" t="s">
        <v>100</v>
      </c>
      <c r="I20" s="10">
        <v>10002</v>
      </c>
      <c r="J20" s="10">
        <v>20000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6"/>
        <v>33</v>
      </c>
      <c r="R20">
        <f t="shared" si="1"/>
        <v>3.3000000000000003</v>
      </c>
      <c r="S20">
        <v>0</v>
      </c>
      <c r="T20">
        <v>0</v>
      </c>
      <c r="U20">
        <v>0</v>
      </c>
      <c r="V20">
        <v>0</v>
      </c>
      <c r="W20">
        <f t="shared" si="7"/>
        <v>330</v>
      </c>
      <c r="X20">
        <f t="shared" si="2"/>
        <v>330</v>
      </c>
      <c r="Y20">
        <v>300</v>
      </c>
      <c r="Z20">
        <v>1</v>
      </c>
      <c r="AA20">
        <f t="shared" si="3"/>
        <v>201385536</v>
      </c>
      <c r="AB20">
        <v>2</v>
      </c>
      <c r="AC20">
        <v>0</v>
      </c>
      <c r="AD20">
        <v>0</v>
      </c>
    </row>
    <row r="21" spans="1:30" ht="15">
      <c r="A21" s="8">
        <v>134232217</v>
      </c>
      <c r="B21" s="6" t="s">
        <v>101</v>
      </c>
      <c r="C21" t="s">
        <v>32</v>
      </c>
      <c r="D21">
        <f t="shared" si="4"/>
        <v>6.6000000000000005</v>
      </c>
      <c r="E21">
        <f t="shared" si="5"/>
        <v>6.6000000000000005</v>
      </c>
      <c r="F21" s="3" t="s">
        <v>129</v>
      </c>
      <c r="G21" s="8" t="s">
        <v>52</v>
      </c>
      <c r="H21" s="10" t="s">
        <v>116</v>
      </c>
      <c r="I21" s="10">
        <v>10001</v>
      </c>
      <c r="J21" s="10">
        <v>20000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6"/>
        <v>44</v>
      </c>
      <c r="R21">
        <f t="shared" si="1"/>
        <v>4.4000000000000004</v>
      </c>
      <c r="S21">
        <v>0</v>
      </c>
      <c r="T21">
        <v>0</v>
      </c>
      <c r="U21">
        <v>0</v>
      </c>
      <c r="V21">
        <v>0</v>
      </c>
      <c r="W21">
        <f t="shared" si="7"/>
        <v>440.00000000000006</v>
      </c>
      <c r="X21">
        <f t="shared" si="2"/>
        <v>440.00000000000006</v>
      </c>
      <c r="Y21">
        <v>300</v>
      </c>
      <c r="Z21">
        <v>1</v>
      </c>
      <c r="AA21">
        <f t="shared" si="3"/>
        <v>201385536</v>
      </c>
      <c r="AB21">
        <v>1.6</v>
      </c>
      <c r="AC21">
        <v>0</v>
      </c>
      <c r="AD21">
        <v>0</v>
      </c>
    </row>
    <row r="22" spans="1:30" ht="15">
      <c r="A22" s="8">
        <v>134219177</v>
      </c>
      <c r="B22" s="6" t="s">
        <v>102</v>
      </c>
      <c r="C22" t="s">
        <v>32</v>
      </c>
      <c r="D22">
        <f t="shared" si="4"/>
        <v>6.6000000000000005</v>
      </c>
      <c r="E22">
        <f t="shared" si="5"/>
        <v>6.6000000000000005</v>
      </c>
      <c r="F22" s="3" t="s">
        <v>130</v>
      </c>
      <c r="G22" s="8" t="s">
        <v>52</v>
      </c>
      <c r="H22" s="10" t="s">
        <v>117</v>
      </c>
      <c r="I22" s="10">
        <v>10000</v>
      </c>
      <c r="J22" s="10">
        <v>20002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6"/>
        <v>44</v>
      </c>
      <c r="R22">
        <f t="shared" si="1"/>
        <v>4.4000000000000004</v>
      </c>
      <c r="S22">
        <v>0</v>
      </c>
      <c r="T22">
        <v>0</v>
      </c>
      <c r="U22">
        <v>0</v>
      </c>
      <c r="V22">
        <v>0</v>
      </c>
      <c r="W22">
        <f t="shared" si="7"/>
        <v>1100</v>
      </c>
      <c r="X22">
        <f t="shared" si="2"/>
        <v>1100</v>
      </c>
      <c r="Y22">
        <v>300</v>
      </c>
      <c r="Z22">
        <v>0</v>
      </c>
      <c r="AA22">
        <f t="shared" si="3"/>
        <v>201347498</v>
      </c>
      <c r="AB22">
        <v>2</v>
      </c>
      <c r="AC22">
        <v>0</v>
      </c>
      <c r="AD22">
        <v>0</v>
      </c>
    </row>
    <row r="23" spans="1:30" ht="15">
      <c r="A23" s="8">
        <v>134269180</v>
      </c>
      <c r="B23" s="6" t="s">
        <v>103</v>
      </c>
      <c r="C23" t="s">
        <v>32</v>
      </c>
      <c r="D23">
        <f t="shared" si="4"/>
        <v>11</v>
      </c>
      <c r="E23">
        <f t="shared" si="5"/>
        <v>11</v>
      </c>
      <c r="F23" s="3" t="s">
        <v>131</v>
      </c>
      <c r="G23" s="8" t="s">
        <v>52</v>
      </c>
      <c r="H23" s="10" t="s">
        <v>103</v>
      </c>
      <c r="I23" s="10">
        <v>10002</v>
      </c>
      <c r="J23" s="10">
        <v>20001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6"/>
        <v>55.000000000000007</v>
      </c>
      <c r="R23">
        <f t="shared" si="1"/>
        <v>5.5000000000000009</v>
      </c>
      <c r="S23">
        <v>0</v>
      </c>
      <c r="T23">
        <v>0</v>
      </c>
      <c r="U23">
        <v>0</v>
      </c>
      <c r="V23">
        <v>0</v>
      </c>
      <c r="W23">
        <f t="shared" si="7"/>
        <v>660</v>
      </c>
      <c r="X23">
        <f t="shared" si="2"/>
        <v>660</v>
      </c>
      <c r="Y23">
        <v>300</v>
      </c>
      <c r="Z23">
        <v>1</v>
      </c>
      <c r="AA23">
        <f t="shared" si="3"/>
        <v>201385536</v>
      </c>
      <c r="AB23">
        <v>1.8</v>
      </c>
      <c r="AC23">
        <v>0</v>
      </c>
      <c r="AD23">
        <v>0</v>
      </c>
    </row>
    <row r="24" spans="1:30" s="4" customFormat="1" ht="15">
      <c r="A24" s="11">
        <v>134264949</v>
      </c>
      <c r="B24" s="13" t="s">
        <v>104</v>
      </c>
      <c r="C24" s="4" t="s">
        <v>32</v>
      </c>
      <c r="D24" s="4">
        <f t="shared" si="4"/>
        <v>1.2100000000000002</v>
      </c>
      <c r="E24" s="4">
        <f t="shared" si="5"/>
        <v>1.2100000000000002</v>
      </c>
      <c r="F24" s="14" t="s">
        <v>132</v>
      </c>
      <c r="G24" s="11" t="s">
        <v>52</v>
      </c>
      <c r="H24" s="12" t="s">
        <v>118</v>
      </c>
      <c r="I24" s="12">
        <v>10000</v>
      </c>
      <c r="J24" s="12">
        <v>20002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f t="shared" si="6"/>
        <v>14.520000000000003</v>
      </c>
      <c r="R24" s="4">
        <f t="shared" si="1"/>
        <v>1.4520000000000004</v>
      </c>
      <c r="S24" s="4">
        <v>0</v>
      </c>
      <c r="T24" s="4">
        <v>0</v>
      </c>
      <c r="U24" s="4">
        <v>0</v>
      </c>
      <c r="V24" s="4">
        <v>0</v>
      </c>
      <c r="W24" s="4">
        <f t="shared" si="7"/>
        <v>508.2000000000001</v>
      </c>
      <c r="X24" s="4">
        <f t="shared" si="2"/>
        <v>508.2000000000001</v>
      </c>
      <c r="Y24" s="4">
        <v>300</v>
      </c>
      <c r="Z24" s="4">
        <v>0</v>
      </c>
      <c r="AA24" s="4">
        <f t="shared" si="3"/>
        <v>201347498</v>
      </c>
      <c r="AB24" s="4">
        <v>1.5</v>
      </c>
      <c r="AC24" s="4">
        <v>0</v>
      </c>
      <c r="AD24" s="4">
        <v>0</v>
      </c>
    </row>
    <row r="25" spans="1:30" ht="15">
      <c r="A25" s="8">
        <v>134221729</v>
      </c>
      <c r="B25" s="6" t="s">
        <v>105</v>
      </c>
      <c r="C25" t="s">
        <v>32</v>
      </c>
      <c r="D25">
        <f t="shared" si="4"/>
        <v>4.8400000000000007</v>
      </c>
      <c r="E25">
        <f t="shared" si="5"/>
        <v>4.8400000000000007</v>
      </c>
      <c r="F25" s="3" t="s">
        <v>133</v>
      </c>
      <c r="G25" s="8" t="s">
        <v>52</v>
      </c>
      <c r="H25" s="10" t="s">
        <v>105</v>
      </c>
      <c r="I25" s="10">
        <v>10001</v>
      </c>
      <c r="J25" s="10">
        <v>20001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6"/>
        <v>24.200000000000003</v>
      </c>
      <c r="R25">
        <f t="shared" si="1"/>
        <v>2.4200000000000004</v>
      </c>
      <c r="S25">
        <v>0</v>
      </c>
      <c r="T25">
        <v>0</v>
      </c>
      <c r="U25">
        <v>0</v>
      </c>
      <c r="V25">
        <v>0</v>
      </c>
      <c r="W25">
        <f t="shared" si="7"/>
        <v>399.30000000000007</v>
      </c>
      <c r="X25">
        <f t="shared" si="2"/>
        <v>399.30000000000007</v>
      </c>
      <c r="Y25">
        <v>300</v>
      </c>
      <c r="Z25">
        <v>1</v>
      </c>
      <c r="AA25">
        <f t="shared" si="3"/>
        <v>201385536</v>
      </c>
      <c r="AB25">
        <v>1.5</v>
      </c>
      <c r="AC25">
        <v>0</v>
      </c>
      <c r="AD25">
        <v>0</v>
      </c>
    </row>
    <row r="26" spans="1:30" ht="15">
      <c r="A26" s="8">
        <v>134227758</v>
      </c>
      <c r="B26" s="6" t="s">
        <v>106</v>
      </c>
      <c r="C26" t="s">
        <v>32</v>
      </c>
      <c r="D26">
        <f t="shared" si="4"/>
        <v>7.2600000000000016</v>
      </c>
      <c r="E26">
        <f t="shared" si="5"/>
        <v>7.2600000000000016</v>
      </c>
      <c r="F26" s="3" t="s">
        <v>134</v>
      </c>
      <c r="G26" s="8" t="s">
        <v>52</v>
      </c>
      <c r="H26" s="10" t="s">
        <v>119</v>
      </c>
      <c r="I26" s="10">
        <v>10002</v>
      </c>
      <c r="J26" s="10">
        <v>20000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6"/>
        <v>36.300000000000004</v>
      </c>
      <c r="R26">
        <f t="shared" si="1"/>
        <v>3.6300000000000008</v>
      </c>
      <c r="S26">
        <v>0</v>
      </c>
      <c r="T26">
        <v>0</v>
      </c>
      <c r="U26">
        <v>0</v>
      </c>
      <c r="V26">
        <v>0</v>
      </c>
      <c r="W26">
        <f t="shared" si="7"/>
        <v>363.00000000000006</v>
      </c>
      <c r="X26">
        <f t="shared" si="2"/>
        <v>363.00000000000006</v>
      </c>
      <c r="Y26">
        <v>300</v>
      </c>
      <c r="Z26">
        <v>1</v>
      </c>
      <c r="AA26">
        <f t="shared" si="3"/>
        <v>201385536</v>
      </c>
      <c r="AB26">
        <v>2</v>
      </c>
      <c r="AC26">
        <v>0</v>
      </c>
      <c r="AD26">
        <v>0</v>
      </c>
    </row>
    <row r="27" spans="1:30" ht="15">
      <c r="A27" s="8">
        <v>134256423</v>
      </c>
      <c r="B27" s="6" t="s">
        <v>107</v>
      </c>
      <c r="C27" t="s">
        <v>32</v>
      </c>
      <c r="D27">
        <f t="shared" si="4"/>
        <v>7.2600000000000016</v>
      </c>
      <c r="E27">
        <f t="shared" si="5"/>
        <v>7.2600000000000016</v>
      </c>
      <c r="F27" s="3" t="s">
        <v>135</v>
      </c>
      <c r="G27" s="8" t="s">
        <v>52</v>
      </c>
      <c r="H27" s="10" t="s">
        <v>107</v>
      </c>
      <c r="I27" s="10">
        <v>10001</v>
      </c>
      <c r="J27" s="10">
        <v>20000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6"/>
        <v>48.400000000000006</v>
      </c>
      <c r="R27">
        <f t="shared" si="1"/>
        <v>4.8400000000000007</v>
      </c>
      <c r="S27">
        <v>0</v>
      </c>
      <c r="T27">
        <v>0</v>
      </c>
      <c r="U27">
        <v>0</v>
      </c>
      <c r="V27">
        <v>0</v>
      </c>
      <c r="W27">
        <f t="shared" si="7"/>
        <v>484.00000000000011</v>
      </c>
      <c r="X27">
        <f t="shared" si="2"/>
        <v>484.00000000000011</v>
      </c>
      <c r="Y27">
        <v>300</v>
      </c>
      <c r="Z27">
        <v>1</v>
      </c>
      <c r="AA27">
        <f t="shared" si="3"/>
        <v>201385536</v>
      </c>
      <c r="AB27">
        <v>1.6</v>
      </c>
      <c r="AC27">
        <v>0</v>
      </c>
      <c r="AD27">
        <v>0</v>
      </c>
    </row>
    <row r="28" spans="1:30" ht="15">
      <c r="A28" s="8">
        <v>134224732</v>
      </c>
      <c r="B28" s="6" t="s">
        <v>108</v>
      </c>
      <c r="C28" t="s">
        <v>32</v>
      </c>
      <c r="D28">
        <f t="shared" si="4"/>
        <v>7.2600000000000016</v>
      </c>
      <c r="E28">
        <f t="shared" si="5"/>
        <v>7.2600000000000016</v>
      </c>
      <c r="F28" s="3" t="s">
        <v>136</v>
      </c>
      <c r="G28" s="8" t="s">
        <v>52</v>
      </c>
      <c r="H28" s="10" t="s">
        <v>120</v>
      </c>
      <c r="I28" s="10">
        <v>10000</v>
      </c>
      <c r="J28" s="10">
        <v>20002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6"/>
        <v>48.400000000000006</v>
      </c>
      <c r="R28">
        <f t="shared" si="1"/>
        <v>4.8400000000000007</v>
      </c>
      <c r="S28">
        <v>0</v>
      </c>
      <c r="T28">
        <v>0</v>
      </c>
      <c r="U28">
        <v>0</v>
      </c>
      <c r="V28">
        <v>0</v>
      </c>
      <c r="W28">
        <f t="shared" si="7"/>
        <v>1210</v>
      </c>
      <c r="X28">
        <f t="shared" si="2"/>
        <v>1210</v>
      </c>
      <c r="Y28">
        <v>300</v>
      </c>
      <c r="Z28">
        <v>0</v>
      </c>
      <c r="AA28">
        <f t="shared" si="3"/>
        <v>201347498</v>
      </c>
      <c r="AB28">
        <v>2</v>
      </c>
      <c r="AC28">
        <v>0</v>
      </c>
      <c r="AD28">
        <v>0</v>
      </c>
    </row>
    <row r="29" spans="1:30" ht="15">
      <c r="A29" s="8">
        <v>134263920</v>
      </c>
      <c r="B29" s="6" t="s">
        <v>109</v>
      </c>
      <c r="C29" t="s">
        <v>32</v>
      </c>
      <c r="D29">
        <f t="shared" si="4"/>
        <v>12.100000000000001</v>
      </c>
      <c r="E29">
        <f t="shared" si="5"/>
        <v>12.100000000000001</v>
      </c>
      <c r="F29" s="3" t="s">
        <v>137</v>
      </c>
      <c r="G29" s="8" t="s">
        <v>52</v>
      </c>
      <c r="H29" s="10" t="s">
        <v>109</v>
      </c>
      <c r="I29" s="10">
        <v>10002</v>
      </c>
      <c r="J29" s="10">
        <v>20001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6"/>
        <v>60.500000000000014</v>
      </c>
      <c r="R29">
        <f t="shared" si="1"/>
        <v>6.0500000000000016</v>
      </c>
      <c r="S29">
        <v>0</v>
      </c>
      <c r="T29">
        <v>0</v>
      </c>
      <c r="U29">
        <v>0</v>
      </c>
      <c r="V29">
        <v>0</v>
      </c>
      <c r="W29">
        <f t="shared" si="7"/>
        <v>726.00000000000011</v>
      </c>
      <c r="X29">
        <f t="shared" si="2"/>
        <v>726.00000000000011</v>
      </c>
      <c r="Y29">
        <v>300</v>
      </c>
      <c r="Z29">
        <v>1</v>
      </c>
      <c r="AA29">
        <f t="shared" si="3"/>
        <v>201385536</v>
      </c>
      <c r="AB29">
        <v>1.8</v>
      </c>
      <c r="AC29">
        <v>0</v>
      </c>
      <c r="AD29">
        <v>0</v>
      </c>
    </row>
    <row r="30" spans="1:30" s="4" customFormat="1" ht="15">
      <c r="A30" s="11">
        <v>134261362</v>
      </c>
      <c r="B30" s="13" t="s">
        <v>146</v>
      </c>
      <c r="C30" s="4" t="s">
        <v>32</v>
      </c>
      <c r="D30" s="4">
        <f>D12*1.2</f>
        <v>1.2</v>
      </c>
      <c r="E30" s="4">
        <f t="shared" si="5"/>
        <v>1.2</v>
      </c>
      <c r="F30" s="14" t="s">
        <v>138</v>
      </c>
      <c r="G30" s="11" t="s">
        <v>54</v>
      </c>
      <c r="H30" s="12" t="s">
        <v>53</v>
      </c>
      <c r="I30" s="12">
        <v>10000</v>
      </c>
      <c r="J30" s="12">
        <v>20002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f>Q12*1.2</f>
        <v>14.399999999999999</v>
      </c>
      <c r="R30" s="4">
        <f t="shared" si="1"/>
        <v>1.44</v>
      </c>
      <c r="S30" s="4">
        <v>0</v>
      </c>
      <c r="T30" s="4">
        <v>0</v>
      </c>
      <c r="U30" s="4">
        <v>0</v>
      </c>
      <c r="V30" s="4">
        <v>0</v>
      </c>
      <c r="W30" s="4">
        <f>W12*1.2</f>
        <v>504</v>
      </c>
      <c r="X30" s="4">
        <f t="shared" si="2"/>
        <v>504</v>
      </c>
      <c r="Y30" s="4">
        <v>300</v>
      </c>
      <c r="Z30" s="4">
        <v>0</v>
      </c>
      <c r="AA30" s="4">
        <f t="shared" si="3"/>
        <v>201347498</v>
      </c>
      <c r="AB30" s="4">
        <v>1.5</v>
      </c>
      <c r="AC30" s="4">
        <v>0</v>
      </c>
      <c r="AD30" s="4">
        <v>0</v>
      </c>
    </row>
    <row r="31" spans="1:30" ht="15">
      <c r="A31" s="8">
        <v>134219259</v>
      </c>
      <c r="B31" s="6" t="s">
        <v>55</v>
      </c>
      <c r="C31" t="s">
        <v>32</v>
      </c>
      <c r="D31">
        <f t="shared" ref="D31:D35" si="8">D13*1.2</f>
        <v>4.8</v>
      </c>
      <c r="E31">
        <f t="shared" si="5"/>
        <v>4.8</v>
      </c>
      <c r="F31" s="3" t="s">
        <v>139</v>
      </c>
      <c r="G31" s="8" t="s">
        <v>54</v>
      </c>
      <c r="H31" s="10" t="s">
        <v>55</v>
      </c>
      <c r="I31" s="10">
        <v>10001</v>
      </c>
      <c r="J31" s="10">
        <v>20001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ref="Q31:Q35" si="9">Q13*1.2</f>
        <v>24</v>
      </c>
      <c r="R31">
        <f t="shared" si="1"/>
        <v>2.4000000000000004</v>
      </c>
      <c r="S31">
        <v>0</v>
      </c>
      <c r="T31">
        <v>0</v>
      </c>
      <c r="U31">
        <v>0</v>
      </c>
      <c r="V31">
        <v>0</v>
      </c>
      <c r="W31">
        <f t="shared" ref="W31:W35" si="10">W13*1.2</f>
        <v>396</v>
      </c>
      <c r="X31">
        <f t="shared" si="2"/>
        <v>396</v>
      </c>
      <c r="Y31">
        <v>300</v>
      </c>
      <c r="Z31">
        <v>1</v>
      </c>
      <c r="AA31">
        <f t="shared" si="3"/>
        <v>201385536</v>
      </c>
      <c r="AB31">
        <v>1.5</v>
      </c>
      <c r="AC31">
        <v>0</v>
      </c>
      <c r="AD31">
        <v>0</v>
      </c>
    </row>
    <row r="32" spans="1:30" ht="15">
      <c r="A32" s="8">
        <v>134222721</v>
      </c>
      <c r="B32" s="6" t="s">
        <v>147</v>
      </c>
      <c r="C32" t="s">
        <v>32</v>
      </c>
      <c r="D32">
        <f t="shared" si="8"/>
        <v>7.1999999999999993</v>
      </c>
      <c r="E32">
        <f t="shared" si="5"/>
        <v>7.1999999999999993</v>
      </c>
      <c r="F32" s="3" t="s">
        <v>140</v>
      </c>
      <c r="G32" s="8" t="s">
        <v>54</v>
      </c>
      <c r="H32" s="10" t="s">
        <v>110</v>
      </c>
      <c r="I32" s="10">
        <v>10002</v>
      </c>
      <c r="J32" s="10">
        <v>20000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9"/>
        <v>36</v>
      </c>
      <c r="R32">
        <f t="shared" si="1"/>
        <v>3.6</v>
      </c>
      <c r="S32">
        <v>0</v>
      </c>
      <c r="T32">
        <v>0</v>
      </c>
      <c r="U32">
        <v>0</v>
      </c>
      <c r="V32">
        <v>0</v>
      </c>
      <c r="W32">
        <f t="shared" si="10"/>
        <v>360</v>
      </c>
      <c r="X32">
        <f t="shared" si="2"/>
        <v>360</v>
      </c>
      <c r="Y32">
        <v>300</v>
      </c>
      <c r="Z32">
        <v>1</v>
      </c>
      <c r="AA32">
        <f t="shared" si="3"/>
        <v>201385536</v>
      </c>
      <c r="AB32">
        <v>2</v>
      </c>
      <c r="AC32">
        <v>0</v>
      </c>
      <c r="AD32">
        <v>0</v>
      </c>
    </row>
    <row r="33" spans="1:30" ht="15">
      <c r="A33" s="8">
        <v>134267339</v>
      </c>
      <c r="B33" s="6" t="s">
        <v>111</v>
      </c>
      <c r="C33" t="s">
        <v>32</v>
      </c>
      <c r="D33">
        <f t="shared" si="8"/>
        <v>7.1999999999999993</v>
      </c>
      <c r="E33">
        <f t="shared" si="5"/>
        <v>7.1999999999999993</v>
      </c>
      <c r="F33" s="3" t="s">
        <v>141</v>
      </c>
      <c r="G33" s="8" t="s">
        <v>54</v>
      </c>
      <c r="H33" s="10" t="s">
        <v>111</v>
      </c>
      <c r="I33" s="10">
        <v>10001</v>
      </c>
      <c r="J33" s="10">
        <v>20000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9"/>
        <v>48</v>
      </c>
      <c r="R33">
        <f t="shared" si="1"/>
        <v>4.8000000000000007</v>
      </c>
      <c r="S33">
        <v>0</v>
      </c>
      <c r="T33">
        <v>0</v>
      </c>
      <c r="U33">
        <v>0</v>
      </c>
      <c r="V33">
        <v>0</v>
      </c>
      <c r="W33">
        <f t="shared" si="10"/>
        <v>480</v>
      </c>
      <c r="X33">
        <f t="shared" si="2"/>
        <v>480</v>
      </c>
      <c r="Y33">
        <v>300</v>
      </c>
      <c r="Z33">
        <v>1</v>
      </c>
      <c r="AA33">
        <f t="shared" si="3"/>
        <v>201385536</v>
      </c>
      <c r="AB33">
        <v>1.6</v>
      </c>
      <c r="AC33">
        <v>0</v>
      </c>
      <c r="AD33">
        <v>0</v>
      </c>
    </row>
    <row r="34" spans="1:30" ht="15">
      <c r="A34" s="8">
        <v>134244650</v>
      </c>
      <c r="B34" s="6" t="s">
        <v>112</v>
      </c>
      <c r="C34" t="s">
        <v>32</v>
      </c>
      <c r="D34">
        <f t="shared" si="8"/>
        <v>7.1999999999999993</v>
      </c>
      <c r="E34">
        <f t="shared" si="5"/>
        <v>7.1999999999999993</v>
      </c>
      <c r="F34" s="6" t="s">
        <v>142</v>
      </c>
      <c r="G34" s="8" t="s">
        <v>54</v>
      </c>
      <c r="H34" s="10" t="s">
        <v>112</v>
      </c>
      <c r="I34" s="10">
        <v>10000</v>
      </c>
      <c r="J34" s="10">
        <v>20002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9"/>
        <v>48</v>
      </c>
      <c r="R34">
        <f t="shared" si="1"/>
        <v>4.8000000000000007</v>
      </c>
      <c r="S34">
        <v>0</v>
      </c>
      <c r="T34">
        <v>0</v>
      </c>
      <c r="U34">
        <v>0</v>
      </c>
      <c r="V34">
        <v>0</v>
      </c>
      <c r="W34">
        <f t="shared" si="10"/>
        <v>1200</v>
      </c>
      <c r="X34">
        <f t="shared" si="2"/>
        <v>1200</v>
      </c>
      <c r="Y34">
        <v>300</v>
      </c>
      <c r="Z34">
        <v>0</v>
      </c>
      <c r="AA34">
        <f t="shared" si="3"/>
        <v>201347498</v>
      </c>
      <c r="AB34">
        <v>2</v>
      </c>
      <c r="AC34">
        <v>0</v>
      </c>
      <c r="AD34">
        <v>0</v>
      </c>
    </row>
    <row r="35" spans="1:30" ht="15">
      <c r="A35" s="8">
        <v>134230115</v>
      </c>
      <c r="B35" s="6" t="s">
        <v>113</v>
      </c>
      <c r="C35" t="s">
        <v>32</v>
      </c>
      <c r="D35">
        <f t="shared" si="8"/>
        <v>12</v>
      </c>
      <c r="E35">
        <f t="shared" si="5"/>
        <v>12</v>
      </c>
      <c r="F35" s="3" t="s">
        <v>143</v>
      </c>
      <c r="G35" s="8" t="s">
        <v>54</v>
      </c>
      <c r="H35" s="10" t="s">
        <v>113</v>
      </c>
      <c r="I35" s="10">
        <v>10002</v>
      </c>
      <c r="J35" s="10">
        <v>20001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9"/>
        <v>60</v>
      </c>
      <c r="R35">
        <f t="shared" si="1"/>
        <v>6</v>
      </c>
      <c r="S35">
        <v>0</v>
      </c>
      <c r="T35">
        <v>0</v>
      </c>
      <c r="U35">
        <v>0</v>
      </c>
      <c r="V35">
        <v>0</v>
      </c>
      <c r="W35">
        <f t="shared" si="10"/>
        <v>720</v>
      </c>
      <c r="X35">
        <f t="shared" si="2"/>
        <v>720</v>
      </c>
      <c r="Y35">
        <v>300</v>
      </c>
      <c r="Z35">
        <v>1</v>
      </c>
      <c r="AA35">
        <f t="shared" si="3"/>
        <v>201385536</v>
      </c>
      <c r="AB35">
        <v>1.8</v>
      </c>
      <c r="AC35">
        <v>0</v>
      </c>
      <c r="AD35">
        <v>0</v>
      </c>
    </row>
    <row r="36" spans="1:30" ht="15">
      <c r="A36" s="8">
        <v>134242944</v>
      </c>
      <c r="B36" s="6" t="s">
        <v>97</v>
      </c>
      <c r="C36" t="s">
        <v>32</v>
      </c>
      <c r="D36">
        <v>15</v>
      </c>
      <c r="E36">
        <f t="shared" si="5"/>
        <v>15</v>
      </c>
      <c r="F36" s="3" t="s">
        <v>144</v>
      </c>
      <c r="G36" s="8" t="s">
        <v>54</v>
      </c>
      <c r="H36" s="10" t="s">
        <v>97</v>
      </c>
      <c r="I36" s="10">
        <v>10002</v>
      </c>
      <c r="J36" s="10">
        <v>20002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>Q35*1.2</f>
        <v>72</v>
      </c>
      <c r="R36">
        <f t="shared" si="1"/>
        <v>7.2</v>
      </c>
      <c r="S36">
        <v>0</v>
      </c>
      <c r="T36">
        <v>0</v>
      </c>
      <c r="U36">
        <v>0</v>
      </c>
      <c r="V36">
        <v>0</v>
      </c>
      <c r="W36">
        <v>3000</v>
      </c>
      <c r="X36">
        <f t="shared" si="2"/>
        <v>3000</v>
      </c>
      <c r="Y36">
        <v>300</v>
      </c>
      <c r="Z36">
        <v>0</v>
      </c>
      <c r="AA36">
        <f t="shared" si="3"/>
        <v>201347498</v>
      </c>
      <c r="AB36">
        <v>1.5</v>
      </c>
      <c r="AC36">
        <v>0</v>
      </c>
      <c r="AD36">
        <v>0</v>
      </c>
    </row>
  </sheetData>
  <phoneticPr fontId="6" type="noConversion"/>
  <conditionalFormatting sqref="F6">
    <cfRule type="duplicateValues" dxfId="6" priority="16"/>
  </conditionalFormatting>
  <conditionalFormatting sqref="F8">
    <cfRule type="duplicateValues" dxfId="5" priority="15"/>
  </conditionalFormatting>
  <conditionalFormatting sqref="F4">
    <cfRule type="duplicateValues" dxfId="4" priority="2"/>
  </conditionalFormatting>
  <conditionalFormatting sqref="H1:H1048576">
    <cfRule type="duplicateValues" dxfId="3" priority="28"/>
  </conditionalFormatting>
  <conditionalFormatting sqref="F7 F9:F11">
    <cfRule type="duplicateValues" dxfId="2" priority="40"/>
  </conditionalFormatting>
  <conditionalFormatting sqref="F12:F1048576 F10 F7 F1:F5">
    <cfRule type="duplicateValues" dxfId="1" priority="48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12" sqref="G12"/>
    </sheetView>
  </sheetViews>
  <sheetFormatPr defaultColWidth="9" defaultRowHeight="13.5"/>
  <cols>
    <col min="1" max="1" width="41.5" style="1" customWidth="1"/>
    <col min="2" max="16384" width="9" style="1"/>
  </cols>
  <sheetData>
    <row r="1" spans="1:1">
      <c r="A1" s="1" t="s">
        <v>63</v>
      </c>
    </row>
    <row r="2" spans="1:1">
      <c r="A2" s="1" t="s">
        <v>64</v>
      </c>
    </row>
    <row r="3" spans="1:1">
      <c r="A3" s="1" t="s">
        <v>65</v>
      </c>
    </row>
    <row r="4" spans="1:1">
      <c r="A4" s="1" t="s">
        <v>66</v>
      </c>
    </row>
  </sheetData>
  <phoneticPr fontId="6" type="noConversion"/>
  <conditionalFormatting sqref="A3:A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2024-10-30T08:26:52Z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C98832F6E61A475AAB12E9988965EC66_12</vt:lpwstr>
  </property>
</Properties>
</file>