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\Documents\School_Stuffs\CAPSTONE\pnri-demeter\"/>
    </mc:Choice>
  </mc:AlternateContent>
  <xr:revisionPtr revIDLastSave="0" documentId="8_{F5571555-5876-415A-9BDD-5E117DE62BA7}" xr6:coauthVersionLast="47" xr6:coauthVersionMax="47" xr10:uidLastSave="{00000000-0000-0000-0000-000000000000}"/>
  <bookViews>
    <workbookView xWindow="28680" yWindow="-120" windowWidth="20730" windowHeight="11310" xr2:uid="{92E7F706-D4FF-4529-9FC3-6CF71DF01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D11" i="1"/>
  <c r="B11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14" i="1"/>
  <c r="B13" i="1"/>
  <c r="C12" i="1"/>
  <c r="D12" i="1"/>
  <c r="E12" i="1"/>
  <c r="F12" i="1"/>
  <c r="G12" i="1"/>
  <c r="H12" i="1"/>
  <c r="I12" i="1"/>
  <c r="J12" i="1"/>
  <c r="K12" i="1"/>
  <c r="B12" i="1"/>
  <c r="E11" i="1"/>
  <c r="F11" i="1"/>
  <c r="G11" i="1"/>
  <c r="H11" i="1"/>
  <c r="I11" i="1"/>
  <c r="J11" i="1"/>
  <c r="K11" i="1"/>
  <c r="C11" i="1"/>
  <c r="L12" i="1" l="1"/>
  <c r="L13" i="1"/>
  <c r="L14" i="1"/>
  <c r="L11" i="1"/>
</calcChain>
</file>

<file path=xl/sharedStrings.xml><?xml version="1.0" encoding="utf-8"?>
<sst xmlns="http://schemas.openxmlformats.org/spreadsheetml/2006/main" count="23" uniqueCount="21">
  <si>
    <t>SPECIES</t>
  </si>
  <si>
    <t>POLLINIA LENGTH</t>
  </si>
  <si>
    <t>POLLINIA WIDEST</t>
  </si>
  <si>
    <t>RETINACULUM LENGTH</t>
  </si>
  <si>
    <t>SHOULDER</t>
  </si>
  <si>
    <t>WAIST</t>
  </si>
  <si>
    <t>HIPS</t>
  </si>
  <si>
    <t xml:space="preserve"> EXTENSION</t>
  </si>
  <si>
    <t>TRANSLATOR ARM LENGTH</t>
  </si>
  <si>
    <t>TRANSLATOR DEPTH</t>
  </si>
  <si>
    <t>CAUDICLE BULB</t>
  </si>
  <si>
    <t>H.Lazaroi (H.293)</t>
  </si>
  <si>
    <t>H.lobiii</t>
  </si>
  <si>
    <t>Hoya 310 (Davao 1)</t>
  </si>
  <si>
    <t>Hoya 198 wms</t>
  </si>
  <si>
    <t>Example Unknown Species</t>
  </si>
  <si>
    <t>Difference Score</t>
  </si>
  <si>
    <t>((x1-x2)/((x1+x2)/2))*100</t>
  </si>
  <si>
    <t>mean difference score</t>
  </si>
  <si>
    <t>H Lazaroi (H 293)</t>
  </si>
  <si>
    <t>H lobiii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</si>
</sst>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D229-D1EB-4BF0-827D-C0217A33D84D}">
  <dimension ref="A1:L19"/>
  <sheetViews>
    <sheetView tabSelected="1" zoomScale="86" zoomScaleNormal="86" workbookViewId="0">
      <selection activeCell="G6" sqref="G6"/>
    </sheetView>
  </sheetViews>
  <sheetFormatPr defaultRowHeight="14.4" x14ac:dyDescent="0.3"/>
  <cols>
    <col min="1" max="1" width="25.77734375" customWidth="1"/>
    <col min="2" max="2" width="31" customWidth="1"/>
    <col min="3" max="3" width="17.33203125" customWidth="1"/>
    <col min="4" max="4" width="19.77734375" customWidth="1"/>
    <col min="5" max="5" width="19.5546875" customWidth="1"/>
    <col min="8" max="8" width="13.5546875" customWidth="1"/>
    <col min="9" max="9" width="15.44140625" customWidth="1"/>
    <col min="10" max="10" width="20.5546875" customWidth="1"/>
    <col min="11" max="11" width="15.77734375" customWidth="1"/>
    <col min="12" max="12" width="22.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 t="s">
        <v>19</v>
      </c>
      <c r="B2">
        <v>0.53</v>
      </c>
      <c r="C2">
        <v>0.254</v>
      </c>
      <c r="D2">
        <v>0.51</v>
      </c>
      <c r="E2">
        <v>0.37</v>
      </c>
      <c r="F2">
        <v>0.495</v>
      </c>
      <c r="G2">
        <v>0.18099999999999999</v>
      </c>
      <c r="H2">
        <v>0.77</v>
      </c>
      <c r="I2">
        <v>0.26</v>
      </c>
      <c r="J2">
        <v>0.154</v>
      </c>
      <c r="K2">
        <v>0.63</v>
      </c>
    </row>
    <row r="3" spans="1:12" x14ac:dyDescent="0.3">
      <c r="A3" t="s">
        <v>20</v>
      </c>
      <c r="B3">
        <v>1.04</v>
      </c>
      <c r="C3">
        <v>0.4</v>
      </c>
      <c r="D3">
        <v>0.62</v>
      </c>
      <c r="E3">
        <v>0.43</v>
      </c>
      <c r="F3">
        <v>0.33</v>
      </c>
      <c r="G3">
        <v>0.35</v>
      </c>
      <c r="H3">
        <v>0.1</v>
      </c>
      <c r="I3">
        <v>0.21</v>
      </c>
      <c r="J3">
        <v>0.15</v>
      </c>
      <c r="K3">
        <v>0.13</v>
      </c>
    </row>
    <row r="4" spans="1:12" x14ac:dyDescent="0.3">
      <c r="A4" t="s">
        <v>13</v>
      </c>
      <c r="B4">
        <v>0.23</v>
      </c>
      <c r="C4">
        <v>0.13</v>
      </c>
      <c r="D4">
        <v>0.1</v>
      </c>
      <c r="E4">
        <v>0.05</v>
      </c>
      <c r="F4">
        <v>0.03</v>
      </c>
      <c r="G4">
        <v>0.05</v>
      </c>
      <c r="H4">
        <v>0.04</v>
      </c>
      <c r="I4">
        <v>0.09</v>
      </c>
      <c r="J4">
        <v>0.08</v>
      </c>
      <c r="K4">
        <v>0.04</v>
      </c>
    </row>
    <row r="5" spans="1:12" x14ac:dyDescent="0.3">
      <c r="A5" t="s">
        <v>14</v>
      </c>
      <c r="B5">
        <v>0.39</v>
      </c>
      <c r="C5">
        <v>0.15</v>
      </c>
      <c r="D5">
        <v>0.15</v>
      </c>
      <c r="E5">
        <v>0.08</v>
      </c>
      <c r="F5">
        <v>0.05</v>
      </c>
      <c r="G5">
        <v>7.0000000000000007E-2</v>
      </c>
      <c r="H5">
        <v>0.03</v>
      </c>
      <c r="I5">
        <v>0.08</v>
      </c>
      <c r="J5">
        <v>0.06</v>
      </c>
      <c r="K5">
        <v>0.04</v>
      </c>
    </row>
    <row r="8" spans="1:12" x14ac:dyDescent="0.3">
      <c r="A8" s="1" t="s">
        <v>15</v>
      </c>
      <c r="B8" s="1">
        <v>0.5</v>
      </c>
      <c r="C8" s="1">
        <v>0.25</v>
      </c>
      <c r="D8" s="1">
        <v>0.52</v>
      </c>
      <c r="E8" s="1">
        <v>0.39</v>
      </c>
      <c r="F8" s="1">
        <v>0.5</v>
      </c>
      <c r="G8" s="1">
        <v>0.18</v>
      </c>
      <c r="H8" s="1">
        <v>0.74</v>
      </c>
      <c r="I8" s="1">
        <v>0.26</v>
      </c>
      <c r="J8" s="1">
        <v>0.15</v>
      </c>
      <c r="K8" s="1">
        <v>0.6</v>
      </c>
    </row>
    <row r="10" spans="1:12" x14ac:dyDescent="0.3">
      <c r="A10" s="1" t="s">
        <v>16</v>
      </c>
      <c r="B10" s="1" t="s">
        <v>17</v>
      </c>
      <c r="L10" s="1" t="s">
        <v>18</v>
      </c>
    </row>
    <row r="11" spans="1:12" x14ac:dyDescent="0.3">
      <c r="A11" t="s">
        <v>11</v>
      </c>
      <c r="B11">
        <f>ABS((0.5-B2)/((0.5+B2)/2))*100</f>
        <v>5.8252427184466073</v>
      </c>
      <c r="C11">
        <f>ABS((0.25-C2)/((0.25+C2)/2))*100</f>
        <v>1.5873015873015885</v>
      </c>
      <c r="D11">
        <f>ABS((D8-D2)/((D8+D2)/2))*100</f>
        <v>1.9417475728155356</v>
      </c>
      <c r="E11">
        <f t="shared" ref="E11:K11" si="0">ABS((E8-E2)/((E8+E2)/2))*100</f>
        <v>5.2631578947368469</v>
      </c>
      <c r="F11">
        <f t="shared" si="0"/>
        <v>1.0050251256281415</v>
      </c>
      <c r="G11">
        <f t="shared" si="0"/>
        <v>0.55401662049861544</v>
      </c>
      <c r="H11">
        <f t="shared" si="0"/>
        <v>3.9735099337748379</v>
      </c>
      <c r="I11">
        <f t="shared" si="0"/>
        <v>0</v>
      </c>
      <c r="J11">
        <f t="shared" si="0"/>
        <v>2.6315789473684235</v>
      </c>
      <c r="K11">
        <f t="shared" si="0"/>
        <v>4.8780487804878092</v>
      </c>
      <c r="L11">
        <f>AVERAGE(B11:K11)</f>
        <v>2.7659629181058407</v>
      </c>
    </row>
    <row r="12" spans="1:12" x14ac:dyDescent="0.3">
      <c r="A12" t="s">
        <v>12</v>
      </c>
      <c r="B12">
        <f>ABS((B8-B3)/((B8+B3)/2))*100</f>
        <v>70.129870129870127</v>
      </c>
      <c r="C12">
        <f t="shared" ref="C12:K12" si="1">ABS((C8-C3)/((C8+C3)/2))*100</f>
        <v>46.153846153846153</v>
      </c>
      <c r="D12">
        <f t="shared" si="1"/>
        <v>17.543859649122801</v>
      </c>
      <c r="E12">
        <f t="shared" si="1"/>
        <v>9.7560975609756042</v>
      </c>
      <c r="F12">
        <f t="shared" si="1"/>
        <v>40.963855421686738</v>
      </c>
      <c r="G12">
        <f t="shared" si="1"/>
        <v>64.150943396226396</v>
      </c>
      <c r="H12">
        <f t="shared" si="1"/>
        <v>152.38095238095241</v>
      </c>
      <c r="I12">
        <f t="shared" si="1"/>
        <v>21.276595744680861</v>
      </c>
      <c r="J12">
        <f t="shared" si="1"/>
        <v>0</v>
      </c>
      <c r="K12">
        <f t="shared" si="1"/>
        <v>128.76712328767124</v>
      </c>
      <c r="L12">
        <f t="shared" ref="L12:L14" si="2">AVERAGE(B12:K12)</f>
        <v>55.112314372503228</v>
      </c>
    </row>
    <row r="13" spans="1:12" x14ac:dyDescent="0.3">
      <c r="A13" t="s">
        <v>13</v>
      </c>
      <c r="B13">
        <f>ABS((B8-B4)/((B8+B4)/2))*100</f>
        <v>73.972602739726028</v>
      </c>
      <c r="C13">
        <f t="shared" ref="C13:K13" si="3">ABS((C8-C4)/((C8+C4)/2))*100</f>
        <v>63.157894736842103</v>
      </c>
      <c r="D13">
        <f t="shared" si="3"/>
        <v>135.48387096774195</v>
      </c>
      <c r="E13">
        <f t="shared" si="3"/>
        <v>154.54545454545456</v>
      </c>
      <c r="F13">
        <f t="shared" si="3"/>
        <v>177.35849056603772</v>
      </c>
      <c r="G13">
        <f t="shared" si="3"/>
        <v>113.04347826086958</v>
      </c>
      <c r="H13">
        <f t="shared" si="3"/>
        <v>179.48717948717947</v>
      </c>
      <c r="I13">
        <f t="shared" si="3"/>
        <v>97.142857142857153</v>
      </c>
      <c r="J13">
        <f t="shared" si="3"/>
        <v>60.869565217391312</v>
      </c>
      <c r="K13">
        <f t="shared" si="3"/>
        <v>174.99999999999997</v>
      </c>
      <c r="L13">
        <f t="shared" si="2"/>
        <v>123.00613936640998</v>
      </c>
    </row>
    <row r="14" spans="1:12" x14ac:dyDescent="0.3">
      <c r="A14" t="s">
        <v>14</v>
      </c>
      <c r="B14">
        <f>ABS((B8-B5)/((B8+B5)/2))*100</f>
        <v>24.719101123595504</v>
      </c>
      <c r="C14">
        <f t="shared" ref="C14:K14" si="4">ABS((C8-C5)/((C8+C5)/2))*100</f>
        <v>50</v>
      </c>
      <c r="D14">
        <f t="shared" si="4"/>
        <v>110.44776119402984</v>
      </c>
      <c r="E14">
        <f t="shared" si="4"/>
        <v>131.91489361702128</v>
      </c>
      <c r="F14">
        <f t="shared" si="4"/>
        <v>163.63636363636363</v>
      </c>
      <c r="G14">
        <f t="shared" si="4"/>
        <v>87.999999999999986</v>
      </c>
      <c r="H14">
        <f t="shared" si="4"/>
        <v>184.41558441558442</v>
      </c>
      <c r="I14">
        <f t="shared" si="4"/>
        <v>105.88235294117645</v>
      </c>
      <c r="J14">
        <f t="shared" si="4"/>
        <v>85.714285714285708</v>
      </c>
      <c r="K14">
        <f t="shared" si="4"/>
        <v>174.99999999999997</v>
      </c>
      <c r="L14">
        <f t="shared" si="2"/>
        <v>111.97303426420567</v>
      </c>
    </row>
    <row r="19" spans="2:2" x14ac:dyDescent="0.3">
      <c r="B19">
        <f>TTEST(B8:E8,B2:E2,2,2)</f>
        <v>0.99145502802456376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</dc:creator>
  <cp:lastModifiedBy>dai</cp:lastModifiedBy>
  <dcterms:created xsi:type="dcterms:W3CDTF">2022-06-02T07:37:24Z</dcterms:created>
  <dcterms:modified xsi:type="dcterms:W3CDTF">2022-06-02T17:12:11Z</dcterms:modified>
</cp:coreProperties>
</file>