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B958A61-A9C6-4114-BA8A-D84D87F46CEC}" xr6:coauthVersionLast="43" xr6:coauthVersionMax="43" xr10:uidLastSave="{00000000-0000-0000-0000-000000000000}"/>
  <bookViews>
    <workbookView xWindow="-120" yWindow="-120" windowWidth="21840" windowHeight="132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" i="1" l="1"/>
  <c r="N40" i="1"/>
  <c r="K43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10" i="1" s="1"/>
  <c r="E5" i="1"/>
  <c r="D5" i="1"/>
  <c r="C5" i="1"/>
  <c r="L10" i="1"/>
  <c r="L9" i="1"/>
  <c r="L8" i="1"/>
  <c r="L7" i="1"/>
  <c r="Z12" i="1"/>
  <c r="X12" i="1"/>
  <c r="V12" i="1"/>
  <c r="C57" i="1" l="1"/>
  <c r="C10" i="1"/>
  <c r="C37" i="1" s="1"/>
  <c r="D10" i="1"/>
  <c r="D11" i="1" s="1"/>
  <c r="E10" i="1"/>
  <c r="C51" i="1" s="1"/>
  <c r="F11" i="1"/>
  <c r="E54" i="1"/>
  <c r="K40" i="1" s="1"/>
  <c r="E55" i="1"/>
  <c r="K41" i="1" s="1"/>
  <c r="E56" i="1"/>
  <c r="K42" i="1" s="1"/>
  <c r="C35" i="1"/>
  <c r="C53" i="1"/>
  <c r="K39" i="1"/>
  <c r="C54" i="1"/>
  <c r="C55" i="1"/>
  <c r="C38" i="1"/>
  <c r="C56" i="1"/>
  <c r="C36" i="1" l="1"/>
  <c r="C45" i="1"/>
  <c r="E11" i="1"/>
  <c r="E51" i="1"/>
  <c r="J43" i="1" s="1"/>
  <c r="E45" i="1"/>
  <c r="I43" i="1" s="1"/>
  <c r="E36" i="1"/>
  <c r="H40" i="1" s="1"/>
  <c r="E39" i="1"/>
  <c r="H43" i="1" s="1"/>
  <c r="C39" i="1"/>
  <c r="C44" i="1"/>
  <c r="C42" i="1"/>
  <c r="C11" i="1"/>
  <c r="E37" i="1"/>
  <c r="H41" i="1" s="1"/>
  <c r="E35" i="1"/>
  <c r="H39" i="1" s="1"/>
  <c r="E38" i="1"/>
  <c r="H42" i="1" s="1"/>
  <c r="E42" i="1"/>
  <c r="I40" i="1" s="1"/>
  <c r="C43" i="1"/>
  <c r="C47" i="1"/>
  <c r="E41" i="1"/>
  <c r="I39" i="1" s="1"/>
  <c r="C41" i="1"/>
  <c r="I41" i="1"/>
  <c r="E44" i="1"/>
  <c r="I42" i="1" s="1"/>
  <c r="E48" i="1"/>
  <c r="J40" i="1" s="1"/>
  <c r="E49" i="1"/>
  <c r="J41" i="1" s="1"/>
  <c r="C48" i="1"/>
  <c r="E50" i="1"/>
  <c r="J42" i="1" s="1"/>
  <c r="C50" i="1"/>
  <c r="C49" i="1"/>
  <c r="E47" i="1"/>
  <c r="J39" i="1" s="1"/>
  <c r="AB45" i="1" l="1"/>
  <c r="N47" i="1"/>
  <c r="AB47" i="1"/>
  <c r="AB49" i="1"/>
  <c r="N49" i="1"/>
  <c r="AB48" i="1"/>
  <c r="N48" i="1"/>
  <c r="N46" i="1"/>
  <c r="AB46" i="1"/>
  <c r="N45" i="1"/>
</calcChain>
</file>

<file path=xl/sharedStrings.xml><?xml version="1.0" encoding="utf-8"?>
<sst xmlns="http://schemas.openxmlformats.org/spreadsheetml/2006/main" count="230" uniqueCount="71">
  <si>
    <t>ALTERNATIF</t>
  </si>
  <si>
    <t>C1</t>
  </si>
  <si>
    <t>C2</t>
  </si>
  <si>
    <t>C3</t>
  </si>
  <si>
    <t>C4</t>
  </si>
  <si>
    <t>PAMULANG</t>
  </si>
  <si>
    <t>BINUS</t>
  </si>
  <si>
    <t>GUNDAR</t>
  </si>
  <si>
    <t>TRISAKTI</t>
  </si>
  <si>
    <t>FASILITAS</t>
  </si>
  <si>
    <t>FLAT RATE PARK</t>
  </si>
  <si>
    <t>V</t>
  </si>
  <si>
    <t>X</t>
  </si>
  <si>
    <t>WIFI</t>
  </si>
  <si>
    <t>KODE</t>
  </si>
  <si>
    <t>TRANSPORTASI</t>
  </si>
  <si>
    <t>BUSTRANS</t>
  </si>
  <si>
    <t>COST STUDI</t>
  </si>
  <si>
    <t>MURAH</t>
  </si>
  <si>
    <t>SCORE</t>
  </si>
  <si>
    <t>BAN PT</t>
  </si>
  <si>
    <t>C</t>
  </si>
  <si>
    <t>B</t>
  </si>
  <si>
    <t>CRITERIA 1</t>
  </si>
  <si>
    <t>CRITERIA 2</t>
  </si>
  <si>
    <t>rumus</t>
  </si>
  <si>
    <t>BENEFIT</t>
  </si>
  <si>
    <t>r = x / MAX x</t>
  </si>
  <si>
    <t>KRITERIA</t>
  </si>
  <si>
    <t>r 1.1 =</t>
  </si>
  <si>
    <t>NORMALISASI</t>
  </si>
  <si>
    <t>r 2.1 =</t>
  </si>
  <si>
    <t>r 1.2 =</t>
  </si>
  <si>
    <t>r 2.2 =</t>
  </si>
  <si>
    <t>MAX</t>
  </si>
  <si>
    <t>MIN</t>
  </si>
  <si>
    <t>=</t>
  </si>
  <si>
    <t>MATRIKS</t>
  </si>
  <si>
    <t>r 3.1 =</t>
  </si>
  <si>
    <t>r 4.1 =</t>
  </si>
  <si>
    <t>r 3.2 =</t>
  </si>
  <si>
    <t>r 4.2 =</t>
  </si>
  <si>
    <t>r 1.3 =</t>
  </si>
  <si>
    <t>r 2.3 =</t>
  </si>
  <si>
    <t>r 3.3 =</t>
  </si>
  <si>
    <t>r 4.3 =</t>
  </si>
  <si>
    <t>r 1.4 =</t>
  </si>
  <si>
    <t>r 2.4 =</t>
  </si>
  <si>
    <t>r 3.4 =</t>
  </si>
  <si>
    <t>r 4.4 =</t>
  </si>
  <si>
    <t>ASUMSI PERTANYAAN</t>
  </si>
  <si>
    <t>DATA COLLECTION</t>
  </si>
  <si>
    <t>BOBOT KRITERIA</t>
  </si>
  <si>
    <t>C1 = 20 %;  C2 = 10%;  C3 = 50%; C4 = 20%</t>
  </si>
  <si>
    <t xml:space="preserve">R = </t>
  </si>
  <si>
    <t>UPI</t>
  </si>
  <si>
    <t>r 5.1 =</t>
  </si>
  <si>
    <t>r 5.2 =</t>
  </si>
  <si>
    <t>r 5.3 =</t>
  </si>
  <si>
    <t>r 5.4 =</t>
  </si>
  <si>
    <t xml:space="preserve"> BOBOT</t>
  </si>
  <si>
    <t>TOTAL</t>
  </si>
  <si>
    <t>NILAI V setelah dikali dengan Bobot sbb :</t>
  </si>
  <si>
    <t>v.1 =</t>
  </si>
  <si>
    <t>v.2 =</t>
  </si>
  <si>
    <t>v.3 =</t>
  </si>
  <si>
    <t>v.4 =</t>
  </si>
  <si>
    <t>v.5 =</t>
  </si>
  <si>
    <t>HASIL OUTPUT SBB</t>
  </si>
  <si>
    <t>MENCARI NILAI V SBB</t>
  </si>
  <si>
    <t>TABEL ALTERNATIF PEMILIHAN KAMPUS (UNIVERSITAS)  METODE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</si>
</sst>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8" formatCode="0.0000"/>
    <numFmt numFmtId="169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3" borderId="0" xfId="0" applyFill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5" borderId="0" xfId="0" quotePrefix="1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6" borderId="1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0" borderId="8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9" fontId="0" fillId="0" borderId="0" xfId="0" applyNumberFormat="1"/>
    <xf numFmtId="0" fontId="2" fillId="0" borderId="0" xfId="0" quotePrefix="1" applyFont="1" applyAlignment="1">
      <alignment horizontal="center" vertical="center"/>
    </xf>
    <xf numFmtId="0" fontId="2" fillId="0" borderId="0" xfId="0" applyFont="1"/>
    <xf numFmtId="0" fontId="2" fillId="0" borderId="12" xfId="0" applyFont="1" applyBorder="1"/>
    <xf numFmtId="9" fontId="2" fillId="0" borderId="13" xfId="0" applyNumberFormat="1" applyFont="1" applyBorder="1"/>
    <xf numFmtId="9" fontId="0" fillId="0" borderId="1" xfId="0" applyNumberFormat="1" applyBorder="1"/>
    <xf numFmtId="0" fontId="0" fillId="0" borderId="3" xfId="0" applyBorder="1"/>
    <xf numFmtId="9" fontId="0" fillId="0" borderId="3" xfId="0" applyNumberFormat="1" applyBorder="1"/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6" borderId="0" xfId="0" quotePrefix="1" applyFill="1"/>
    <xf numFmtId="168" fontId="2" fillId="0" borderId="0" xfId="0" applyNumberFormat="1" applyFont="1"/>
    <xf numFmtId="0" fontId="4" fillId="0" borderId="0" xfId="0" applyFont="1"/>
    <xf numFmtId="0" fontId="0" fillId="9" borderId="0" xfId="0" applyFill="1"/>
    <xf numFmtId="0" fontId="1" fillId="9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38101</xdr:rowOff>
    </xdr:from>
    <xdr:to>
      <xdr:col>10</xdr:col>
      <xdr:colOff>362116</xdr:colOff>
      <xdr:row>22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57A15-E06A-4CEB-A89D-EF7FCF58F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2133601"/>
          <a:ext cx="4619791" cy="190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22</xdr:row>
      <xdr:rowOff>1</xdr:rowOff>
    </xdr:from>
    <xdr:to>
      <xdr:col>6</xdr:col>
      <xdr:colOff>114301</xdr:colOff>
      <xdr:row>30</xdr:row>
      <xdr:rowOff>62213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B04A6E-6AC9-4649-93BA-6E89EEE2B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6" y="3810001"/>
          <a:ext cx="2647950" cy="1586212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37</xdr:row>
      <xdr:rowOff>152399</xdr:rowOff>
    </xdr:from>
    <xdr:to>
      <xdr:col>7</xdr:col>
      <xdr:colOff>152400</xdr:colOff>
      <xdr:row>43</xdr:row>
      <xdr:rowOff>66674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EBAFFDA4-4DED-429B-B12B-B68FC1B37E16}"/>
            </a:ext>
          </a:extLst>
        </xdr:cNvPr>
        <xdr:cNvSpPr/>
      </xdr:nvSpPr>
      <xdr:spPr>
        <a:xfrm>
          <a:off x="4352925" y="7029449"/>
          <a:ext cx="323850" cy="10572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247649</xdr:colOff>
      <xdr:row>37</xdr:row>
      <xdr:rowOff>161923</xdr:rowOff>
    </xdr:from>
    <xdr:to>
      <xdr:col>11</xdr:col>
      <xdr:colOff>209549</xdr:colOff>
      <xdr:row>43</xdr:row>
      <xdr:rowOff>38098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FF4B0B9A-569B-40C1-B352-3FABB52C2DE8}"/>
            </a:ext>
          </a:extLst>
        </xdr:cNvPr>
        <xdr:cNvSpPr/>
      </xdr:nvSpPr>
      <xdr:spPr>
        <a:xfrm rot="10800000">
          <a:off x="5886449" y="7038973"/>
          <a:ext cx="333375" cy="10191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7"/>
  <sheetViews>
    <sheetView tabSelected="1" topLeftCell="A28" workbookViewId="0">
      <selection activeCell="O16" sqref="O16"/>
    </sheetView>
  </sheetViews>
  <sheetFormatPr defaultRowHeight="15" x14ac:dyDescent="0.25"/>
  <cols>
    <col min="2" max="2" width="11.5703125" bestFit="1" customWidth="1"/>
    <col min="5" max="5" width="10.5703125" bestFit="1" customWidth="1"/>
    <col min="8" max="10" width="5.5703125" bestFit="1" customWidth="1"/>
    <col min="11" max="11" width="5.5703125" customWidth="1"/>
    <col min="12" max="12" width="11.28515625" bestFit="1" customWidth="1"/>
    <col min="13" max="13" width="11.28515625" customWidth="1"/>
    <col min="14" max="14" width="15.28515625" bestFit="1" customWidth="1"/>
    <col min="15" max="15" width="5.85546875" bestFit="1" customWidth="1"/>
    <col min="16" max="16" width="9.28515625" customWidth="1"/>
    <col min="17" max="17" width="14.5703125" bestFit="1" customWidth="1"/>
    <col min="18" max="18" width="5.140625" customWidth="1"/>
    <col min="19" max="21" width="14.5703125" hidden="1" customWidth="1"/>
    <col min="22" max="22" width="11.140625" hidden="1" customWidth="1"/>
    <col min="23" max="23" width="6.7109375" hidden="1" customWidth="1"/>
    <col min="24" max="24" width="3.140625" hidden="1" customWidth="1"/>
    <col min="25" max="25" width="6.7109375" hidden="1" customWidth="1"/>
    <col min="26" max="26" width="0" hidden="1" customWidth="1"/>
    <col min="27" max="27" width="2" bestFit="1" customWidth="1"/>
    <col min="29" max="29" width="11.28515625" bestFit="1" customWidth="1"/>
  </cols>
  <sheetData>
    <row r="1" spans="2:26" x14ac:dyDescent="0.25">
      <c r="B1" t="s">
        <v>70</v>
      </c>
      <c r="L1" t="s">
        <v>50</v>
      </c>
    </row>
    <row r="2" spans="2:26" x14ac:dyDescent="0.25">
      <c r="C2" s="9" t="s">
        <v>28</v>
      </c>
      <c r="D2" s="9"/>
      <c r="E2" s="9"/>
      <c r="F2" s="9"/>
      <c r="L2" s="14">
        <v>1</v>
      </c>
      <c r="M2" s="14" t="s">
        <v>52</v>
      </c>
      <c r="N2" s="14"/>
      <c r="O2" s="14"/>
    </row>
    <row r="3" spans="2:26" ht="15.75" thickBot="1" x14ac:dyDescent="0.3">
      <c r="C3" s="16" t="s">
        <v>1</v>
      </c>
      <c r="D3" s="16" t="s">
        <v>2</v>
      </c>
      <c r="E3" s="16" t="s">
        <v>3</v>
      </c>
      <c r="F3" s="16" t="s">
        <v>4</v>
      </c>
      <c r="N3" t="s">
        <v>53</v>
      </c>
    </row>
    <row r="4" spans="2:26" x14ac:dyDescent="0.25">
      <c r="B4" s="17" t="s">
        <v>0</v>
      </c>
      <c r="C4" s="18" t="s">
        <v>10</v>
      </c>
      <c r="D4" s="18" t="s">
        <v>16</v>
      </c>
      <c r="E4" s="18" t="s">
        <v>18</v>
      </c>
      <c r="F4" s="19" t="s">
        <v>20</v>
      </c>
      <c r="L4" s="14">
        <v>2</v>
      </c>
      <c r="M4" s="14" t="s">
        <v>51</v>
      </c>
      <c r="N4" s="14"/>
      <c r="O4" s="14"/>
      <c r="Q4" t="s">
        <v>1</v>
      </c>
      <c r="V4" t="s">
        <v>2</v>
      </c>
      <c r="X4" t="s">
        <v>3</v>
      </c>
      <c r="Z4" t="s">
        <v>4</v>
      </c>
    </row>
    <row r="5" spans="2:26" x14ac:dyDescent="0.25">
      <c r="B5" s="20" t="s">
        <v>5</v>
      </c>
      <c r="C5" s="3">
        <f>SUMIFS($Q$7:$Q$31,$M$7:$M$31,$B5,$N$7:$N$31,C$4)</f>
        <v>70</v>
      </c>
      <c r="D5" s="3">
        <f>SUMIFS($Q$7:$Q$31,$M$7:$M$31,$B5,$N$7:$N$31,D$4)</f>
        <v>20</v>
      </c>
      <c r="E5" s="3">
        <f>SUMIFS($Q$7:$Q$31,$M$7:$M$31,$B5,$N$7:$N$31,E$4)</f>
        <v>40</v>
      </c>
      <c r="F5" s="21">
        <f>SUMIFS($Q$7:$Q$31,$M$7:$M$31,$B5,$N$7:$N$31,F$4)</f>
        <v>10</v>
      </c>
      <c r="M5" t="s">
        <v>23</v>
      </c>
      <c r="N5" t="s">
        <v>24</v>
      </c>
      <c r="P5" s="8" t="s">
        <v>9</v>
      </c>
      <c r="Q5" s="8"/>
      <c r="R5" s="7"/>
      <c r="S5" s="8" t="s">
        <v>9</v>
      </c>
      <c r="T5" s="8"/>
      <c r="U5" t="s">
        <v>15</v>
      </c>
      <c r="W5" t="s">
        <v>17</v>
      </c>
      <c r="Y5" t="s">
        <v>20</v>
      </c>
    </row>
    <row r="6" spans="2:26" x14ac:dyDescent="0.25">
      <c r="B6" s="20" t="s">
        <v>6</v>
      </c>
      <c r="C6" s="3">
        <f>SUMIFS($Q$7:$Q$31,$M$7:$M$31,$B6,$N$7:$N$31,C$4)</f>
        <v>10</v>
      </c>
      <c r="D6" s="3">
        <f>SUMIFS($Q$7:$Q$31,$M$7:$M$31,$B6,$N$7:$N$31,D$4)</f>
        <v>20</v>
      </c>
      <c r="E6" s="3">
        <f>SUMIFS($Q$7:$Q$31,$M$7:$M$31,$B6,$N$7:$N$31,E$4)</f>
        <v>10</v>
      </c>
      <c r="F6" s="21">
        <f>SUMIFS($Q$7:$Q$31,$M$7:$M$31,$B6,$N$7:$N$31,F$4)</f>
        <v>30</v>
      </c>
      <c r="M6" t="s">
        <v>0</v>
      </c>
      <c r="O6" t="s">
        <v>14</v>
      </c>
      <c r="P6" s="1" t="s">
        <v>10</v>
      </c>
      <c r="Q6" s="1" t="s">
        <v>19</v>
      </c>
      <c r="S6" s="1" t="s">
        <v>10</v>
      </c>
      <c r="T6" s="1" t="s">
        <v>19</v>
      </c>
      <c r="U6" s="2" t="s">
        <v>16</v>
      </c>
      <c r="V6" s="2" t="s">
        <v>19</v>
      </c>
      <c r="W6" s="4" t="s">
        <v>18</v>
      </c>
      <c r="X6" s="4" t="s">
        <v>19</v>
      </c>
      <c r="Y6" s="2"/>
      <c r="Z6" s="2" t="s">
        <v>19</v>
      </c>
    </row>
    <row r="7" spans="2:26" x14ac:dyDescent="0.25">
      <c r="B7" s="20" t="s">
        <v>7</v>
      </c>
      <c r="C7" s="3">
        <f>SUMIFS($Q$7:$Q$31,$M$7:$M$31,$B7,$N$7:$N$31,C$4)</f>
        <v>10</v>
      </c>
      <c r="D7" s="3">
        <f>SUMIFS($Q$7:$Q$31,$M$7:$M$31,$B7,$N$7:$N$31,D$4)</f>
        <v>20</v>
      </c>
      <c r="E7" s="3">
        <f>SUMIFS($Q$7:$Q$31,$M$7:$M$31,$B7,$N$7:$N$31,E$4)</f>
        <v>40</v>
      </c>
      <c r="F7" s="21">
        <f>SUMIFS($Q$7:$Q$31,$M$7:$M$31,$B7,$N$7:$N$31,F$4)</f>
        <v>30</v>
      </c>
      <c r="L7">
        <f>SUMIF($M$7:$M$31,B5,Q7:Q31)</f>
        <v>165</v>
      </c>
      <c r="M7" t="s">
        <v>5</v>
      </c>
      <c r="N7" s="1" t="s">
        <v>10</v>
      </c>
      <c r="O7" s="1" t="s">
        <v>1</v>
      </c>
      <c r="P7" t="s">
        <v>11</v>
      </c>
      <c r="Q7">
        <v>70</v>
      </c>
      <c r="S7" t="s">
        <v>11</v>
      </c>
      <c r="T7">
        <v>70</v>
      </c>
      <c r="U7" t="s">
        <v>12</v>
      </c>
      <c r="V7">
        <v>20</v>
      </c>
      <c r="W7" t="s">
        <v>11</v>
      </c>
      <c r="X7">
        <v>40</v>
      </c>
      <c r="Y7" t="s">
        <v>21</v>
      </c>
      <c r="Z7">
        <v>10</v>
      </c>
    </row>
    <row r="8" spans="2:26" x14ac:dyDescent="0.25">
      <c r="B8" s="20" t="s">
        <v>8</v>
      </c>
      <c r="C8" s="3">
        <f>SUMIFS($Q$7:$Q$31,$M$7:$M$31,$B8,$N$7:$N$31,C$4)</f>
        <v>10</v>
      </c>
      <c r="D8" s="3">
        <f>SUMIFS($Q$7:$Q$31,$M$7:$M$31,$B8,$N$7:$N$31,D$4)</f>
        <v>40</v>
      </c>
      <c r="E8" s="3">
        <f>SUMIFS($Q$7:$Q$31,$M$7:$M$31,$B8,$N$7:$N$31,E$4)</f>
        <v>10</v>
      </c>
      <c r="F8" s="21">
        <f>SUMIFS($Q$7:$Q$31,$M$7:$M$31,$B8,$N$7:$N$31,F$4)</f>
        <v>30</v>
      </c>
      <c r="L8">
        <f ca="1">SUMIF($M$7:$M$31,B6,Q8:Q31)</f>
        <v>125</v>
      </c>
      <c r="M8" t="s">
        <v>6</v>
      </c>
      <c r="N8" s="1" t="s">
        <v>10</v>
      </c>
      <c r="O8" s="1" t="s">
        <v>1</v>
      </c>
      <c r="P8" t="s">
        <v>12</v>
      </c>
      <c r="Q8">
        <v>10</v>
      </c>
      <c r="S8" t="s">
        <v>12</v>
      </c>
      <c r="T8">
        <v>10</v>
      </c>
      <c r="U8" t="s">
        <v>12</v>
      </c>
      <c r="V8">
        <v>20</v>
      </c>
      <c r="W8" t="s">
        <v>12</v>
      </c>
      <c r="X8">
        <v>10</v>
      </c>
      <c r="Y8" t="s">
        <v>22</v>
      </c>
      <c r="Z8">
        <v>30</v>
      </c>
    </row>
    <row r="9" spans="2:26" x14ac:dyDescent="0.25">
      <c r="B9" s="20" t="s">
        <v>55</v>
      </c>
      <c r="C9" s="3">
        <f>SUMIFS($Q$7:$Q$31,$M$7:$M$31,$B9,$N$7:$N$31,C$4)</f>
        <v>10</v>
      </c>
      <c r="D9" s="3">
        <f>SUMIFS($Q$7:$Q$31,$M$7:$M$31,$B9,$N$7:$N$31,D$4)</f>
        <v>20</v>
      </c>
      <c r="E9" s="3">
        <f>SUMIFS($Q$7:$Q$31,$M$7:$M$31,$B9,$N$7:$N$31,E$4)</f>
        <v>10</v>
      </c>
      <c r="F9" s="21">
        <f>SUMIFS($Q$7:$Q$31,$M$7:$M$31,$B9,$N$7:$N$31,F$4)</f>
        <v>10</v>
      </c>
      <c r="L9">
        <f ca="1">SUMIF($M$7:$M$31,B7,Q9:Q31)</f>
        <v>75</v>
      </c>
      <c r="M9" t="s">
        <v>7</v>
      </c>
      <c r="N9" s="1" t="s">
        <v>10</v>
      </c>
      <c r="O9" s="1" t="s">
        <v>1</v>
      </c>
      <c r="P9" t="s">
        <v>12</v>
      </c>
      <c r="Q9">
        <v>10</v>
      </c>
      <c r="S9" t="s">
        <v>12</v>
      </c>
      <c r="T9">
        <v>10</v>
      </c>
      <c r="U9" t="s">
        <v>12</v>
      </c>
      <c r="V9">
        <v>20</v>
      </c>
      <c r="W9" t="s">
        <v>11</v>
      </c>
      <c r="X9">
        <v>40</v>
      </c>
      <c r="Y9" t="s">
        <v>22</v>
      </c>
      <c r="Z9">
        <v>30</v>
      </c>
    </row>
    <row r="10" spans="2:26" x14ac:dyDescent="0.25">
      <c r="B10" s="22" t="s">
        <v>34</v>
      </c>
      <c r="C10" s="15">
        <f>MAX(C5:C9)</f>
        <v>70</v>
      </c>
      <c r="D10" s="15">
        <f>MAX(D5:D9)</f>
        <v>40</v>
      </c>
      <c r="E10" s="15">
        <f>MAX(E5:E9)</f>
        <v>40</v>
      </c>
      <c r="F10" s="23">
        <f>MAX(F5:F9)</f>
        <v>30</v>
      </c>
      <c r="L10">
        <f>SUMIF($M$7:$M$31,B8,P8:P33)</f>
        <v>0</v>
      </c>
      <c r="M10" t="s">
        <v>8</v>
      </c>
      <c r="N10" s="1" t="s">
        <v>10</v>
      </c>
      <c r="O10" s="1" t="s">
        <v>1</v>
      </c>
      <c r="P10" t="s">
        <v>12</v>
      </c>
      <c r="Q10">
        <v>10</v>
      </c>
      <c r="S10" t="s">
        <v>12</v>
      </c>
      <c r="T10">
        <v>10</v>
      </c>
      <c r="U10" t="s">
        <v>11</v>
      </c>
      <c r="V10">
        <v>40</v>
      </c>
      <c r="W10" t="s">
        <v>12</v>
      </c>
      <c r="X10">
        <v>10</v>
      </c>
      <c r="Y10" t="s">
        <v>22</v>
      </c>
      <c r="Z10">
        <v>30</v>
      </c>
    </row>
    <row r="11" spans="2:26" ht="15.75" thickBot="1" x14ac:dyDescent="0.3">
      <c r="B11" s="24" t="s">
        <v>35</v>
      </c>
      <c r="C11" s="25">
        <f>MIN(C5:C10)</f>
        <v>10</v>
      </c>
      <c r="D11" s="25">
        <f>MIN(D5:D10)</f>
        <v>20</v>
      </c>
      <c r="E11" s="25">
        <f>MIN(E5:E10)</f>
        <v>10</v>
      </c>
      <c r="F11" s="26">
        <f>MIN(F5:F10)</f>
        <v>10</v>
      </c>
      <c r="M11" t="s">
        <v>55</v>
      </c>
      <c r="N11" s="1" t="s">
        <v>10</v>
      </c>
      <c r="O11" s="1" t="s">
        <v>1</v>
      </c>
      <c r="P11" t="s">
        <v>12</v>
      </c>
      <c r="Q11">
        <v>10</v>
      </c>
    </row>
    <row r="12" spans="2:26" x14ac:dyDescent="0.25">
      <c r="M12" t="s">
        <v>5</v>
      </c>
      <c r="N12" s="1" t="s">
        <v>13</v>
      </c>
      <c r="O12" s="1" t="s">
        <v>1</v>
      </c>
      <c r="P12" t="s">
        <v>11</v>
      </c>
      <c r="Q12">
        <v>25</v>
      </c>
      <c r="V12">
        <f>SUM(V7:V10)</f>
        <v>100</v>
      </c>
      <c r="X12">
        <f>SUM(X7:X10)</f>
        <v>100</v>
      </c>
      <c r="Z12">
        <f>SUM(Z7:Z10)</f>
        <v>100</v>
      </c>
    </row>
    <row r="13" spans="2:26" x14ac:dyDescent="0.25">
      <c r="M13" t="s">
        <v>6</v>
      </c>
      <c r="N13" s="1" t="s">
        <v>13</v>
      </c>
      <c r="O13" s="1" t="s">
        <v>1</v>
      </c>
      <c r="P13" t="s">
        <v>11</v>
      </c>
      <c r="Q13">
        <v>25</v>
      </c>
    </row>
    <row r="14" spans="2:26" x14ac:dyDescent="0.25">
      <c r="B14" s="5" t="s">
        <v>25</v>
      </c>
      <c r="M14" t="s">
        <v>7</v>
      </c>
      <c r="N14" s="1" t="s">
        <v>13</v>
      </c>
      <c r="O14" s="1" t="s">
        <v>1</v>
      </c>
      <c r="P14" t="s">
        <v>11</v>
      </c>
      <c r="Q14">
        <v>25</v>
      </c>
    </row>
    <row r="15" spans="2:26" x14ac:dyDescent="0.25">
      <c r="M15" t="s">
        <v>8</v>
      </c>
      <c r="N15" s="1" t="s">
        <v>13</v>
      </c>
      <c r="O15" s="1" t="s">
        <v>1</v>
      </c>
      <c r="P15" t="s">
        <v>11</v>
      </c>
      <c r="Q15">
        <v>25</v>
      </c>
    </row>
    <row r="16" spans="2:26" x14ac:dyDescent="0.25">
      <c r="M16" t="s">
        <v>55</v>
      </c>
      <c r="N16" s="1" t="s">
        <v>13</v>
      </c>
      <c r="O16" s="1" t="s">
        <v>1</v>
      </c>
      <c r="P16" t="s">
        <v>11</v>
      </c>
      <c r="Q16">
        <v>25</v>
      </c>
    </row>
    <row r="17" spans="1:29" x14ac:dyDescent="0.25">
      <c r="M17" t="s">
        <v>5</v>
      </c>
      <c r="N17" s="2" t="s">
        <v>16</v>
      </c>
      <c r="O17" s="2" t="s">
        <v>2</v>
      </c>
      <c r="P17" t="s">
        <v>12</v>
      </c>
      <c r="Q17">
        <v>20</v>
      </c>
    </row>
    <row r="18" spans="1:29" x14ac:dyDescent="0.25">
      <c r="M18" t="s">
        <v>6</v>
      </c>
      <c r="N18" s="2" t="s">
        <v>16</v>
      </c>
      <c r="O18" s="2" t="s">
        <v>2</v>
      </c>
      <c r="P18" t="s">
        <v>12</v>
      </c>
      <c r="Q18">
        <v>20</v>
      </c>
    </row>
    <row r="19" spans="1:29" x14ac:dyDescent="0.25">
      <c r="M19" t="s">
        <v>7</v>
      </c>
      <c r="N19" s="2" t="s">
        <v>16</v>
      </c>
      <c r="O19" s="2" t="s">
        <v>2</v>
      </c>
      <c r="P19" t="s">
        <v>12</v>
      </c>
      <c r="Q19">
        <v>20</v>
      </c>
    </row>
    <row r="20" spans="1:29" x14ac:dyDescent="0.25">
      <c r="M20" t="s">
        <v>8</v>
      </c>
      <c r="N20" s="2" t="s">
        <v>16</v>
      </c>
      <c r="O20" s="2" t="s">
        <v>2</v>
      </c>
      <c r="P20" t="s">
        <v>11</v>
      </c>
      <c r="Q20">
        <v>40</v>
      </c>
    </row>
    <row r="21" spans="1:29" x14ac:dyDescent="0.25">
      <c r="M21" t="s">
        <v>55</v>
      </c>
      <c r="N21" s="2" t="s">
        <v>16</v>
      </c>
      <c r="O21" s="2" t="s">
        <v>2</v>
      </c>
      <c r="P21" t="s">
        <v>12</v>
      </c>
      <c r="Q21">
        <v>20</v>
      </c>
    </row>
    <row r="22" spans="1:29" x14ac:dyDescent="0.25">
      <c r="M22" t="s">
        <v>5</v>
      </c>
      <c r="N22" s="4" t="s">
        <v>18</v>
      </c>
      <c r="O22" s="4" t="s">
        <v>3</v>
      </c>
      <c r="P22" t="s">
        <v>11</v>
      </c>
      <c r="Q22">
        <v>40</v>
      </c>
    </row>
    <row r="23" spans="1:29" x14ac:dyDescent="0.25">
      <c r="M23" t="s">
        <v>6</v>
      </c>
      <c r="N23" s="4" t="s">
        <v>18</v>
      </c>
      <c r="O23" s="4" t="s">
        <v>3</v>
      </c>
      <c r="P23" t="s">
        <v>12</v>
      </c>
      <c r="Q23">
        <v>10</v>
      </c>
    </row>
    <row r="24" spans="1:29" x14ac:dyDescent="0.25">
      <c r="M24" t="s">
        <v>7</v>
      </c>
      <c r="N24" s="4" t="s">
        <v>18</v>
      </c>
      <c r="O24" s="4" t="s">
        <v>3</v>
      </c>
      <c r="P24" t="s">
        <v>11</v>
      </c>
      <c r="Q24">
        <v>40</v>
      </c>
    </row>
    <row r="25" spans="1:29" x14ac:dyDescent="0.25">
      <c r="M25" t="s">
        <v>8</v>
      </c>
      <c r="N25" s="4" t="s">
        <v>18</v>
      </c>
      <c r="O25" s="4" t="s">
        <v>3</v>
      </c>
      <c r="P25" t="s">
        <v>12</v>
      </c>
      <c r="Q25">
        <v>10</v>
      </c>
    </row>
    <row r="26" spans="1:29" x14ac:dyDescent="0.25">
      <c r="M26" t="s">
        <v>55</v>
      </c>
      <c r="N26" s="4" t="s">
        <v>18</v>
      </c>
      <c r="O26" s="4" t="s">
        <v>3</v>
      </c>
      <c r="P26" t="s">
        <v>12</v>
      </c>
      <c r="Q26">
        <v>10</v>
      </c>
    </row>
    <row r="27" spans="1:29" x14ac:dyDescent="0.25">
      <c r="M27" t="s">
        <v>5</v>
      </c>
      <c r="N27" t="s">
        <v>20</v>
      </c>
      <c r="O27" t="s">
        <v>4</v>
      </c>
      <c r="P27" t="s">
        <v>21</v>
      </c>
      <c r="Q27">
        <v>10</v>
      </c>
    </row>
    <row r="28" spans="1:29" x14ac:dyDescent="0.25">
      <c r="M28" t="s">
        <v>6</v>
      </c>
      <c r="N28" t="s">
        <v>20</v>
      </c>
      <c r="O28" t="s">
        <v>4</v>
      </c>
      <c r="P28" t="s">
        <v>22</v>
      </c>
      <c r="Q28">
        <v>30</v>
      </c>
    </row>
    <row r="29" spans="1:29" x14ac:dyDescent="0.25">
      <c r="M29" t="s">
        <v>7</v>
      </c>
      <c r="N29" t="s">
        <v>20</v>
      </c>
      <c r="O29" t="s">
        <v>4</v>
      </c>
      <c r="P29" t="s">
        <v>22</v>
      </c>
      <c r="Q29">
        <v>30</v>
      </c>
    </row>
    <row r="30" spans="1:29" x14ac:dyDescent="0.25">
      <c r="M30" t="s">
        <v>8</v>
      </c>
      <c r="N30" t="s">
        <v>20</v>
      </c>
      <c r="O30" t="s">
        <v>4</v>
      </c>
      <c r="P30" t="s">
        <v>22</v>
      </c>
      <c r="Q30">
        <v>30</v>
      </c>
    </row>
    <row r="31" spans="1:29" x14ac:dyDescent="0.25">
      <c r="M31" t="s">
        <v>55</v>
      </c>
      <c r="N31" t="s">
        <v>20</v>
      </c>
      <c r="O31" t="s">
        <v>4</v>
      </c>
      <c r="P31" t="s">
        <v>21</v>
      </c>
      <c r="Q31">
        <v>10</v>
      </c>
    </row>
    <row r="32" spans="1:29" ht="6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spans="2:29" x14ac:dyDescent="0.25">
      <c r="B33" s="6" t="s">
        <v>27</v>
      </c>
      <c r="C33" t="s">
        <v>26</v>
      </c>
    </row>
    <row r="34" spans="2:29" x14ac:dyDescent="0.25">
      <c r="B34" s="11" t="s">
        <v>30</v>
      </c>
      <c r="C34" s="12"/>
      <c r="D34" s="12"/>
      <c r="E34" s="12"/>
      <c r="F34" s="12"/>
      <c r="M34" s="12" t="s">
        <v>69</v>
      </c>
      <c r="N34" s="12"/>
      <c r="O34" s="12"/>
      <c r="P34" s="12"/>
      <c r="Q34" s="12"/>
      <c r="R34" s="12"/>
    </row>
    <row r="35" spans="2:29" x14ac:dyDescent="0.25">
      <c r="B35" s="10" t="s">
        <v>29</v>
      </c>
      <c r="C35" t="str">
        <f>CONCATENATE(C5,"/",C$10)</f>
        <v>70/70</v>
      </c>
      <c r="D35" s="6" t="s">
        <v>36</v>
      </c>
      <c r="E35" s="13">
        <f>C5/C$10</f>
        <v>1</v>
      </c>
      <c r="M35" s="29" t="s">
        <v>60</v>
      </c>
    </row>
    <row r="36" spans="2:29" x14ac:dyDescent="0.25">
      <c r="B36" s="10" t="s">
        <v>31</v>
      </c>
      <c r="C36" t="str">
        <f>CONCATENATE(C6,"/",C$10)</f>
        <v>10/70</v>
      </c>
      <c r="D36" s="6" t="s">
        <v>36</v>
      </c>
      <c r="E36" s="13">
        <f>C6/C$10</f>
        <v>0.14285714285714285</v>
      </c>
      <c r="M36" s="3" t="s">
        <v>1</v>
      </c>
      <c r="N36" s="32">
        <v>0.2</v>
      </c>
    </row>
    <row r="37" spans="2:29" x14ac:dyDescent="0.25">
      <c r="B37" s="10" t="s">
        <v>38</v>
      </c>
      <c r="C37" t="str">
        <f>CONCATENATE(C7,"/",C$10)</f>
        <v>10/70</v>
      </c>
      <c r="D37" s="6" t="s">
        <v>36</v>
      </c>
      <c r="E37" s="13">
        <f>C7/C$10</f>
        <v>0.14285714285714285</v>
      </c>
      <c r="G37" s="43" t="s">
        <v>37</v>
      </c>
      <c r="H37" s="43"/>
      <c r="I37" s="43"/>
      <c r="J37" s="43"/>
      <c r="K37" s="43"/>
      <c r="M37" s="3" t="s">
        <v>2</v>
      </c>
      <c r="N37" s="32">
        <v>0.1</v>
      </c>
    </row>
    <row r="38" spans="2:29" x14ac:dyDescent="0.25">
      <c r="B38" s="10" t="s">
        <v>39</v>
      </c>
      <c r="C38" t="str">
        <f>CONCATENATE(C8,"/",C$10)</f>
        <v>10/70</v>
      </c>
      <c r="D38" s="6" t="s">
        <v>36</v>
      </c>
      <c r="E38" s="13">
        <f>C8/C$10</f>
        <v>0.14285714285714285</v>
      </c>
      <c r="M38" s="3" t="s">
        <v>3</v>
      </c>
      <c r="N38" s="32">
        <v>0.5</v>
      </c>
    </row>
    <row r="39" spans="2:29" ht="15.75" thickBot="1" x14ac:dyDescent="0.3">
      <c r="B39" s="10" t="s">
        <v>56</v>
      </c>
      <c r="C39" t="str">
        <f>CONCATENATE(C9,"/",C$10)</f>
        <v>10/70</v>
      </c>
      <c r="D39" s="6" t="s">
        <v>36</v>
      </c>
      <c r="E39" s="13">
        <f>C9/C$10</f>
        <v>0.14285714285714285</v>
      </c>
      <c r="H39" s="27">
        <f>E35</f>
        <v>1</v>
      </c>
      <c r="I39" s="27">
        <f>E41</f>
        <v>0.5</v>
      </c>
      <c r="J39" s="27">
        <f>E47</f>
        <v>1</v>
      </c>
      <c r="K39" s="27">
        <f>E53</f>
        <v>0.33329999999999999</v>
      </c>
      <c r="M39" s="33" t="s">
        <v>4</v>
      </c>
      <c r="N39" s="34">
        <v>0.2</v>
      </c>
    </row>
    <row r="40" spans="2:29" ht="15.75" thickBot="1" x14ac:dyDescent="0.3">
      <c r="B40" s="10"/>
      <c r="D40" s="6"/>
      <c r="E40" s="13"/>
      <c r="H40" s="27">
        <f t="shared" ref="H40:H42" si="0">E36</f>
        <v>0.14285714285714285</v>
      </c>
      <c r="I40" s="27">
        <f>E42</f>
        <v>0.5</v>
      </c>
      <c r="J40" s="27">
        <f>E48</f>
        <v>0.25</v>
      </c>
      <c r="K40" s="27">
        <f>E54</f>
        <v>1</v>
      </c>
      <c r="M40" s="30" t="s">
        <v>61</v>
      </c>
      <c r="N40" s="31">
        <f>SUM(N36:N39)</f>
        <v>1</v>
      </c>
    </row>
    <row r="41" spans="2:29" x14ac:dyDescent="0.25">
      <c r="B41" s="10" t="s">
        <v>32</v>
      </c>
      <c r="C41" t="str">
        <f>CONCATENATE(D5,"/",D$10)</f>
        <v>20/40</v>
      </c>
      <c r="D41" s="6" t="s">
        <v>36</v>
      </c>
      <c r="E41" s="13">
        <f>D5/D$10</f>
        <v>0.5</v>
      </c>
      <c r="G41" s="28" t="s">
        <v>54</v>
      </c>
      <c r="H41" s="27">
        <f t="shared" si="0"/>
        <v>0.14285714285714285</v>
      </c>
      <c r="I41" s="27">
        <f>E43</f>
        <v>0.5</v>
      </c>
      <c r="J41" s="27">
        <f>E49</f>
        <v>1</v>
      </c>
      <c r="K41" s="27">
        <f>E55</f>
        <v>1</v>
      </c>
    </row>
    <row r="42" spans="2:29" x14ac:dyDescent="0.25">
      <c r="B42" s="10" t="s">
        <v>33</v>
      </c>
      <c r="C42" t="str">
        <f>CONCATENATE(D6,"/",D$10)</f>
        <v>20/40</v>
      </c>
      <c r="D42" s="6" t="s">
        <v>36</v>
      </c>
      <c r="E42" s="13">
        <f>D6/D$10</f>
        <v>0.5</v>
      </c>
      <c r="H42" s="27">
        <f t="shared" si="0"/>
        <v>0.14285714285714285</v>
      </c>
      <c r="I42" s="27">
        <f>E44</f>
        <v>1</v>
      </c>
      <c r="J42" s="27">
        <f>E50</f>
        <v>0.25</v>
      </c>
      <c r="K42" s="27">
        <f>E56</f>
        <v>1</v>
      </c>
    </row>
    <row r="43" spans="2:29" x14ac:dyDescent="0.25">
      <c r="B43" s="10" t="s">
        <v>40</v>
      </c>
      <c r="C43" t="str">
        <f>CONCATENATE(D7,"/",D$10)</f>
        <v>20/40</v>
      </c>
      <c r="D43" s="6" t="s">
        <v>36</v>
      </c>
      <c r="E43" s="13">
        <f>D7/D$10</f>
        <v>0.5</v>
      </c>
      <c r="H43" s="27">
        <f t="shared" ref="H43" si="1">E39</f>
        <v>0.14285714285714285</v>
      </c>
      <c r="I43" s="27">
        <f>E45</f>
        <v>0.5</v>
      </c>
      <c r="J43" s="27">
        <f>E51</f>
        <v>0.25</v>
      </c>
      <c r="K43" s="27">
        <f>E57</f>
        <v>0.33329999999999999</v>
      </c>
    </row>
    <row r="44" spans="2:29" x14ac:dyDescent="0.25">
      <c r="B44" s="10" t="s">
        <v>41</v>
      </c>
      <c r="C44" t="str">
        <f>CONCATENATE(D8,"/",D$10)</f>
        <v>40/40</v>
      </c>
      <c r="D44" s="6" t="s">
        <v>36</v>
      </c>
      <c r="E44" s="13">
        <f>D8/D$10</f>
        <v>1</v>
      </c>
      <c r="M44" s="37" t="s">
        <v>62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4"/>
      <c r="AB44" s="42" t="s">
        <v>68</v>
      </c>
      <c r="AC44" s="42"/>
    </row>
    <row r="45" spans="2:29" x14ac:dyDescent="0.25">
      <c r="B45" s="10" t="s">
        <v>57</v>
      </c>
      <c r="C45" t="str">
        <f>CONCATENATE(D9,"/",D$10)</f>
        <v>20/40</v>
      </c>
      <c r="D45" s="6" t="s">
        <v>36</v>
      </c>
      <c r="E45" s="13">
        <f>D9/D$10</f>
        <v>0.5</v>
      </c>
      <c r="M45" s="36" t="s">
        <v>63</v>
      </c>
      <c r="N45" s="35" t="str">
        <f>CONCATENATE("(",H39,")",,$N$36,"+","(",I39,")",$N$37,"+","(",J39,")",$N$38,"+","(",K39,")",$N$39)</f>
        <v>(1)0.2+(0.5)0.1+(1)0.5+(0.3333)0.2</v>
      </c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8" t="s">
        <v>36</v>
      </c>
      <c r="AB45" s="39">
        <f>$N$36*H39+$N$37*I39+$N$38*J39+$N$39*K39</f>
        <v>0.81665999999999994</v>
      </c>
      <c r="AC45" s="40" t="s">
        <v>5</v>
      </c>
    </row>
    <row r="46" spans="2:29" x14ac:dyDescent="0.25">
      <c r="B46" s="10"/>
      <c r="D46" s="6"/>
      <c r="E46" s="13"/>
      <c r="M46" s="36" t="s">
        <v>64</v>
      </c>
      <c r="N46" s="35" t="str">
        <f>CONCATENATE("(",H40,")",,$N$36,"+","(",I40,")",$N$37,"+","(",J40,")",$N$38,"+","(",K40,")",$N$39)</f>
        <v>(0.142857142857143)0.2+(0.5)0.1+(0.25)0.5+(1)0.2</v>
      </c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8" t="s">
        <v>36</v>
      </c>
      <c r="AB46" s="39">
        <f>$N$36*H40+$N$37*I40+$N$38*J40+$N$39*K40</f>
        <v>0.40357142857142858</v>
      </c>
      <c r="AC46" s="40" t="s">
        <v>6</v>
      </c>
    </row>
    <row r="47" spans="2:29" x14ac:dyDescent="0.25">
      <c r="B47" s="10" t="s">
        <v>42</v>
      </c>
      <c r="C47" t="str">
        <f>CONCATENATE(E5,"/",E$10)</f>
        <v>40/40</v>
      </c>
      <c r="D47" s="6" t="s">
        <v>36</v>
      </c>
      <c r="E47" s="13">
        <f>E5/E$10</f>
        <v>1</v>
      </c>
      <c r="M47" s="36" t="s">
        <v>65</v>
      </c>
      <c r="N47" s="35" t="str">
        <f>CONCATENATE("(",H41,")",,$N$36,"+","(",I41,")",$N$37,"+","(",J41,")",$N$38,"+","(",K41,")",$N$39)</f>
        <v>(0.142857142857143)0.2+(0.5)0.1+(1)0.5+(1)0.2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8" t="s">
        <v>36</v>
      </c>
      <c r="AB47" s="39">
        <f>$N$36*H41+$N$37*I41+$N$38*J41+$N$39*K41</f>
        <v>0.77857142857142847</v>
      </c>
      <c r="AC47" s="40" t="s">
        <v>7</v>
      </c>
    </row>
    <row r="48" spans="2:29" x14ac:dyDescent="0.25">
      <c r="B48" s="10" t="s">
        <v>43</v>
      </c>
      <c r="C48" t="str">
        <f>CONCATENATE(E6,"/",E$10)</f>
        <v>10/40</v>
      </c>
      <c r="D48" s="6" t="s">
        <v>36</v>
      </c>
      <c r="E48" s="13">
        <f>E6/E$10</f>
        <v>0.25</v>
      </c>
      <c r="M48" s="36" t="s">
        <v>66</v>
      </c>
      <c r="N48" s="35" t="str">
        <f>CONCATENATE("(",H42,")",,$N$36,"+","(",I42,")",$N$37,"+","(",J42,")",$N$38,"+","(",K42,")",$N$39)</f>
        <v>(0.142857142857143)0.2+(1)0.1+(0.25)0.5+(1)0.2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8" t="s">
        <v>36</v>
      </c>
      <c r="AB48" s="39">
        <f>$N$36*H42+$N$37*I42+$N$38*J42+$N$39*K42</f>
        <v>0.45357142857142857</v>
      </c>
      <c r="AC48" s="40" t="s">
        <v>8</v>
      </c>
    </row>
    <row r="49" spans="2:29" x14ac:dyDescent="0.25">
      <c r="B49" s="10" t="s">
        <v>44</v>
      </c>
      <c r="C49" t="str">
        <f>CONCATENATE(E7,"/",E$10)</f>
        <v>40/40</v>
      </c>
      <c r="D49" s="6" t="s">
        <v>36</v>
      </c>
      <c r="E49" s="13">
        <f>E7/E$10</f>
        <v>1</v>
      </c>
      <c r="M49" s="36" t="s">
        <v>67</v>
      </c>
      <c r="N49" s="35" t="str">
        <f>CONCATENATE("(",H43,")",,$N$36,"+","(",I43,")",$N$37,"+","(",J43,")",$N$38,"+","(",K43,")",$N$39)</f>
        <v>(0.142857142857143)0.2+(0.5)0.1+(0.25)0.5+(0.3333)0.2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8" t="s">
        <v>36</v>
      </c>
      <c r="AB49" s="39">
        <f>$N$36*H43+$N$37*I43+$N$38*J43+$N$39*K43</f>
        <v>0.27023142857142857</v>
      </c>
      <c r="AC49" s="40" t="s">
        <v>55</v>
      </c>
    </row>
    <row r="50" spans="2:29" x14ac:dyDescent="0.25">
      <c r="B50" s="10" t="s">
        <v>45</v>
      </c>
      <c r="C50" t="str">
        <f>CONCATENATE(E8,"/",E$10)</f>
        <v>10/40</v>
      </c>
      <c r="D50" s="6" t="s">
        <v>36</v>
      </c>
      <c r="E50" s="13">
        <f>E8/E$10</f>
        <v>0.25</v>
      </c>
    </row>
    <row r="51" spans="2:29" x14ac:dyDescent="0.25">
      <c r="B51" s="10" t="s">
        <v>58</v>
      </c>
      <c r="C51" t="str">
        <f>CONCATENATE(E9,"/",E$10)</f>
        <v>10/40</v>
      </c>
      <c r="D51" s="6" t="s">
        <v>36</v>
      </c>
      <c r="E51" s="13">
        <f>E9/E$10</f>
        <v>0.25</v>
      </c>
    </row>
    <row r="52" spans="2:29" x14ac:dyDescent="0.25">
      <c r="B52" s="10"/>
      <c r="D52" s="6"/>
      <c r="E52" s="13"/>
    </row>
    <row r="53" spans="2:29" x14ac:dyDescent="0.25">
      <c r="B53" s="10" t="s">
        <v>46</v>
      </c>
      <c r="C53" t="str">
        <f>CONCATENATE(F5,"/",F$10)</f>
        <v>10/30</v>
      </c>
      <c r="D53" s="6" t="s">
        <v>36</v>
      </c>
      <c r="E53" s="13">
        <v>0.33329999999999999</v>
      </c>
    </row>
    <row r="54" spans="2:29" x14ac:dyDescent="0.25">
      <c r="B54" s="10" t="s">
        <v>47</v>
      </c>
      <c r="C54" t="str">
        <f>CONCATENATE(F6,"/",F$10)</f>
        <v>30/30</v>
      </c>
      <c r="D54" s="6" t="s">
        <v>36</v>
      </c>
      <c r="E54" s="13">
        <f>F6/F$10</f>
        <v>1</v>
      </c>
    </row>
    <row r="55" spans="2:29" x14ac:dyDescent="0.25">
      <c r="B55" s="10" t="s">
        <v>48</v>
      </c>
      <c r="C55" t="str">
        <f>CONCATENATE(F7,"/",F$10)</f>
        <v>30/30</v>
      </c>
      <c r="D55" s="6" t="s">
        <v>36</v>
      </c>
      <c r="E55" s="13">
        <f>F7/F$10</f>
        <v>1</v>
      </c>
    </row>
    <row r="56" spans="2:29" x14ac:dyDescent="0.25">
      <c r="B56" s="10" t="s">
        <v>49</v>
      </c>
      <c r="C56" t="str">
        <f>CONCATENATE(F8,"/",F$10)</f>
        <v>30/30</v>
      </c>
      <c r="D56" s="6" t="s">
        <v>36</v>
      </c>
      <c r="E56" s="13">
        <f>F8/F$10</f>
        <v>1</v>
      </c>
    </row>
    <row r="57" spans="2:29" x14ac:dyDescent="0.25">
      <c r="B57" s="10" t="s">
        <v>59</v>
      </c>
      <c r="C57" t="str">
        <f>CONCATENATE(F9,"/",F$10)</f>
        <v>10/30</v>
      </c>
      <c r="D57" s="6" t="s">
        <v>36</v>
      </c>
      <c r="E57" s="13">
        <v>0.33329999999999999</v>
      </c>
    </row>
  </sheetData>
  <mergeCells count="4">
    <mergeCell ref="C2:F2"/>
    <mergeCell ref="P5:Q5"/>
    <mergeCell ref="S5:T5"/>
    <mergeCell ref="G37:K37"/>
  </mergeCells>
  <phoneticPr fontId="3" type="noConversion"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2019-06-15T07:35:50Z</dcterms:modified>
</cp:coreProperties>
</file>