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drawings/drawing9.xml" ContentType="application/vnd.openxmlformats-officedocument.drawing+xml"/>
  <Override PartName="/xl/tables/table3.xml" ContentType="application/vnd.openxmlformats-officedocument.spreadsheetml.table+xml"/>
  <Override PartName="/xl/comments6.xml" ContentType="application/vnd.openxmlformats-officedocument.spreadsheetml.comments+xml"/>
  <Override PartName="/xl/drawings/drawing10.xml" ContentType="application/vnd.openxmlformats-officedocument.drawing+xml"/>
  <Override PartName="/xl/tables/table4.xml" ContentType="application/vnd.openxmlformats-officedocument.spreadsheetml.table+xml"/>
  <Override PartName="/xl/comments7.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tables/table5.xml" ContentType="application/vnd.openxmlformats-officedocument.spreadsheetml.table+xml"/>
  <Override PartName="/xl/comments8.xml" ContentType="application/vnd.openxmlformats-officedocument.spreadsheetml.comments+xml"/>
  <Override PartName="/xl/drawings/drawing16.xml" ContentType="application/vnd.openxmlformats-officedocument.drawing+xml"/>
  <Override PartName="/xl/drawings/drawing17.xml" ContentType="application/vnd.openxmlformats-officedocument.drawing+xml"/>
  <Override PartName="/xl/tables/table6.xml" ContentType="application/vnd.openxmlformats-officedocument.spreadsheetml.tab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3"/>
  <workbookPr showInkAnnotation="0" defaultThemeVersion="123820"/>
  <mc:AlternateContent xmlns:mc="http://schemas.openxmlformats.org/markup-compatibility/2006">
    <mc:Choice Requires="x15">
      <x15ac:absPath xmlns:x15ac="http://schemas.microsoft.com/office/spreadsheetml/2010/11/ac" url="/Users/sayyidkhan/Desktop/freelance/aceninja-python/lesson-plan/final lesson plan/"/>
    </mc:Choice>
  </mc:AlternateContent>
  <xr:revisionPtr revIDLastSave="0" documentId="13_ncr:1_{2C199DA4-7AFA-6E40-9649-C31EA55A7142}" xr6:coauthVersionLast="46" xr6:coauthVersionMax="46" xr10:uidLastSave="{00000000-0000-0000-0000-000000000000}"/>
  <bookViews>
    <workbookView xWindow="0" yWindow="460" windowWidth="35840" windowHeight="20640" tabRatio="946" firstSheet="14" activeTab="22" xr2:uid="{00000000-000D-0000-FFFF-FFFF00000000}"/>
  </bookViews>
  <sheets>
    <sheet name="Employee Data" sheetId="60" r:id="rId1"/>
    <sheet name="The DATEDIF Function" sheetId="23" r:id="rId2"/>
    <sheet name="Employee Data (2)" sheetId="61" r:id="rId3"/>
    <sheet name="Excel's IF Function" sheetId="8" r:id="rId4"/>
    <sheet name="Comparison Operators" sheetId="9" r:id="rId5"/>
    <sheet name="IF-Function Exercise" sheetId="10" r:id="rId6"/>
    <sheet name="IF-Function Exercise Solved" sheetId="54" r:id="rId7"/>
    <sheet name="Improved Solution (Readability)" sheetId="55" r:id="rId8"/>
    <sheet name="Excel Table Approach" sheetId="52" r:id="rId9"/>
    <sheet name="Excel Table Approach Solved" sheetId="69" r:id="rId10"/>
    <sheet name="Excel Table Controls" sheetId="72" r:id="rId11"/>
    <sheet name="Character-String Constants" sheetId="15" r:id="rId12"/>
    <sheet name="IF Function with Partial Match" sheetId="73" r:id="rId13"/>
    <sheet name="Now Add a 401(k) Field" sheetId="47" r:id="rId14"/>
    <sheet name="Excel's AND Function" sheetId="16" r:id="rId15"/>
    <sheet name="Excel's Logical Functions" sheetId="17" r:id="rId16"/>
    <sheet name="401(k) Field Added" sheetId="64" r:id="rId17"/>
    <sheet name="Excel's OR Function" sheetId="24" r:id="rId18"/>
    <sheet name="Salary Increase Field Added" sheetId="65" r:id="rId19"/>
    <sheet name="Now Add a Bonus Field" sheetId="49" r:id="rId20"/>
    <sheet name="Determinine the Bonus Amount" sheetId="22" r:id="rId21"/>
    <sheet name="Nested IF Functions" sheetId="25" r:id="rId22"/>
    <sheet name="Nested IF Functions Exercise" sheetId="66" r:id="rId2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7</definedName>
    <definedName name="_AtRisk_SimSetting_ReportsList" hidden="1">0</definedName>
    <definedName name="_AtRisk_SimSetting_SimName001" hidden="1">"$0 TSB Amount"</definedName>
    <definedName name="_AtRisk_SimSetting_SimName002" hidden="1">"$1800 TSB Amount"</definedName>
    <definedName name="_AtRisk_SimSetting_SimName003" hidden="1">"$2200 TSB Amount"</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Fill" localSheetId="16" hidden="1">#REF!</definedName>
    <definedName name="_Fill" localSheetId="2" hidden="1">#REF!</definedName>
    <definedName name="_Fill" localSheetId="9" hidden="1">#REF!</definedName>
    <definedName name="_Fill" localSheetId="21" hidden="1">#REF!</definedName>
    <definedName name="_Fill" hidden="1">#REF!</definedName>
    <definedName name="_Fill1" localSheetId="16" hidden="1">#REF!</definedName>
    <definedName name="_Fill1" localSheetId="2" hidden="1">#REF!</definedName>
    <definedName name="_Fill1" localSheetId="9" hidden="1">#REF!</definedName>
    <definedName name="_Fill1" hidden="1">#REF!</definedName>
    <definedName name="_xlnm._FilterDatabase" localSheetId="16" hidden="1">'401(k) Field Added'!$A$4:$L$104</definedName>
    <definedName name="_xlnm._FilterDatabase" localSheetId="11" hidden="1">'Character-String Constants'!#REF!</definedName>
    <definedName name="_xlnm._FilterDatabase" localSheetId="0" hidden="1">'Employee Data'!$A$5:$L$105</definedName>
    <definedName name="_xlnm._FilterDatabase" localSheetId="2" hidden="1">'Employee Data (2)'!$A$4:$L$104</definedName>
    <definedName name="_xlnm._FilterDatabase" localSheetId="22" hidden="1">'Nested IF Functions Exercise'!$A$5:$L$105</definedName>
    <definedName name="_xlnm._FilterDatabase" localSheetId="18" hidden="1">'Salary Increase Field Added'!$A$5:$L$105</definedName>
    <definedName name="_Key1" localSheetId="16" hidden="1">#REF!</definedName>
    <definedName name="_Key1" localSheetId="2" hidden="1">#REF!</definedName>
    <definedName name="_Key1" localSheetId="9" hidden="1">#REF!</definedName>
    <definedName name="_Key1" localSheetId="21" hidden="1">#REF!</definedName>
    <definedName name="_Key1" hidden="1">#REF!</definedName>
    <definedName name="_Order1" hidden="1">255</definedName>
    <definedName name="a" localSheetId="16" hidden="1">#REF!</definedName>
    <definedName name="a" localSheetId="2" hidden="1">#REF!</definedName>
    <definedName name="a" localSheetId="9" hidden="1">#REF!</definedName>
    <definedName name="a" hidden="1">#REF!</definedName>
    <definedName name="anscount" hidden="1">2</definedName>
    <definedName name="BaseSalary" localSheetId="8">'Excel Table Approach'!$D$20</definedName>
    <definedName name="BaseSalary" localSheetId="9">'Excel Table Approach Solved'!$D$20</definedName>
    <definedName name="BaseSalary" localSheetId="7">'Improved Solution (Readability)'!$D$12</definedName>
    <definedName name="BonusPayGrade1">#REF!</definedName>
    <definedName name="BonusPayGrade2">#REF!</definedName>
    <definedName name="BonusPayGrade3">#REF!</definedName>
    <definedName name="BonusRate" localSheetId="8">'Excel Table Approach'!$D$22</definedName>
    <definedName name="BonusRate" localSheetId="9">'Excel Table Approach Solved'!$D$22</definedName>
    <definedName name="BonusRate" localSheetId="7">'Improved Solution (Readability)'!$D$14</definedName>
    <definedName name="BonusThreshhold" localSheetId="8">'Excel Table Approach'!$D$21</definedName>
    <definedName name="BonusThreshhold" localSheetId="9">'Excel Table Approach Solved'!$D$21</definedName>
    <definedName name="BonusThreshhold" localSheetId="7">'Improved Solution (Readability)'!$D$13</definedName>
    <definedName name="j" localSheetId="16" hidden="1">#REF!</definedName>
    <definedName name="j" localSheetId="2" hidden="1">#REF!</definedName>
    <definedName name="j" localSheetId="9" hidden="1">#REF!</definedName>
    <definedName name="j" hidden="1">#REF!</definedName>
    <definedName name="Pal_Workbook_GUID" hidden="1">"7NJBJR39J73HP31ZMKJCX2JB"</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 name="sencount" hidden="1">3</definedName>
    <definedName name="treeList" hidden="1">"00000000000000000000000000000000000000000000000000000000000000000000000000000000000000000000000000000000000000000000000000000000000000000000000000000000000000000000000000000000000000000000000000000000"</definedName>
  </definedNames>
  <calcPr calcId="191029"/>
  <webPublishing codePage="1252"/>
</workbook>
</file>

<file path=xl/calcChain.xml><?xml version="1.0" encoding="utf-8"?>
<calcChain xmlns="http://schemas.openxmlformats.org/spreadsheetml/2006/main">
  <c r="E27" i="69" l="1"/>
  <c r="N5" i="61"/>
  <c r="N6" i="61"/>
  <c r="N7" i="61"/>
  <c r="N8" i="61"/>
  <c r="N9" i="61"/>
  <c r="N10" i="61"/>
  <c r="N11" i="61"/>
  <c r="N12" i="61"/>
  <c r="N13" i="61"/>
  <c r="N14" i="61"/>
  <c r="N15" i="61"/>
  <c r="N16" i="61"/>
  <c r="N17" i="61"/>
  <c r="N18" i="61"/>
  <c r="N19" i="61"/>
  <c r="N20" i="61"/>
  <c r="N21" i="61"/>
  <c r="N22" i="61"/>
  <c r="N23" i="61"/>
  <c r="N24" i="61"/>
  <c r="N25" i="61"/>
  <c r="N26" i="61"/>
  <c r="N27" i="61"/>
  <c r="N28" i="61"/>
  <c r="N29" i="61"/>
  <c r="N30" i="61"/>
  <c r="N31" i="61"/>
  <c r="N32" i="61"/>
  <c r="N33" i="61"/>
  <c r="N34" i="61"/>
  <c r="N35" i="61"/>
  <c r="N36" i="61"/>
  <c r="N37" i="61"/>
  <c r="N38" i="61"/>
  <c r="N39" i="61"/>
  <c r="N40" i="61"/>
  <c r="N41" i="61"/>
  <c r="N42" i="61"/>
  <c r="N43" i="61"/>
  <c r="N44" i="61"/>
  <c r="N45" i="61"/>
  <c r="N46" i="61"/>
  <c r="N47" i="61"/>
  <c r="N48" i="61"/>
  <c r="N49" i="61"/>
  <c r="N50" i="61"/>
  <c r="N51" i="61"/>
  <c r="N52" i="61"/>
  <c r="N53" i="61"/>
  <c r="N54" i="61"/>
  <c r="N55" i="61"/>
  <c r="N56" i="61"/>
  <c r="N57" i="61"/>
  <c r="N58" i="61"/>
  <c r="N59" i="61"/>
  <c r="N60" i="61"/>
  <c r="N61" i="61"/>
  <c r="N62" i="61"/>
  <c r="N63" i="61"/>
  <c r="N64" i="61"/>
  <c r="N65" i="61"/>
  <c r="N66" i="61"/>
  <c r="N67" i="61"/>
  <c r="N68" i="61"/>
  <c r="N69" i="61"/>
  <c r="N70" i="61"/>
  <c r="N71" i="61"/>
  <c r="N72" i="61"/>
  <c r="N73" i="61"/>
  <c r="N74" i="61"/>
  <c r="N75" i="61"/>
  <c r="N76" i="61"/>
  <c r="N77" i="61"/>
  <c r="N78" i="61"/>
  <c r="N79" i="61"/>
  <c r="N80" i="61"/>
  <c r="N81" i="61"/>
  <c r="N82" i="61"/>
  <c r="N83" i="61"/>
  <c r="N84" i="61"/>
  <c r="N85" i="61"/>
  <c r="N86" i="61"/>
  <c r="N87" i="61"/>
  <c r="N88" i="61"/>
  <c r="N89" i="61"/>
  <c r="N90" i="61"/>
  <c r="N91" i="61"/>
  <c r="N92" i="61"/>
  <c r="N93" i="61"/>
  <c r="N94" i="61"/>
  <c r="N95" i="61"/>
  <c r="N96" i="61"/>
  <c r="N97" i="61"/>
  <c r="N98" i="61"/>
  <c r="N99" i="61"/>
  <c r="N100" i="61"/>
  <c r="N101" i="61"/>
  <c r="N102" i="61"/>
  <c r="N103" i="61"/>
  <c r="N104" i="61"/>
  <c r="M6" i="60"/>
  <c r="M7" i="60"/>
  <c r="M8" i="60"/>
  <c r="M9" i="60"/>
  <c r="M10" i="60"/>
  <c r="M11" i="60"/>
  <c r="M12" i="60"/>
  <c r="M13" i="60"/>
  <c r="M14" i="60"/>
  <c r="M15" i="60"/>
  <c r="M16" i="60"/>
  <c r="M17" i="60"/>
  <c r="M18" i="60"/>
  <c r="M19" i="60"/>
  <c r="M20" i="60"/>
  <c r="M21" i="60"/>
  <c r="M22" i="60"/>
  <c r="M23" i="60"/>
  <c r="M24" i="60"/>
  <c r="M25" i="60"/>
  <c r="M26" i="60"/>
  <c r="M27" i="60"/>
  <c r="M28" i="60"/>
  <c r="M29" i="60"/>
  <c r="M30" i="60"/>
  <c r="M31" i="60"/>
  <c r="M32" i="60"/>
  <c r="M33" i="60"/>
  <c r="M34" i="60"/>
  <c r="M35" i="60"/>
  <c r="M36" i="60"/>
  <c r="M37" i="60"/>
  <c r="M38" i="60"/>
  <c r="M39" i="60"/>
  <c r="M40" i="60"/>
  <c r="M41" i="60"/>
  <c r="M42" i="60"/>
  <c r="M43" i="60"/>
  <c r="M44" i="60"/>
  <c r="M45" i="60"/>
  <c r="M46" i="60"/>
  <c r="M47" i="60"/>
  <c r="M48" i="60"/>
  <c r="M49" i="60"/>
  <c r="M50" i="60"/>
  <c r="M51" i="60"/>
  <c r="M52" i="60"/>
  <c r="M53" i="60"/>
  <c r="M54" i="60"/>
  <c r="M55" i="60"/>
  <c r="M56" i="60"/>
  <c r="M57" i="60"/>
  <c r="M58" i="60"/>
  <c r="M59" i="60"/>
  <c r="M60" i="60"/>
  <c r="M61" i="60"/>
  <c r="M62" i="60"/>
  <c r="M63" i="60"/>
  <c r="M64" i="60"/>
  <c r="M65" i="60"/>
  <c r="M66" i="60"/>
  <c r="M67" i="60"/>
  <c r="M68" i="60"/>
  <c r="M69" i="60"/>
  <c r="M70" i="60"/>
  <c r="M71" i="60"/>
  <c r="M72" i="60"/>
  <c r="M73" i="60"/>
  <c r="M74" i="60"/>
  <c r="M75" i="60"/>
  <c r="M76" i="60"/>
  <c r="M77" i="60"/>
  <c r="M78" i="60"/>
  <c r="M79" i="60"/>
  <c r="M80" i="60"/>
  <c r="M81" i="60"/>
  <c r="M82" i="60"/>
  <c r="M83" i="60"/>
  <c r="M84" i="60"/>
  <c r="M85" i="60"/>
  <c r="M86" i="60"/>
  <c r="M87" i="60"/>
  <c r="M88" i="60"/>
  <c r="M89" i="60"/>
  <c r="M90" i="60"/>
  <c r="M91" i="60"/>
  <c r="M92" i="60"/>
  <c r="M93" i="60"/>
  <c r="M94" i="60"/>
  <c r="M95" i="60"/>
  <c r="M96" i="60"/>
  <c r="M97" i="60"/>
  <c r="M98" i="60"/>
  <c r="M99" i="60"/>
  <c r="M100" i="60"/>
  <c r="M101" i="60"/>
  <c r="M102" i="60"/>
  <c r="M103" i="60"/>
  <c r="M104" i="60"/>
  <c r="M105" i="60"/>
  <c r="C12" i="73"/>
  <c r="C11" i="73"/>
  <c r="C10" i="73"/>
  <c r="C9" i="73"/>
  <c r="C8" i="73"/>
  <c r="C7" i="73"/>
  <c r="C6" i="73"/>
  <c r="C5" i="73"/>
  <c r="E19" i="55" l="1"/>
  <c r="M5" i="61" l="1"/>
  <c r="E26" i="69" l="1"/>
  <c r="E28" i="69"/>
  <c r="E29" i="69"/>
  <c r="E30" i="69"/>
  <c r="E20" i="55"/>
  <c r="E21" i="55"/>
  <c r="E22" i="55"/>
  <c r="E23" i="55"/>
  <c r="P105" i="66"/>
  <c r="N105" i="66"/>
  <c r="M105" i="66"/>
  <c r="P104" i="66"/>
  <c r="N104" i="66"/>
  <c r="M104" i="66"/>
  <c r="P103" i="66"/>
  <c r="N103" i="66"/>
  <c r="M103" i="66"/>
  <c r="P102" i="66"/>
  <c r="N102" i="66"/>
  <c r="M102" i="66"/>
  <c r="O102" i="66" s="1"/>
  <c r="P101" i="66"/>
  <c r="N101" i="66"/>
  <c r="M101" i="66"/>
  <c r="P100" i="66"/>
  <c r="N100" i="66"/>
  <c r="M100" i="66"/>
  <c r="P99" i="66"/>
  <c r="N99" i="66"/>
  <c r="M99" i="66"/>
  <c r="P98" i="66"/>
  <c r="N98" i="66"/>
  <c r="M98" i="66"/>
  <c r="P97" i="66"/>
  <c r="N97" i="66"/>
  <c r="M97" i="66"/>
  <c r="P96" i="66"/>
  <c r="N96" i="66"/>
  <c r="M96" i="66"/>
  <c r="O96" i="66" s="1"/>
  <c r="P95" i="66"/>
  <c r="N95" i="66"/>
  <c r="M95" i="66"/>
  <c r="P94" i="66"/>
  <c r="N94" i="66"/>
  <c r="M94" i="66"/>
  <c r="O94" i="66" s="1"/>
  <c r="P93" i="66"/>
  <c r="N93" i="66"/>
  <c r="M93" i="66"/>
  <c r="P92" i="66"/>
  <c r="N92" i="66"/>
  <c r="M92" i="66"/>
  <c r="O92" i="66" s="1"/>
  <c r="P91" i="66"/>
  <c r="N91" i="66"/>
  <c r="M91" i="66"/>
  <c r="P90" i="66"/>
  <c r="N90" i="66"/>
  <c r="M90" i="66"/>
  <c r="P89" i="66"/>
  <c r="N89" i="66"/>
  <c r="M89" i="66"/>
  <c r="P88" i="66"/>
  <c r="N88" i="66"/>
  <c r="M88" i="66"/>
  <c r="P87" i="66"/>
  <c r="N87" i="66"/>
  <c r="M87" i="66"/>
  <c r="P86" i="66"/>
  <c r="N86" i="66"/>
  <c r="M86" i="66"/>
  <c r="O86" i="66" s="1"/>
  <c r="P85" i="66"/>
  <c r="N85" i="66"/>
  <c r="M85" i="66"/>
  <c r="P84" i="66"/>
  <c r="N84" i="66"/>
  <c r="M84" i="66"/>
  <c r="P83" i="66"/>
  <c r="N83" i="66"/>
  <c r="M83" i="66"/>
  <c r="P82" i="66"/>
  <c r="N82" i="66"/>
  <c r="M82" i="66"/>
  <c r="P81" i="66"/>
  <c r="N81" i="66"/>
  <c r="M81" i="66"/>
  <c r="P80" i="66"/>
  <c r="N80" i="66"/>
  <c r="M80" i="66"/>
  <c r="O80" i="66" s="1"/>
  <c r="P79" i="66"/>
  <c r="N79" i="66"/>
  <c r="M79" i="66"/>
  <c r="P78" i="66"/>
  <c r="N78" i="66"/>
  <c r="M78" i="66"/>
  <c r="O78" i="66" s="1"/>
  <c r="P77" i="66"/>
  <c r="N77" i="66"/>
  <c r="M77" i="66"/>
  <c r="P76" i="66"/>
  <c r="N76" i="66"/>
  <c r="M76" i="66"/>
  <c r="O76" i="66" s="1"/>
  <c r="P75" i="66"/>
  <c r="N75" i="66"/>
  <c r="M75" i="66"/>
  <c r="P74" i="66"/>
  <c r="N74" i="66"/>
  <c r="M74" i="66"/>
  <c r="P73" i="66"/>
  <c r="N73" i="66"/>
  <c r="M73" i="66"/>
  <c r="P72" i="66"/>
  <c r="N72" i="66"/>
  <c r="M72" i="66"/>
  <c r="P71" i="66"/>
  <c r="N71" i="66"/>
  <c r="M71" i="66"/>
  <c r="P70" i="66"/>
  <c r="N70" i="66"/>
  <c r="M70" i="66"/>
  <c r="O70" i="66" s="1"/>
  <c r="P69" i="66"/>
  <c r="N69" i="66"/>
  <c r="M69" i="66"/>
  <c r="P68" i="66"/>
  <c r="N68" i="66"/>
  <c r="M68" i="66"/>
  <c r="P67" i="66"/>
  <c r="N67" i="66"/>
  <c r="M67" i="66"/>
  <c r="P66" i="66"/>
  <c r="N66" i="66"/>
  <c r="M66" i="66"/>
  <c r="P65" i="66"/>
  <c r="N65" i="66"/>
  <c r="M65" i="66"/>
  <c r="P64" i="66"/>
  <c r="N64" i="66"/>
  <c r="M64" i="66"/>
  <c r="O64" i="66" s="1"/>
  <c r="P63" i="66"/>
  <c r="N63" i="66"/>
  <c r="M63" i="66"/>
  <c r="P62" i="66"/>
  <c r="N62" i="66"/>
  <c r="M62" i="66"/>
  <c r="P61" i="66"/>
  <c r="N61" i="66"/>
  <c r="M61" i="66"/>
  <c r="P60" i="66"/>
  <c r="N60" i="66"/>
  <c r="M60" i="66"/>
  <c r="O60" i="66" s="1"/>
  <c r="P59" i="66"/>
  <c r="N59" i="66"/>
  <c r="M59" i="66"/>
  <c r="P58" i="66"/>
  <c r="N58" i="66"/>
  <c r="M58" i="66"/>
  <c r="P57" i="66"/>
  <c r="N57" i="66"/>
  <c r="M57" i="66"/>
  <c r="P56" i="66"/>
  <c r="N56" i="66"/>
  <c r="M56" i="66"/>
  <c r="P55" i="66"/>
  <c r="N55" i="66"/>
  <c r="M55" i="66"/>
  <c r="P54" i="66"/>
  <c r="N54" i="66"/>
  <c r="M54" i="66"/>
  <c r="O54" i="66" s="1"/>
  <c r="P53" i="66"/>
  <c r="N53" i="66"/>
  <c r="M53" i="66"/>
  <c r="P52" i="66"/>
  <c r="N52" i="66"/>
  <c r="M52" i="66"/>
  <c r="O52" i="66" s="1"/>
  <c r="P51" i="66"/>
  <c r="N51" i="66"/>
  <c r="M51" i="66"/>
  <c r="P50" i="66"/>
  <c r="N50" i="66"/>
  <c r="M50" i="66"/>
  <c r="P49" i="66"/>
  <c r="N49" i="66"/>
  <c r="M49" i="66"/>
  <c r="P48" i="66"/>
  <c r="N48" i="66"/>
  <c r="M48" i="66"/>
  <c r="O48" i="66" s="1"/>
  <c r="P47" i="66"/>
  <c r="N47" i="66"/>
  <c r="M47" i="66"/>
  <c r="P46" i="66"/>
  <c r="N46" i="66"/>
  <c r="M46" i="66"/>
  <c r="P45" i="66"/>
  <c r="N45" i="66"/>
  <c r="M45" i="66"/>
  <c r="O45" i="66" s="1"/>
  <c r="P44" i="66"/>
  <c r="N44" i="66"/>
  <c r="M44" i="66"/>
  <c r="O44" i="66" s="1"/>
  <c r="P43" i="66"/>
  <c r="N43" i="66"/>
  <c r="M43" i="66"/>
  <c r="P42" i="66"/>
  <c r="N42" i="66"/>
  <c r="M42" i="66"/>
  <c r="P41" i="66"/>
  <c r="N41" i="66"/>
  <c r="M41" i="66"/>
  <c r="P40" i="66"/>
  <c r="N40" i="66"/>
  <c r="M40" i="66"/>
  <c r="P39" i="66"/>
  <c r="N39" i="66"/>
  <c r="M39" i="66"/>
  <c r="P38" i="66"/>
  <c r="N38" i="66"/>
  <c r="M38" i="66"/>
  <c r="O38" i="66" s="1"/>
  <c r="P37" i="66"/>
  <c r="N37" i="66"/>
  <c r="M37" i="66"/>
  <c r="P36" i="66"/>
  <c r="N36" i="66"/>
  <c r="M36" i="66"/>
  <c r="O36" i="66" s="1"/>
  <c r="P35" i="66"/>
  <c r="N35" i="66"/>
  <c r="M35" i="66"/>
  <c r="P34" i="66"/>
  <c r="N34" i="66"/>
  <c r="M34" i="66"/>
  <c r="P33" i="66"/>
  <c r="N33" i="66"/>
  <c r="M33" i="66"/>
  <c r="P32" i="66"/>
  <c r="N32" i="66"/>
  <c r="M32" i="66"/>
  <c r="O32" i="66" s="1"/>
  <c r="P31" i="66"/>
  <c r="N31" i="66"/>
  <c r="M31" i="66"/>
  <c r="P30" i="66"/>
  <c r="N30" i="66"/>
  <c r="M30" i="66"/>
  <c r="O30" i="66" s="1"/>
  <c r="P29" i="66"/>
  <c r="N29" i="66"/>
  <c r="M29" i="66"/>
  <c r="O29" i="66" s="1"/>
  <c r="P28" i="66"/>
  <c r="N28" i="66"/>
  <c r="M28" i="66"/>
  <c r="O28" i="66" s="1"/>
  <c r="P27" i="66"/>
  <c r="N27" i="66"/>
  <c r="M27" i="66"/>
  <c r="P26" i="66"/>
  <c r="N26" i="66"/>
  <c r="M26" i="66"/>
  <c r="O26" i="66" s="1"/>
  <c r="P25" i="66"/>
  <c r="N25" i="66"/>
  <c r="M25" i="66"/>
  <c r="P24" i="66"/>
  <c r="N24" i="66"/>
  <c r="M24" i="66"/>
  <c r="P23" i="66"/>
  <c r="N23" i="66"/>
  <c r="M23" i="66"/>
  <c r="P22" i="66"/>
  <c r="N22" i="66"/>
  <c r="M22" i="66"/>
  <c r="O22" i="66" s="1"/>
  <c r="P21" i="66"/>
  <c r="N21" i="66"/>
  <c r="M21" i="66"/>
  <c r="O21" i="66" s="1"/>
  <c r="P20" i="66"/>
  <c r="N20" i="66"/>
  <c r="M20" i="66"/>
  <c r="O20" i="66" s="1"/>
  <c r="P19" i="66"/>
  <c r="N19" i="66"/>
  <c r="M19" i="66"/>
  <c r="P18" i="66"/>
  <c r="N18" i="66"/>
  <c r="M18" i="66"/>
  <c r="P17" i="66"/>
  <c r="N17" i="66"/>
  <c r="M17" i="66"/>
  <c r="P16" i="66"/>
  <c r="N16" i="66"/>
  <c r="M16" i="66"/>
  <c r="O16" i="66" s="1"/>
  <c r="P15" i="66"/>
  <c r="N15" i="66"/>
  <c r="M15" i="66"/>
  <c r="O15" i="66" s="1"/>
  <c r="P14" i="66"/>
  <c r="N14" i="66"/>
  <c r="M14" i="66"/>
  <c r="O14" i="66" s="1"/>
  <c r="P13" i="66"/>
  <c r="N13" i="66"/>
  <c r="M13" i="66"/>
  <c r="O13" i="66" s="1"/>
  <c r="P12" i="66"/>
  <c r="N12" i="66"/>
  <c r="M12" i="66"/>
  <c r="O12" i="66" s="1"/>
  <c r="P11" i="66"/>
  <c r="N11" i="66"/>
  <c r="M11" i="66"/>
  <c r="P10" i="66"/>
  <c r="N10" i="66"/>
  <c r="M10" i="66"/>
  <c r="P9" i="66"/>
  <c r="N9" i="66"/>
  <c r="M9" i="66"/>
  <c r="P8" i="66"/>
  <c r="N8" i="66"/>
  <c r="M8" i="66"/>
  <c r="O8" i="66" s="1"/>
  <c r="P7" i="66"/>
  <c r="N7" i="66"/>
  <c r="M7" i="66"/>
  <c r="O7" i="66" s="1"/>
  <c r="P6" i="66"/>
  <c r="N6" i="66"/>
  <c r="M6" i="66"/>
  <c r="O6" i="66" s="1"/>
  <c r="N105" i="65"/>
  <c r="M105" i="65"/>
  <c r="N104" i="65"/>
  <c r="M104" i="65"/>
  <c r="N103" i="65"/>
  <c r="M103" i="65"/>
  <c r="O103" i="65" s="1"/>
  <c r="N102" i="65"/>
  <c r="M102" i="65"/>
  <c r="O102" i="65" s="1"/>
  <c r="N101" i="65"/>
  <c r="M101" i="65"/>
  <c r="O101" i="65" s="1"/>
  <c r="N100" i="65"/>
  <c r="M100" i="65"/>
  <c r="N99" i="65"/>
  <c r="M99" i="65"/>
  <c r="O99" i="65" s="1"/>
  <c r="N98" i="65"/>
  <c r="M98" i="65"/>
  <c r="O98" i="65" s="1"/>
  <c r="N97" i="65"/>
  <c r="M97" i="65"/>
  <c r="O97" i="65" s="1"/>
  <c r="N96" i="65"/>
  <c r="M96" i="65"/>
  <c r="O96" i="65" s="1"/>
  <c r="N95" i="65"/>
  <c r="M95" i="65"/>
  <c r="O95" i="65" s="1"/>
  <c r="N94" i="65"/>
  <c r="M94" i="65"/>
  <c r="O94" i="65" s="1"/>
  <c r="N93" i="65"/>
  <c r="M93" i="65"/>
  <c r="O93" i="65" s="1"/>
  <c r="N92" i="65"/>
  <c r="M92" i="65"/>
  <c r="N91" i="65"/>
  <c r="M91" i="65"/>
  <c r="O91" i="65" s="1"/>
  <c r="N90" i="65"/>
  <c r="M90" i="65"/>
  <c r="O90" i="65" s="1"/>
  <c r="N89" i="65"/>
  <c r="M89" i="65"/>
  <c r="N88" i="65"/>
  <c r="M88" i="65"/>
  <c r="N87" i="65"/>
  <c r="M87" i="65"/>
  <c r="O87" i="65" s="1"/>
  <c r="N86" i="65"/>
  <c r="M86" i="65"/>
  <c r="O86" i="65" s="1"/>
  <c r="N85" i="65"/>
  <c r="M85" i="65"/>
  <c r="N84" i="65"/>
  <c r="M84" i="65"/>
  <c r="N83" i="65"/>
  <c r="M83" i="65"/>
  <c r="O83" i="65" s="1"/>
  <c r="N82" i="65"/>
  <c r="M82" i="65"/>
  <c r="O82" i="65" s="1"/>
  <c r="N81" i="65"/>
  <c r="M81" i="65"/>
  <c r="O81" i="65" s="1"/>
  <c r="N80" i="65"/>
  <c r="M80" i="65"/>
  <c r="O80" i="65" s="1"/>
  <c r="N79" i="65"/>
  <c r="M79" i="65"/>
  <c r="O79" i="65" s="1"/>
  <c r="N78" i="65"/>
  <c r="M78" i="65"/>
  <c r="O78" i="65" s="1"/>
  <c r="N77" i="65"/>
  <c r="M77" i="65"/>
  <c r="O77" i="65" s="1"/>
  <c r="N76" i="65"/>
  <c r="M76" i="65"/>
  <c r="N75" i="65"/>
  <c r="M75" i="65"/>
  <c r="O75" i="65" s="1"/>
  <c r="N74" i="65"/>
  <c r="M74" i="65"/>
  <c r="O74" i="65" s="1"/>
  <c r="N73" i="65"/>
  <c r="M73" i="65"/>
  <c r="O73" i="65" s="1"/>
  <c r="N72" i="65"/>
  <c r="M72" i="65"/>
  <c r="N71" i="65"/>
  <c r="M71" i="65"/>
  <c r="O71" i="65" s="1"/>
  <c r="N70" i="65"/>
  <c r="M70" i="65"/>
  <c r="O70" i="65" s="1"/>
  <c r="N69" i="65"/>
  <c r="M69" i="65"/>
  <c r="N68" i="65"/>
  <c r="M68" i="65"/>
  <c r="N67" i="65"/>
  <c r="M67" i="65"/>
  <c r="O67" i="65" s="1"/>
  <c r="N66" i="65"/>
  <c r="M66" i="65"/>
  <c r="O66" i="65" s="1"/>
  <c r="N65" i="65"/>
  <c r="M65" i="65"/>
  <c r="O65" i="65" s="1"/>
  <c r="N64" i="65"/>
  <c r="M64" i="65"/>
  <c r="O64" i="65" s="1"/>
  <c r="N63" i="65"/>
  <c r="M63" i="65"/>
  <c r="O63" i="65" s="1"/>
  <c r="N62" i="65"/>
  <c r="M62" i="65"/>
  <c r="O62" i="65" s="1"/>
  <c r="N61" i="65"/>
  <c r="M61" i="65"/>
  <c r="O61" i="65" s="1"/>
  <c r="N60" i="65"/>
  <c r="M60" i="65"/>
  <c r="N59" i="65"/>
  <c r="M59" i="65"/>
  <c r="O59" i="65" s="1"/>
  <c r="N58" i="65"/>
  <c r="M58" i="65"/>
  <c r="O58" i="65" s="1"/>
  <c r="N57" i="65"/>
  <c r="M57" i="65"/>
  <c r="N56" i="65"/>
  <c r="M56" i="65"/>
  <c r="N55" i="65"/>
  <c r="M55" i="65"/>
  <c r="O55" i="65" s="1"/>
  <c r="N54" i="65"/>
  <c r="M54" i="65"/>
  <c r="O54" i="65" s="1"/>
  <c r="N53" i="65"/>
  <c r="M53" i="65"/>
  <c r="O53" i="65" s="1"/>
  <c r="N52" i="65"/>
  <c r="M52" i="65"/>
  <c r="O52" i="65" s="1"/>
  <c r="N51" i="65"/>
  <c r="M51" i="65"/>
  <c r="O51" i="65" s="1"/>
  <c r="N50" i="65"/>
  <c r="M50" i="65"/>
  <c r="O50" i="65" s="1"/>
  <c r="N49" i="65"/>
  <c r="M49" i="65"/>
  <c r="O49" i="65" s="1"/>
  <c r="N48" i="65"/>
  <c r="M48" i="65"/>
  <c r="O48" i="65" s="1"/>
  <c r="N47" i="65"/>
  <c r="M47" i="65"/>
  <c r="N46" i="65"/>
  <c r="M46" i="65"/>
  <c r="O46" i="65" s="1"/>
  <c r="N45" i="65"/>
  <c r="M45" i="65"/>
  <c r="O45" i="65" s="1"/>
  <c r="N44" i="65"/>
  <c r="M44" i="65"/>
  <c r="O44" i="65" s="1"/>
  <c r="N43" i="65"/>
  <c r="M43" i="65"/>
  <c r="O43" i="65" s="1"/>
  <c r="N42" i="65"/>
  <c r="M42" i="65"/>
  <c r="O42" i="65" s="1"/>
  <c r="N41" i="65"/>
  <c r="M41" i="65"/>
  <c r="O41" i="65" s="1"/>
  <c r="N40" i="65"/>
  <c r="M40" i="65"/>
  <c r="O40" i="65" s="1"/>
  <c r="N39" i="65"/>
  <c r="M39" i="65"/>
  <c r="O39" i="65" s="1"/>
  <c r="N38" i="65"/>
  <c r="M38" i="65"/>
  <c r="O38" i="65" s="1"/>
  <c r="N37" i="65"/>
  <c r="M37" i="65"/>
  <c r="O37" i="65" s="1"/>
  <c r="N36" i="65"/>
  <c r="M36" i="65"/>
  <c r="N35" i="65"/>
  <c r="M35" i="65"/>
  <c r="O35" i="65" s="1"/>
  <c r="N34" i="65"/>
  <c r="M34" i="65"/>
  <c r="O34" i="65" s="1"/>
  <c r="N33" i="65"/>
  <c r="M33" i="65"/>
  <c r="O33" i="65" s="1"/>
  <c r="N32" i="65"/>
  <c r="M32" i="65"/>
  <c r="O32" i="65" s="1"/>
  <c r="N31" i="65"/>
  <c r="M31" i="65"/>
  <c r="O31" i="65" s="1"/>
  <c r="N30" i="65"/>
  <c r="M30" i="65"/>
  <c r="O30" i="65" s="1"/>
  <c r="N29" i="65"/>
  <c r="M29" i="65"/>
  <c r="O29" i="65" s="1"/>
  <c r="N28" i="65"/>
  <c r="M28" i="65"/>
  <c r="O28" i="65" s="1"/>
  <c r="N27" i="65"/>
  <c r="M27" i="65"/>
  <c r="O27" i="65" s="1"/>
  <c r="N26" i="65"/>
  <c r="M26" i="65"/>
  <c r="O26" i="65" s="1"/>
  <c r="N25" i="65"/>
  <c r="M25" i="65"/>
  <c r="O25" i="65" s="1"/>
  <c r="N24" i="65"/>
  <c r="M24" i="65"/>
  <c r="O24" i="65" s="1"/>
  <c r="N23" i="65"/>
  <c r="M23" i="65"/>
  <c r="O23" i="65" s="1"/>
  <c r="N22" i="65"/>
  <c r="M22" i="65"/>
  <c r="O22" i="65" s="1"/>
  <c r="N21" i="65"/>
  <c r="M21" i="65"/>
  <c r="O21" i="65" s="1"/>
  <c r="N20" i="65"/>
  <c r="M20" i="65"/>
  <c r="O20" i="65" s="1"/>
  <c r="N19" i="65"/>
  <c r="M19" i="65"/>
  <c r="O19" i="65" s="1"/>
  <c r="N18" i="65"/>
  <c r="M18" i="65"/>
  <c r="N17" i="65"/>
  <c r="M17" i="65"/>
  <c r="O17" i="65" s="1"/>
  <c r="N16" i="65"/>
  <c r="M16" i="65"/>
  <c r="O16" i="65" s="1"/>
  <c r="N15" i="65"/>
  <c r="M15" i="65"/>
  <c r="O15" i="65" s="1"/>
  <c r="N14" i="65"/>
  <c r="M14" i="65"/>
  <c r="O14" i="65" s="1"/>
  <c r="N13" i="65"/>
  <c r="M13" i="65"/>
  <c r="O13" i="65" s="1"/>
  <c r="N12" i="65"/>
  <c r="M12" i="65"/>
  <c r="O12" i="65" s="1"/>
  <c r="N11" i="65"/>
  <c r="M11" i="65"/>
  <c r="O11" i="65" s="1"/>
  <c r="N10" i="65"/>
  <c r="M10" i="65"/>
  <c r="O10" i="65" s="1"/>
  <c r="N9" i="65"/>
  <c r="M9" i="65"/>
  <c r="O9" i="65" s="1"/>
  <c r="N8" i="65"/>
  <c r="M8" i="65"/>
  <c r="O8" i="65" s="1"/>
  <c r="N7" i="65"/>
  <c r="M7" i="65"/>
  <c r="O7" i="65" s="1"/>
  <c r="N6" i="65"/>
  <c r="M6" i="65"/>
  <c r="O6" i="65" s="1"/>
  <c r="O9" i="66"/>
  <c r="O11" i="66"/>
  <c r="O17" i="66"/>
  <c r="O19" i="66"/>
  <c r="O10" i="66"/>
  <c r="O18" i="66"/>
  <c r="O24" i="66"/>
  <c r="O34" i="66"/>
  <c r="O40" i="66"/>
  <c r="O42" i="66"/>
  <c r="O46" i="66"/>
  <c r="O50" i="66"/>
  <c r="O56" i="66"/>
  <c r="O58" i="66"/>
  <c r="O62" i="66"/>
  <c r="O66" i="66"/>
  <c r="O68" i="66"/>
  <c r="O72" i="66"/>
  <c r="O74" i="66"/>
  <c r="O82" i="66"/>
  <c r="O84" i="66"/>
  <c r="O88" i="66"/>
  <c r="O90" i="66"/>
  <c r="O98" i="66"/>
  <c r="O100" i="66"/>
  <c r="O104" i="66"/>
  <c r="O23" i="66"/>
  <c r="O25" i="66"/>
  <c r="O27" i="66"/>
  <c r="O31" i="66"/>
  <c r="O33" i="66"/>
  <c r="O35" i="66"/>
  <c r="O37" i="66"/>
  <c r="O39" i="66"/>
  <c r="O41" i="66"/>
  <c r="O43" i="66"/>
  <c r="O47" i="66"/>
  <c r="O49" i="66"/>
  <c r="O51" i="66"/>
  <c r="O53" i="66"/>
  <c r="O55" i="66"/>
  <c r="O57" i="66"/>
  <c r="O59" i="66"/>
  <c r="O61" i="66"/>
  <c r="O63" i="66"/>
  <c r="O65" i="66"/>
  <c r="O67" i="66"/>
  <c r="O69" i="66"/>
  <c r="O71" i="66"/>
  <c r="O73" i="66"/>
  <c r="O75" i="66"/>
  <c r="O77" i="66"/>
  <c r="O79" i="66"/>
  <c r="O81" i="66"/>
  <c r="O83" i="66"/>
  <c r="O85" i="66"/>
  <c r="O87" i="66"/>
  <c r="O89" i="66"/>
  <c r="O91" i="66"/>
  <c r="O93" i="66"/>
  <c r="O95" i="66"/>
  <c r="O97" i="66"/>
  <c r="O99" i="66"/>
  <c r="O101" i="66"/>
  <c r="O103" i="66"/>
  <c r="O105" i="66"/>
  <c r="O18" i="65"/>
  <c r="O36" i="65"/>
  <c r="O56" i="65"/>
  <c r="O60" i="65"/>
  <c r="O68" i="65"/>
  <c r="O72" i="65"/>
  <c r="O76" i="65"/>
  <c r="O84" i="65"/>
  <c r="O88" i="65"/>
  <c r="O92" i="65"/>
  <c r="O100" i="65"/>
  <c r="O104" i="65"/>
  <c r="O47" i="65"/>
  <c r="O57" i="65"/>
  <c r="O69" i="65"/>
  <c r="O85" i="65"/>
  <c r="O89" i="65"/>
  <c r="O105" i="65"/>
  <c r="N104" i="64"/>
  <c r="M104" i="64"/>
  <c r="N103" i="64"/>
  <c r="M103" i="64"/>
  <c r="N102" i="64"/>
  <c r="M102" i="64"/>
  <c r="N101" i="64"/>
  <c r="M101" i="64"/>
  <c r="N100" i="64"/>
  <c r="M100" i="64"/>
  <c r="N99" i="64"/>
  <c r="M99" i="64"/>
  <c r="N98" i="64"/>
  <c r="M98" i="64"/>
  <c r="N97" i="64"/>
  <c r="M97" i="64"/>
  <c r="N96" i="64"/>
  <c r="M96" i="64"/>
  <c r="N95" i="64"/>
  <c r="M95" i="64"/>
  <c r="N94" i="64"/>
  <c r="M94" i="64"/>
  <c r="N93" i="64"/>
  <c r="M93" i="64"/>
  <c r="N92" i="64"/>
  <c r="M92" i="64"/>
  <c r="N91" i="64"/>
  <c r="M91" i="64"/>
  <c r="N90" i="64"/>
  <c r="M90" i="64"/>
  <c r="N89" i="64"/>
  <c r="M89" i="64"/>
  <c r="N88" i="64"/>
  <c r="M88" i="64"/>
  <c r="N87" i="64"/>
  <c r="M87" i="64"/>
  <c r="N86" i="64"/>
  <c r="M86" i="64"/>
  <c r="N85" i="64"/>
  <c r="M85" i="64"/>
  <c r="N84" i="64"/>
  <c r="M84" i="64"/>
  <c r="N83" i="64"/>
  <c r="M83" i="64"/>
  <c r="N82" i="64"/>
  <c r="M82" i="64"/>
  <c r="N81" i="64"/>
  <c r="M81" i="64"/>
  <c r="N80" i="64"/>
  <c r="M80" i="64"/>
  <c r="N79" i="64"/>
  <c r="M79" i="64"/>
  <c r="N78" i="64"/>
  <c r="M78" i="64"/>
  <c r="N77" i="64"/>
  <c r="M77" i="64"/>
  <c r="N76" i="64"/>
  <c r="M76" i="64"/>
  <c r="N75" i="64"/>
  <c r="M75" i="64"/>
  <c r="N74" i="64"/>
  <c r="M74" i="64"/>
  <c r="N73" i="64"/>
  <c r="M73" i="64"/>
  <c r="N72" i="64"/>
  <c r="M72" i="64"/>
  <c r="N71" i="64"/>
  <c r="M71" i="64"/>
  <c r="N70" i="64"/>
  <c r="M70" i="64"/>
  <c r="N69" i="64"/>
  <c r="M69" i="64"/>
  <c r="N68" i="64"/>
  <c r="M68" i="64"/>
  <c r="N67" i="64"/>
  <c r="M67" i="64"/>
  <c r="N66" i="64"/>
  <c r="M66" i="64"/>
  <c r="N65" i="64"/>
  <c r="M65" i="64"/>
  <c r="N64" i="64"/>
  <c r="M64" i="64"/>
  <c r="N63" i="64"/>
  <c r="M63" i="64"/>
  <c r="N62" i="64"/>
  <c r="M62" i="64"/>
  <c r="N61" i="64"/>
  <c r="M61" i="64"/>
  <c r="N60" i="64"/>
  <c r="M60" i="64"/>
  <c r="N59" i="64"/>
  <c r="M59" i="64"/>
  <c r="N58" i="64"/>
  <c r="M58" i="64"/>
  <c r="N57" i="64"/>
  <c r="M57" i="64"/>
  <c r="N56" i="64"/>
  <c r="M56" i="64"/>
  <c r="N55" i="64"/>
  <c r="M55" i="64"/>
  <c r="N54" i="64"/>
  <c r="M54" i="64"/>
  <c r="N53" i="64"/>
  <c r="M53" i="64"/>
  <c r="N52" i="64"/>
  <c r="M52" i="64"/>
  <c r="N51" i="64"/>
  <c r="M51" i="64"/>
  <c r="N50" i="64"/>
  <c r="M50" i="64"/>
  <c r="N49" i="64"/>
  <c r="M49" i="64"/>
  <c r="N48" i="64"/>
  <c r="M48" i="64"/>
  <c r="N47" i="64"/>
  <c r="M47" i="64"/>
  <c r="N46" i="64"/>
  <c r="M46" i="64"/>
  <c r="N45" i="64"/>
  <c r="M45" i="64"/>
  <c r="N44" i="64"/>
  <c r="M44" i="64"/>
  <c r="N43" i="64"/>
  <c r="M43" i="64"/>
  <c r="N42" i="64"/>
  <c r="M42" i="64"/>
  <c r="N41" i="64"/>
  <c r="M41" i="64"/>
  <c r="N40" i="64"/>
  <c r="M40" i="64"/>
  <c r="N39" i="64"/>
  <c r="M39" i="64"/>
  <c r="N38" i="64"/>
  <c r="M38" i="64"/>
  <c r="N37" i="64"/>
  <c r="M37" i="64"/>
  <c r="N36" i="64"/>
  <c r="M36" i="64"/>
  <c r="N35" i="64"/>
  <c r="M35" i="64"/>
  <c r="N34" i="64"/>
  <c r="M34" i="64"/>
  <c r="N33" i="64"/>
  <c r="M33" i="64"/>
  <c r="N32" i="64"/>
  <c r="M32" i="64"/>
  <c r="N31" i="64"/>
  <c r="M31" i="64"/>
  <c r="N30" i="64"/>
  <c r="M30" i="64"/>
  <c r="N29" i="64"/>
  <c r="M29" i="64"/>
  <c r="N28" i="64"/>
  <c r="M28" i="64"/>
  <c r="N27" i="64"/>
  <c r="M27" i="64"/>
  <c r="N26" i="64"/>
  <c r="M26" i="64"/>
  <c r="N25" i="64"/>
  <c r="M25" i="64"/>
  <c r="N24" i="64"/>
  <c r="M24" i="64"/>
  <c r="N23" i="64"/>
  <c r="M23" i="64"/>
  <c r="N22" i="64"/>
  <c r="M22" i="64"/>
  <c r="N21" i="64"/>
  <c r="M21" i="64"/>
  <c r="N20" i="64"/>
  <c r="M20" i="64"/>
  <c r="N19" i="64"/>
  <c r="M19" i="64"/>
  <c r="N18" i="64"/>
  <c r="M18" i="64"/>
  <c r="N17" i="64"/>
  <c r="M17" i="64"/>
  <c r="N16" i="64"/>
  <c r="M16" i="64"/>
  <c r="N15" i="64"/>
  <c r="M15" i="64"/>
  <c r="N14" i="64"/>
  <c r="M14" i="64"/>
  <c r="N13" i="64"/>
  <c r="M13" i="64"/>
  <c r="N12" i="64"/>
  <c r="M12" i="64"/>
  <c r="N11" i="64"/>
  <c r="M11" i="64"/>
  <c r="N10" i="64"/>
  <c r="M10" i="64"/>
  <c r="N9" i="64"/>
  <c r="M9" i="64"/>
  <c r="N8" i="64"/>
  <c r="M8" i="64"/>
  <c r="N7" i="64"/>
  <c r="M7" i="64"/>
  <c r="N6" i="64"/>
  <c r="M6" i="64"/>
  <c r="N5" i="64"/>
  <c r="M5" i="64"/>
  <c r="M104" i="61"/>
  <c r="M103" i="61"/>
  <c r="M102" i="61"/>
  <c r="M101" i="61"/>
  <c r="M100" i="61"/>
  <c r="M99" i="61"/>
  <c r="M98" i="61"/>
  <c r="M97" i="61"/>
  <c r="M96" i="61"/>
  <c r="M95" i="61"/>
  <c r="M94" i="61"/>
  <c r="M93" i="61"/>
  <c r="M92" i="61"/>
  <c r="M91" i="61"/>
  <c r="M90" i="61"/>
  <c r="M89" i="61"/>
  <c r="M88" i="61"/>
  <c r="M87" i="61"/>
  <c r="M86" i="61"/>
  <c r="M85" i="61"/>
  <c r="M84" i="61"/>
  <c r="M83" i="61"/>
  <c r="M82" i="61"/>
  <c r="M81" i="61"/>
  <c r="M80" i="61"/>
  <c r="M79" i="61"/>
  <c r="M78" i="61"/>
  <c r="M77" i="61"/>
  <c r="M76" i="61"/>
  <c r="M75" i="61"/>
  <c r="M74" i="61"/>
  <c r="M73" i="61"/>
  <c r="M72" i="61"/>
  <c r="M71" i="61"/>
  <c r="M70" i="61"/>
  <c r="M69" i="61"/>
  <c r="M68" i="61"/>
  <c r="M67" i="61"/>
  <c r="M66" i="61"/>
  <c r="M65" i="61"/>
  <c r="M64" i="61"/>
  <c r="M63" i="61"/>
  <c r="M62" i="61"/>
  <c r="M61" i="61"/>
  <c r="M60" i="61"/>
  <c r="M59" i="61"/>
  <c r="M58" i="61"/>
  <c r="M57" i="61"/>
  <c r="M56" i="61"/>
  <c r="M55" i="61"/>
  <c r="M54" i="61"/>
  <c r="M53" i="61"/>
  <c r="M52" i="61"/>
  <c r="M51" i="61"/>
  <c r="M50" i="61"/>
  <c r="M49" i="61"/>
  <c r="M48" i="61"/>
  <c r="M47" i="61"/>
  <c r="M46" i="61"/>
  <c r="M45" i="61"/>
  <c r="M44" i="61"/>
  <c r="M43" i="61"/>
  <c r="M42" i="61"/>
  <c r="M41" i="61"/>
  <c r="M40" i="61"/>
  <c r="M39" i="61"/>
  <c r="M38" i="61"/>
  <c r="M37" i="61"/>
  <c r="M36" i="61"/>
  <c r="M35" i="61"/>
  <c r="M34" i="61"/>
  <c r="M33" i="61"/>
  <c r="M32" i="61"/>
  <c r="M31" i="61"/>
  <c r="M30" i="61"/>
  <c r="M29" i="61"/>
  <c r="M28" i="61"/>
  <c r="M27" i="61"/>
  <c r="M26" i="61"/>
  <c r="M25" i="61"/>
  <c r="M24" i="61"/>
  <c r="M23" i="61"/>
  <c r="M22" i="61"/>
  <c r="M21" i="61"/>
  <c r="M20" i="61"/>
  <c r="M19" i="61"/>
  <c r="M18" i="61"/>
  <c r="M17" i="61"/>
  <c r="M16" i="61"/>
  <c r="M15" i="61"/>
  <c r="M14" i="61"/>
  <c r="M13" i="61"/>
  <c r="M12" i="61"/>
  <c r="M11" i="61"/>
  <c r="M10" i="61"/>
  <c r="M9" i="61"/>
  <c r="M8" i="61"/>
  <c r="M7" i="61"/>
  <c r="M6" i="61"/>
  <c r="E20" i="54"/>
  <c r="E21" i="54"/>
  <c r="E22" i="54"/>
  <c r="E23" i="54"/>
  <c r="E19" i="5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5" authorId="0" shapeId="0" xr:uid="{00000000-0006-0000-0000-000001000000}">
      <text>
        <r>
          <rPr>
            <b/>
            <sz val="12"/>
            <color indexed="81"/>
            <rFont val="Arial"/>
            <family val="2"/>
          </rPr>
          <t>FT: Full Time
PT: Part Time
CN: Consultant</t>
        </r>
      </text>
    </comment>
    <comment ref="H5" authorId="0" shapeId="0" xr:uid="{00000000-0006-0000-0000-000002000000}">
      <text>
        <r>
          <rPr>
            <b/>
            <sz val="12"/>
            <color indexed="81"/>
            <rFont val="Arial"/>
            <family val="2"/>
          </rPr>
          <t xml:space="preserve">Does the employee want to buy "ADDitional" Life Insurance?
      Y: Yes
      N: No </t>
        </r>
      </text>
    </comment>
    <comment ref="J5" authorId="0" shapeId="0" xr:uid="{00000000-0006-0000-0000-000003000000}">
      <text>
        <r>
          <rPr>
            <b/>
            <sz val="12"/>
            <color indexed="81"/>
            <rFont val="Arial"/>
            <family val="2"/>
          </rPr>
          <t>S: Salaried
H: Hourly</t>
        </r>
      </text>
    </comment>
    <comment ref="L5" authorId="0" shapeId="0" xr:uid="{00000000-0006-0000-0000-000004000000}">
      <text>
        <r>
          <rPr>
            <b/>
            <sz val="12"/>
            <color rgb="FF000000"/>
            <rFont val="Arial"/>
            <family val="2"/>
          </rPr>
          <t xml:space="preserve">HMO: Health Maintenance Organization
</t>
        </r>
        <r>
          <rPr>
            <b/>
            <sz val="12"/>
            <color rgb="FF000000"/>
            <rFont val="Arial"/>
            <family val="2"/>
          </rPr>
          <t xml:space="preserve">          HMOF: HMO Family
</t>
        </r>
        <r>
          <rPr>
            <b/>
            <sz val="12"/>
            <color rgb="FF000000"/>
            <rFont val="Arial"/>
            <family val="2"/>
          </rPr>
          <t xml:space="preserve">          HMOI: HMO Individual
</t>
        </r>
        <r>
          <rPr>
            <b/>
            <sz val="12"/>
            <color rgb="FF000000"/>
            <rFont val="Arial"/>
            <family val="2"/>
          </rPr>
          <t xml:space="preserve">
</t>
        </r>
        <r>
          <rPr>
            <b/>
            <sz val="12"/>
            <color rgb="FF000000"/>
            <rFont val="Arial"/>
            <family val="2"/>
          </rPr>
          <t xml:space="preserve">PPO: Preferred Provider Organization
</t>
        </r>
        <r>
          <rPr>
            <b/>
            <sz val="12"/>
            <color rgb="FF000000"/>
            <rFont val="Arial"/>
            <family val="2"/>
          </rPr>
          <t xml:space="preserve">          PPOF: PPO Family
</t>
        </r>
        <r>
          <rPr>
            <b/>
            <sz val="12"/>
            <color rgb="FF000000"/>
            <rFont val="Arial"/>
            <family val="2"/>
          </rPr>
          <t xml:space="preserve">          PPOI: PPO Individual 
</t>
        </r>
        <r>
          <rPr>
            <b/>
            <sz val="12"/>
            <color rgb="FF000000"/>
            <rFont val="Arial"/>
            <family val="2"/>
          </rPr>
          <t xml:space="preserve">
</t>
        </r>
        <r>
          <rPr>
            <b/>
            <sz val="12"/>
            <color rgb="FF000000"/>
            <rFont val="Arial"/>
            <family val="2"/>
          </rPr>
          <t>None: Not opting for a health plan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4" authorId="0" shapeId="0" xr:uid="{00000000-0006-0000-0200-000001000000}">
      <text>
        <r>
          <rPr>
            <b/>
            <sz val="12"/>
            <color indexed="81"/>
            <rFont val="Arial"/>
            <family val="2"/>
          </rPr>
          <t>FT: Full Time
PT: Part Time
CN: Consultant</t>
        </r>
      </text>
    </comment>
    <comment ref="H4" authorId="0" shapeId="0" xr:uid="{00000000-0006-0000-0200-000002000000}">
      <text>
        <r>
          <rPr>
            <b/>
            <sz val="12"/>
            <color indexed="81"/>
            <rFont val="Arial"/>
            <family val="2"/>
          </rPr>
          <t xml:space="preserve">Does the employee want to buy "ADDitional" Life Insurance?
      Y: Yes
      N: No </t>
        </r>
      </text>
    </comment>
    <comment ref="J4" authorId="0" shapeId="0" xr:uid="{00000000-0006-0000-0200-000003000000}">
      <text>
        <r>
          <rPr>
            <b/>
            <sz val="12"/>
            <color indexed="81"/>
            <rFont val="Arial"/>
            <family val="2"/>
          </rPr>
          <t>S: Salaried
H: Hourly</t>
        </r>
      </text>
    </comment>
    <comment ref="L4" authorId="0" shapeId="0" xr:uid="{00000000-0006-0000-0200-000004000000}">
      <text>
        <r>
          <rPr>
            <b/>
            <sz val="12"/>
            <color indexed="81"/>
            <rFont val="Arial"/>
            <family val="2"/>
          </rPr>
          <t>HMO: Health Maintenance Organization
          HMOF: HMO Family
          HMOI: HMO Individual
PPO: Preferred Provider Organization
          PPOF: PPO Family
          PPOI: PPO Individual 
None: Not opting for a health plan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C14" authorId="0" shapeId="0" xr:uid="{00000000-0006-0000-0500-000001000000}">
      <text>
        <r>
          <rPr>
            <b/>
            <sz val="13"/>
            <color indexed="81"/>
            <rFont val="Calibri"/>
            <family val="2"/>
            <scheme val="minor"/>
          </rPr>
          <t xml:space="preserve">Applied to Achieved Sales in excess of the Bonus Threshhold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C14" authorId="0" shapeId="0" xr:uid="{00000000-0006-0000-0600-000001000000}">
      <text>
        <r>
          <rPr>
            <b/>
            <sz val="13"/>
            <color indexed="81"/>
            <rFont val="Calibri"/>
            <family val="2"/>
            <scheme val="minor"/>
          </rPr>
          <t xml:space="preserve">Applied to Achieved Sales 
in excess of the Bonus Threshhold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C14" authorId="0" shapeId="0" xr:uid="{00000000-0006-0000-0700-000001000000}">
      <text>
        <r>
          <rPr>
            <b/>
            <sz val="14"/>
            <color indexed="81"/>
            <rFont val="Calibri"/>
            <family val="2"/>
          </rPr>
          <t>Applied to Achieved Sales in excess of the Bonus Threshhold</t>
        </r>
        <r>
          <rPr>
            <b/>
            <sz val="12"/>
            <color indexed="81"/>
            <rFont val="Calibri"/>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C22" authorId="0" shapeId="0" xr:uid="{00000000-0006-0000-0800-000001000000}">
      <text>
        <r>
          <rPr>
            <b/>
            <sz val="13"/>
            <color indexed="81"/>
            <rFont val="Calibri"/>
            <family val="2"/>
            <scheme val="minor"/>
          </rPr>
          <t>Applied to Achieved Sales in excess of the Threshhold</t>
        </r>
        <r>
          <rPr>
            <b/>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Thomas J. Schriber</author>
  </authors>
  <commentList>
    <comment ref="C22" authorId="0" shapeId="0" xr:uid="{00000000-0006-0000-0900-000001000000}">
      <text>
        <r>
          <rPr>
            <b/>
            <sz val="13"/>
            <color indexed="81"/>
            <rFont val="Calibri"/>
            <family val="2"/>
            <scheme val="minor"/>
          </rPr>
          <t>Applied to Achieved Sales in excess of the Threshhold</t>
        </r>
        <r>
          <rPr>
            <b/>
            <sz val="8"/>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G4" authorId="0" shapeId="0" xr:uid="{00000000-0006-0000-1200-000001000000}">
      <text>
        <r>
          <rPr>
            <b/>
            <sz val="12"/>
            <color indexed="81"/>
            <rFont val="Arial"/>
            <family val="2"/>
          </rPr>
          <t>FT: Full Time
PT: Part Time
CN: Consultant</t>
        </r>
      </text>
    </comment>
    <comment ref="H4" authorId="0" shapeId="0" xr:uid="{00000000-0006-0000-1200-000002000000}">
      <text>
        <r>
          <rPr>
            <b/>
            <sz val="12"/>
            <color indexed="81"/>
            <rFont val="Arial"/>
            <family val="2"/>
          </rPr>
          <t xml:space="preserve">Does the employee want to buy "ADDitional" Life Insurance?
      Y: Yes
      N: No </t>
        </r>
      </text>
    </comment>
    <comment ref="J4" authorId="0" shapeId="0" xr:uid="{00000000-0006-0000-1200-000003000000}">
      <text>
        <r>
          <rPr>
            <b/>
            <sz val="12"/>
            <color indexed="81"/>
            <rFont val="Arial"/>
            <family val="2"/>
          </rPr>
          <t>S: Salaried
H: Hourly</t>
        </r>
      </text>
    </comment>
    <comment ref="L4" authorId="0" shapeId="0" xr:uid="{00000000-0006-0000-1200-000004000000}">
      <text>
        <r>
          <rPr>
            <b/>
            <sz val="12"/>
            <color indexed="81"/>
            <rFont val="Arial"/>
            <family val="2"/>
          </rPr>
          <t>HMO: Health Maintenance Organization
          HMOF: HMO Family
          HMOI: HMO Individual
PPO: Preferred Provider Organization
          PPOF: PPO Family
          PPOI: PPO Individual 
None: Not opting for a health plan</t>
        </r>
      </text>
    </comment>
  </commentList>
</comments>
</file>

<file path=xl/sharedStrings.xml><?xml version="1.0" encoding="utf-8"?>
<sst xmlns="http://schemas.openxmlformats.org/spreadsheetml/2006/main" count="3787" uniqueCount="282">
  <si>
    <t>Last Name</t>
  </si>
  <si>
    <t>Sex</t>
  </si>
  <si>
    <t>Location</t>
  </si>
  <si>
    <t>Hovey</t>
  </si>
  <si>
    <t>M</t>
  </si>
  <si>
    <t>Austin</t>
  </si>
  <si>
    <t>FT</t>
  </si>
  <si>
    <t>N</t>
  </si>
  <si>
    <t>S</t>
  </si>
  <si>
    <t>HMOF</t>
  </si>
  <si>
    <t>Overton</t>
  </si>
  <si>
    <t>F</t>
  </si>
  <si>
    <t>Home</t>
  </si>
  <si>
    <t>Y</t>
  </si>
  <si>
    <t>Fetherston</t>
  </si>
  <si>
    <t>New Orleans</t>
  </si>
  <si>
    <t>Lebrun</t>
  </si>
  <si>
    <t>None</t>
  </si>
  <si>
    <t>Hanson</t>
  </si>
  <si>
    <t>Philo</t>
  </si>
  <si>
    <t>PPOI</t>
  </si>
  <si>
    <t>Stolt</t>
  </si>
  <si>
    <t>HMOI</t>
  </si>
  <si>
    <t>Akhalaghi</t>
  </si>
  <si>
    <t>Vankeuren</t>
  </si>
  <si>
    <t>PT</t>
  </si>
  <si>
    <t>H</t>
  </si>
  <si>
    <t>PPOF</t>
  </si>
  <si>
    <t>Mccorkle</t>
  </si>
  <si>
    <t>Nashville</t>
  </si>
  <si>
    <t>Nightingale</t>
  </si>
  <si>
    <t>Croasdale</t>
  </si>
  <si>
    <t>Lambrechts</t>
  </si>
  <si>
    <t>Palmer</t>
  </si>
  <si>
    <t>Tetreault</t>
  </si>
  <si>
    <t>Cugini</t>
  </si>
  <si>
    <t>Dash</t>
  </si>
  <si>
    <t>Donnelly</t>
  </si>
  <si>
    <t>Lucht</t>
  </si>
  <si>
    <t>Tiernan</t>
  </si>
  <si>
    <t>Sheinin</t>
  </si>
  <si>
    <t>Kenyon</t>
  </si>
  <si>
    <t>Wichman</t>
  </si>
  <si>
    <t>Husband</t>
  </si>
  <si>
    <t>Watts</t>
  </si>
  <si>
    <t>Longa</t>
  </si>
  <si>
    <t>Jacques</t>
  </si>
  <si>
    <t>Joseph</t>
  </si>
  <si>
    <t>Provost</t>
  </si>
  <si>
    <t>Limanni</t>
  </si>
  <si>
    <t>Young</t>
  </si>
  <si>
    <t>Damien</t>
  </si>
  <si>
    <t>Squillante</t>
  </si>
  <si>
    <t>Conrad</t>
  </si>
  <si>
    <t>Myette</t>
  </si>
  <si>
    <t>Nasse</t>
  </si>
  <si>
    <t>Kusz</t>
  </si>
  <si>
    <t>White</t>
  </si>
  <si>
    <t>Chamberlain</t>
  </si>
  <si>
    <t>Anderson</t>
  </si>
  <si>
    <t>Viator</t>
  </si>
  <si>
    <t>Law</t>
  </si>
  <si>
    <t>Teliha</t>
  </si>
  <si>
    <t>Carrington</t>
  </si>
  <si>
    <t>Petro</t>
  </si>
  <si>
    <t>Greenwood</t>
  </si>
  <si>
    <t>Martuscelli</t>
  </si>
  <si>
    <t>Mcgovern</t>
  </si>
  <si>
    <t>Lapointe</t>
  </si>
  <si>
    <t>Sweet</t>
  </si>
  <si>
    <t>Boisclair</t>
  </si>
  <si>
    <t>Montagna</t>
  </si>
  <si>
    <t>Engstrume</t>
  </si>
  <si>
    <t>Travison</t>
  </si>
  <si>
    <t>Kovacs</t>
  </si>
  <si>
    <t>Patnoad</t>
  </si>
  <si>
    <t>Disandro</t>
  </si>
  <si>
    <t>Steyerl</t>
  </si>
  <si>
    <t>CN</t>
  </si>
  <si>
    <t>Fagan</t>
  </si>
  <si>
    <t>Abdullah</t>
  </si>
  <si>
    <t>Rigby</t>
  </si>
  <si>
    <t>Zisowitz</t>
  </si>
  <si>
    <t>Weaver</t>
  </si>
  <si>
    <t>Williams</t>
  </si>
  <si>
    <t>Gifford</t>
  </si>
  <si>
    <t>Scott</t>
  </si>
  <si>
    <t>Tufts</t>
  </si>
  <si>
    <t>Sherman</t>
  </si>
  <si>
    <t>Mulcahey</t>
  </si>
  <si>
    <t>Lachapelle</t>
  </si>
  <si>
    <t>Hamilton</t>
  </si>
  <si>
    <t>Silver</t>
  </si>
  <si>
    <t>Schwegler</t>
  </si>
  <si>
    <t>Reels</t>
  </si>
  <si>
    <t>Hazera</t>
  </si>
  <si>
    <t>Hu</t>
  </si>
  <si>
    <t>Flores</t>
  </si>
  <si>
    <t>Johnson</t>
  </si>
  <si>
    <t>Laplante</t>
  </si>
  <si>
    <t>Mazzotta</t>
  </si>
  <si>
    <t>Tucker</t>
  </si>
  <si>
    <t>Brazil</t>
  </si>
  <si>
    <t>Lowe</t>
  </si>
  <si>
    <t>Fasching</t>
  </si>
  <si>
    <t>Veyera</t>
  </si>
  <si>
    <t>O'Donnell</t>
  </si>
  <si>
    <t>Dasilva</t>
  </si>
  <si>
    <t>Dain</t>
  </si>
  <si>
    <t>Fisher</t>
  </si>
  <si>
    <t>Golet</t>
  </si>
  <si>
    <t>Howard</t>
  </si>
  <si>
    <t>Zunjic</t>
  </si>
  <si>
    <t>Lynch</t>
  </si>
  <si>
    <t>Thibault</t>
  </si>
  <si>
    <t>Baglama</t>
  </si>
  <si>
    <t>Winters</t>
  </si>
  <si>
    <t>Wang</t>
  </si>
  <si>
    <t>Harrison</t>
  </si>
  <si>
    <t>Hire Date</t>
  </si>
  <si>
    <t>Birth Date</t>
  </si>
  <si>
    <t>Job Status</t>
  </si>
  <si>
    <t>Pay Grade</t>
  </si>
  <si>
    <t>Annual Salary</t>
  </si>
  <si>
    <t>Health Plan</t>
  </si>
  <si>
    <t>Pay Type</t>
  </si>
  <si>
    <t>Years Service</t>
  </si>
  <si>
    <t>years service as of</t>
  </si>
  <si>
    <t>Bonus Pay Grade 1</t>
  </si>
  <si>
    <t>Bonus Pay Grade 2</t>
  </si>
  <si>
    <t>Bonus Pay Grade 3</t>
  </si>
  <si>
    <t>Add Life Ins</t>
  </si>
  <si>
    <t>HMOG</t>
  </si>
  <si>
    <t>The IF Function has this syntax:</t>
  </si>
  <si>
    <r>
      <t>the "</t>
    </r>
    <r>
      <rPr>
        <b/>
        <i/>
        <sz val="22"/>
        <color indexed="9"/>
        <rFont val="Arial"/>
        <family val="2"/>
      </rPr>
      <t>logical_test</t>
    </r>
    <r>
      <rPr>
        <b/>
        <sz val="22"/>
        <color indexed="9"/>
        <rFont val="Arial"/>
        <family val="2"/>
      </rPr>
      <t>" uses a comparison operator</t>
    </r>
  </si>
  <si>
    <t>(see the next worksheet)</t>
  </si>
  <si>
    <t>Life Ins Premium</t>
  </si>
  <si>
    <t>Specifying Character-String Constants</t>
  </si>
  <si>
    <t>1. Just type the character string (without quotation marks)</t>
  </si>
  <si>
    <t xml:space="preserve"> it just specifies a character-string constant)</t>
  </si>
  <si>
    <t>The AND Function has this syntax:</t>
  </si>
  <si>
    <t>Excel's Logical Functions</t>
  </si>
  <si>
    <t>Excel's OR Function</t>
  </si>
  <si>
    <t>The OR Function has this syntax:</t>
  </si>
  <si>
    <t>Next: Determine Each Employee's Bonus Amount</t>
  </si>
  <si>
    <r>
      <t xml:space="preserve">true </t>
    </r>
    <r>
      <rPr>
        <b/>
        <sz val="22"/>
        <color indexed="13"/>
        <rFont val="Arial"/>
        <family val="2"/>
      </rPr>
      <t>and/or</t>
    </r>
    <r>
      <rPr>
        <b/>
        <sz val="22"/>
        <color indexed="9"/>
        <rFont val="Arial"/>
        <family val="2"/>
      </rPr>
      <t xml:space="preserve"> false operand positions</t>
    </r>
  </si>
  <si>
    <t>"If Sales &gt; $50,000, Bonus = 3% of Sales;</t>
  </si>
  <si>
    <t>Else if Sales &gt; $30,000, Bonus = 1.5% of Sales;</t>
  </si>
  <si>
    <t>Else, Bonus = $0</t>
  </si>
  <si>
    <t>IF Statement:</t>
  </si>
  <si>
    <t>Note that "n - 1" Tests (IF's) must be Provided to Determine</t>
  </si>
  <si>
    <t>which One of "n" Distinct Outcomes is in Effect (!)</t>
  </si>
  <si>
    <t>Flowchart Showing the Logic to Determine the Bonus Amount</t>
  </si>
  <si>
    <t>for using exactly one IF within another IF:</t>
  </si>
  <si>
    <r>
      <t xml:space="preserve">e.g., </t>
    </r>
    <r>
      <rPr>
        <b/>
        <sz val="16"/>
        <color rgb="FFFF0000"/>
        <rFont val="Arial"/>
        <family val="2"/>
      </rPr>
      <t>Net Present Value</t>
    </r>
  </si>
  <si>
    <r>
      <t xml:space="preserve">e.g., </t>
    </r>
    <r>
      <rPr>
        <b/>
        <sz val="16"/>
        <color rgb="FFFF0000"/>
        <rFont val="Arial"/>
        <family val="2"/>
      </rPr>
      <t>= "Net Present Value"</t>
    </r>
  </si>
  <si>
    <r>
      <t xml:space="preserve">2. Start with an </t>
    </r>
    <r>
      <rPr>
        <b/>
        <sz val="16"/>
        <color rgb="FFFF0000"/>
        <rFont val="Arial"/>
        <family val="2"/>
      </rPr>
      <t>=</t>
    </r>
    <r>
      <rPr>
        <b/>
        <sz val="16"/>
        <rFont val="Arial"/>
        <family val="2"/>
      </rPr>
      <t xml:space="preserve"> and put quotation marks around the string</t>
    </r>
  </si>
  <si>
    <r>
      <t xml:space="preserve">= IF (D9 = </t>
    </r>
    <r>
      <rPr>
        <b/>
        <sz val="16"/>
        <color rgb="FFFF0000"/>
        <rFont val="Arial"/>
        <family val="2"/>
      </rPr>
      <t>"</t>
    </r>
    <r>
      <rPr>
        <b/>
        <sz val="16"/>
        <rFont val="Arial"/>
        <family val="2"/>
      </rPr>
      <t>Y</t>
    </r>
    <r>
      <rPr>
        <b/>
        <sz val="16"/>
        <color rgb="FFFF0000"/>
        <rFont val="Arial"/>
        <family val="2"/>
      </rPr>
      <t>"</t>
    </r>
    <r>
      <rPr>
        <b/>
        <sz val="16"/>
        <rFont val="Arial"/>
        <family val="2"/>
      </rPr>
      <t>, …)</t>
    </r>
  </si>
  <si>
    <t>Creating a Nested IF Function for Talent Tracs</t>
  </si>
  <si>
    <t>(difference between two dates, with the difference</t>
  </si>
  <si>
    <t>401(k)</t>
  </si>
  <si>
    <t>Bonus</t>
  </si>
  <si>
    <t>Now Add a Bonus Field to the Records</t>
  </si>
  <si>
    <t>the character string can be specified in either of two ways:</t>
  </si>
  <si>
    <t>(use the method of square brackets; already done here to save time)</t>
  </si>
  <si>
    <t xml:space="preserve">= IF (D9 = "y", …) </t>
  </si>
  <si>
    <t>and</t>
  </si>
  <si>
    <t xml:space="preserve"> = IF(D9 = "Y", …) </t>
  </si>
  <si>
    <t xml:space="preserve">Informal Example of an </t>
  </si>
  <si>
    <t>"IF within Another IF" Situation:</t>
  </si>
  <si>
    <t>DATEDIF</t>
  </si>
  <si>
    <t>Excel's IF Function</t>
  </si>
  <si>
    <r>
      <t xml:space="preserve">If a character-string is to be the </t>
    </r>
    <r>
      <rPr>
        <b/>
        <sz val="16"/>
        <color rgb="FFFF0000"/>
        <rFont val="Arial"/>
        <family val="2"/>
      </rPr>
      <t>only</t>
    </r>
    <r>
      <rPr>
        <b/>
        <sz val="16"/>
        <rFont val="Arial"/>
        <family val="2"/>
      </rPr>
      <t xml:space="preserve"> content of a </t>
    </r>
    <r>
      <rPr>
        <b/>
        <sz val="16"/>
        <color rgb="FFFF0000"/>
        <rFont val="Arial"/>
        <family val="2"/>
      </rPr>
      <t>cell</t>
    </r>
    <r>
      <rPr>
        <b/>
        <sz val="16"/>
        <rFont val="Arial"/>
        <family val="2"/>
      </rPr>
      <t>,</t>
    </r>
  </si>
  <si>
    <t>Gross Salary</t>
  </si>
  <si>
    <t>to Add a Computed Field to a Set of Records</t>
  </si>
  <si>
    <t>Salesperson</t>
  </si>
  <si>
    <t>Achieved Sales</t>
  </si>
  <si>
    <t>Gross salary for salespeople for the current pay period is a base of $1000,</t>
  </si>
  <si>
    <t>Base Salary:</t>
  </si>
  <si>
    <t>Bonus Threshhold:</t>
  </si>
  <si>
    <t>Gross Salary Parameters</t>
  </si>
  <si>
    <t>Bonus Rate:</t>
  </si>
  <si>
    <t>Show how to use Excel's IF function to compute the Gross Salary for the Salespersons below.</t>
  </si>
  <si>
    <t>A More Readable Solution for the IF-Function Exercise</t>
  </si>
  <si>
    <t>The DATEDIF ("Date-Difference") Function</t>
  </si>
  <si>
    <r>
      <t xml:space="preserve">but  the formula does not </t>
    </r>
    <r>
      <rPr>
        <b/>
        <i/>
        <sz val="16"/>
        <rFont val="Arial"/>
        <family val="2"/>
      </rPr>
      <t>compute</t>
    </r>
    <r>
      <rPr>
        <b/>
        <sz val="16"/>
        <rFont val="Arial"/>
        <family val="2"/>
      </rPr>
      <t xml:space="preserve"> anything;</t>
    </r>
  </si>
  <si>
    <t>401(k) Formula Using AND in an Excel Table Context</t>
  </si>
  <si>
    <t>What Salary Increase Should Talent Tracs Give an Employee,</t>
  </si>
  <si>
    <t>there are three distinct alternative outcomes</t>
  </si>
  <si>
    <r>
      <t xml:space="preserve">= </t>
    </r>
    <r>
      <rPr>
        <b/>
        <sz val="18"/>
        <color theme="6" tint="-0.249977111117893"/>
        <rFont val="Arial"/>
        <family val="2"/>
      </rPr>
      <t>IF([Pay Grade] = 1, 2500,</t>
    </r>
    <r>
      <rPr>
        <b/>
        <sz val="18"/>
        <color indexed="10"/>
        <rFont val="Arial"/>
        <family val="2"/>
      </rPr>
      <t xml:space="preserve"> </t>
    </r>
    <r>
      <rPr>
        <b/>
        <sz val="18"/>
        <color theme="4" tint="-0.249977111117893"/>
        <rFont val="Arial"/>
        <family val="2"/>
      </rPr>
      <t>IF([Pay Grade] = 2, 5000, 7500)</t>
    </r>
    <r>
      <rPr>
        <b/>
        <sz val="18"/>
        <color theme="6" tint="-0.249977111117893"/>
        <rFont val="Arial"/>
        <family val="2"/>
      </rPr>
      <t>)</t>
    </r>
  </si>
  <si>
    <t>and so two IF's are provided</t>
  </si>
  <si>
    <t>Flowchart Illustrating the Logic for Determining Bonus Amounts</t>
  </si>
  <si>
    <t>(a valid pattern is shown below)</t>
  </si>
  <si>
    <t>Flowchart Fragment</t>
  </si>
  <si>
    <t>Illustrating AND Logic for the 401(k) Benefit</t>
  </si>
  <si>
    <t>(that statement assumes the absence of AND's and OR's which, if</t>
  </si>
  <si>
    <t>applicable, reduce the number of IF's needed to conduct "n - 1" tests)</t>
  </si>
  <si>
    <t>Emp ID</t>
  </si>
  <si>
    <t>A Small Exercise for Use of Excel's IF Function</t>
  </si>
  <si>
    <t>Excel's AND Function</t>
  </si>
  <si>
    <t>Salary Increase</t>
  </si>
  <si>
    <r>
      <t xml:space="preserve">(The quotation marks are </t>
    </r>
    <r>
      <rPr>
        <b/>
        <sz val="16"/>
        <color rgb="FFFF0000"/>
        <rFont val="Arial"/>
        <family val="2"/>
      </rPr>
      <t>delimiters</t>
    </r>
    <r>
      <rPr>
        <b/>
        <sz val="16"/>
        <rFont val="Arial"/>
        <family val="2"/>
      </rPr>
      <t xml:space="preserve">; </t>
    </r>
  </si>
  <si>
    <t>Similarly, in the context of dates and times, if a date or time is to</t>
  </si>
  <si>
    <t>1. Just type the date or time (without quotation marks)</t>
  </si>
  <si>
    <t>be the only content of a cell, it can be specified in either of two ways:</t>
  </si>
  <si>
    <r>
      <t xml:space="preserve">2. Start with an </t>
    </r>
    <r>
      <rPr>
        <b/>
        <sz val="16"/>
        <color rgb="FFFF0000"/>
        <rFont val="Arial"/>
        <family val="2"/>
      </rPr>
      <t>=</t>
    </r>
    <r>
      <rPr>
        <b/>
        <sz val="16"/>
        <rFont val="Arial"/>
        <family val="2"/>
      </rPr>
      <t xml:space="preserve"> and use quotation marks</t>
    </r>
  </si>
  <si>
    <t xml:space="preserve"> it just specifies a date or time)</t>
  </si>
  <si>
    <t>3. In a multi-term formula using dates or times, the enclosing</t>
  </si>
  <si>
    <t>Here are the two possible alternatives</t>
  </si>
  <si>
    <r>
      <t>"</t>
    </r>
    <r>
      <rPr>
        <b/>
        <i/>
        <sz val="22"/>
        <color rgb="FFFFFF00"/>
        <rFont val="Arial"/>
        <family val="2"/>
      </rPr>
      <t>value_if_</t>
    </r>
    <r>
      <rPr>
        <b/>
        <i/>
        <sz val="22"/>
        <color indexed="9"/>
        <rFont val="Arial"/>
        <family val="2"/>
      </rPr>
      <t>...</t>
    </r>
    <r>
      <rPr>
        <b/>
        <sz val="22"/>
        <color indexed="9"/>
        <rFont val="Arial"/>
        <family val="2"/>
      </rPr>
      <t>" can be a constant, or a single formula</t>
    </r>
  </si>
  <si>
    <r>
      <t>= IF(</t>
    </r>
    <r>
      <rPr>
        <b/>
        <i/>
        <sz val="20"/>
        <color indexed="9"/>
        <rFont val="Arial"/>
        <family val="2"/>
      </rPr>
      <t>logical_test</t>
    </r>
    <r>
      <rPr>
        <b/>
        <sz val="20"/>
        <color indexed="9"/>
        <rFont val="Arial"/>
        <family val="2"/>
      </rPr>
      <t xml:space="preserve">, </t>
    </r>
    <r>
      <rPr>
        <b/>
        <i/>
        <sz val="20"/>
        <color rgb="FFFFFF00"/>
        <rFont val="Arial"/>
        <family val="2"/>
      </rPr>
      <t>value_if_true</t>
    </r>
    <r>
      <rPr>
        <b/>
        <sz val="20"/>
        <color indexed="9"/>
        <rFont val="Arial"/>
        <family val="2"/>
      </rPr>
      <t xml:space="preserve">, </t>
    </r>
    <r>
      <rPr>
        <b/>
        <i/>
        <sz val="20"/>
        <color rgb="FFFFFF00"/>
        <rFont val="Arial"/>
        <family val="2"/>
      </rPr>
      <t>value_if_false</t>
    </r>
    <r>
      <rPr>
        <b/>
        <sz val="20"/>
        <color indexed="9"/>
        <rFont val="Arial"/>
        <family val="2"/>
      </rPr>
      <t>)</t>
    </r>
  </si>
  <si>
    <r>
      <t>=IF(</t>
    </r>
    <r>
      <rPr>
        <b/>
        <i/>
        <sz val="18"/>
        <color indexed="9"/>
        <rFont val="Arial"/>
        <family val="2"/>
      </rPr>
      <t>logical_test1</t>
    </r>
    <r>
      <rPr>
        <b/>
        <sz val="18"/>
        <color indexed="9"/>
        <rFont val="Arial"/>
        <family val="2"/>
      </rPr>
      <t xml:space="preserve">, </t>
    </r>
    <r>
      <rPr>
        <b/>
        <sz val="18"/>
        <color rgb="FFFFFF00"/>
        <rFont val="Arial"/>
        <family val="2"/>
      </rPr>
      <t>IF(</t>
    </r>
    <r>
      <rPr>
        <b/>
        <i/>
        <sz val="18"/>
        <color rgb="FFFFFF00"/>
        <rFont val="Arial"/>
        <family val="2"/>
      </rPr>
      <t>logical_test2, true2, false2</t>
    </r>
    <r>
      <rPr>
        <b/>
        <sz val="18"/>
        <color rgb="FFFFFF00"/>
        <rFont val="Arial"/>
        <family val="2"/>
      </rPr>
      <t>)</t>
    </r>
    <r>
      <rPr>
        <b/>
        <sz val="18"/>
        <color indexed="9"/>
        <rFont val="Arial"/>
        <family val="2"/>
      </rPr>
      <t xml:space="preserve">, </t>
    </r>
    <r>
      <rPr>
        <b/>
        <i/>
        <sz val="18"/>
        <color indexed="9"/>
        <rFont val="Arial"/>
        <family val="2"/>
      </rPr>
      <t>false1</t>
    </r>
    <r>
      <rPr>
        <b/>
        <sz val="18"/>
        <color indexed="9"/>
        <rFont val="Arial"/>
        <family val="2"/>
      </rPr>
      <t>)</t>
    </r>
  </si>
  <si>
    <r>
      <t>=IF(</t>
    </r>
    <r>
      <rPr>
        <b/>
        <i/>
        <sz val="18"/>
        <color indexed="9"/>
        <rFont val="Arial"/>
        <family val="2"/>
      </rPr>
      <t>logical_test1</t>
    </r>
    <r>
      <rPr>
        <b/>
        <sz val="18"/>
        <color indexed="9"/>
        <rFont val="Arial"/>
        <family val="2"/>
      </rPr>
      <t xml:space="preserve">, </t>
    </r>
    <r>
      <rPr>
        <b/>
        <i/>
        <sz val="18"/>
        <color indexed="9"/>
        <rFont val="Arial"/>
        <family val="2"/>
      </rPr>
      <t>true1</t>
    </r>
    <r>
      <rPr>
        <b/>
        <sz val="18"/>
        <color indexed="9"/>
        <rFont val="Arial"/>
        <family val="2"/>
      </rPr>
      <t xml:space="preserve">, </t>
    </r>
    <r>
      <rPr>
        <b/>
        <sz val="18"/>
        <color rgb="FFFFFF00"/>
        <rFont val="Arial"/>
        <family val="2"/>
      </rPr>
      <t>IF(</t>
    </r>
    <r>
      <rPr>
        <b/>
        <i/>
        <sz val="18"/>
        <color rgb="FFFFFF00"/>
        <rFont val="Arial"/>
        <family val="2"/>
      </rPr>
      <t xml:space="preserve">logical_test2, </t>
    </r>
    <r>
      <rPr>
        <b/>
        <sz val="18"/>
        <color rgb="FFFFFF00"/>
        <rFont val="Arial"/>
        <family val="2"/>
      </rPr>
      <t>true2</t>
    </r>
    <r>
      <rPr>
        <b/>
        <i/>
        <sz val="18"/>
        <color rgb="FFFFFF00"/>
        <rFont val="Arial"/>
        <family val="2"/>
      </rPr>
      <t>, false2</t>
    </r>
    <r>
      <rPr>
        <b/>
        <sz val="18"/>
        <color rgb="FFFFFF00"/>
        <rFont val="Arial"/>
        <family val="2"/>
      </rPr>
      <t>)</t>
    </r>
    <r>
      <rPr>
        <b/>
        <sz val="18"/>
        <color indexed="9"/>
        <rFont val="Arial"/>
        <family val="2"/>
      </rPr>
      <t>)</t>
    </r>
  </si>
  <si>
    <r>
      <t>OR(</t>
    </r>
    <r>
      <rPr>
        <b/>
        <i/>
        <sz val="20"/>
        <color rgb="FFFFFF00"/>
        <rFont val="Arial"/>
        <family val="2"/>
      </rPr>
      <t>logical_test1</t>
    </r>
    <r>
      <rPr>
        <b/>
        <sz val="20"/>
        <color indexed="9"/>
        <rFont val="Arial"/>
        <family val="2"/>
      </rPr>
      <t xml:space="preserve">, </t>
    </r>
    <r>
      <rPr>
        <b/>
        <i/>
        <sz val="20"/>
        <color rgb="FFFFFF00"/>
        <rFont val="Arial"/>
        <family val="2"/>
      </rPr>
      <t>logical_test2</t>
    </r>
    <r>
      <rPr>
        <b/>
        <sz val="20"/>
        <color indexed="9"/>
        <rFont val="Arial"/>
        <family val="2"/>
      </rPr>
      <t xml:space="preserve">, </t>
    </r>
    <r>
      <rPr>
        <b/>
        <i/>
        <sz val="20"/>
        <color rgb="FFFFFF00"/>
        <rFont val="Arial"/>
        <family val="2"/>
      </rPr>
      <t>logical_test3</t>
    </r>
    <r>
      <rPr>
        <b/>
        <sz val="20"/>
        <color indexed="9"/>
        <rFont val="Arial"/>
        <family val="2"/>
      </rPr>
      <t>, …)</t>
    </r>
  </si>
  <si>
    <r>
      <t>=IF(</t>
    </r>
    <r>
      <rPr>
        <b/>
        <sz val="16"/>
        <color rgb="FFFFFF00"/>
        <rFont val="Arial"/>
        <family val="2"/>
      </rPr>
      <t>OR([Location] = "Home", [Job Status] = "FT"</t>
    </r>
    <r>
      <rPr>
        <b/>
        <sz val="16"/>
        <color indexed="22"/>
        <rFont val="Arial"/>
        <family val="2"/>
      </rPr>
      <t>)</t>
    </r>
    <r>
      <rPr>
        <b/>
        <sz val="16"/>
        <color indexed="9"/>
        <rFont val="Arial"/>
        <family val="2"/>
      </rPr>
      <t>,</t>
    </r>
  </si>
  <si>
    <t>(finished result using the Method of Square Brackets)</t>
  </si>
  <si>
    <t>The Corresponding IF Statement Using OR</t>
  </si>
  <si>
    <r>
      <t>AND(</t>
    </r>
    <r>
      <rPr>
        <b/>
        <i/>
        <sz val="20"/>
        <color rgb="FFFFFF00"/>
        <rFont val="Arial"/>
        <family val="2"/>
      </rPr>
      <t>logical_test1</t>
    </r>
    <r>
      <rPr>
        <b/>
        <sz val="20"/>
        <color indexed="9"/>
        <rFont val="Arial"/>
        <family val="2"/>
      </rPr>
      <t xml:space="preserve">, </t>
    </r>
    <r>
      <rPr>
        <b/>
        <i/>
        <sz val="20"/>
        <color rgb="FFFFFF00"/>
        <rFont val="Arial"/>
        <family val="2"/>
      </rPr>
      <t>logical_test2</t>
    </r>
    <r>
      <rPr>
        <b/>
        <sz val="20"/>
        <color indexed="9"/>
        <rFont val="Arial"/>
        <family val="2"/>
      </rPr>
      <t xml:space="preserve">, </t>
    </r>
    <r>
      <rPr>
        <b/>
        <i/>
        <sz val="20"/>
        <color rgb="FFFFFF00"/>
        <rFont val="Arial"/>
        <family val="2"/>
      </rPr>
      <t>logical_test3</t>
    </r>
    <r>
      <rPr>
        <b/>
        <sz val="20"/>
        <color indexed="9"/>
        <rFont val="Arial"/>
        <family val="2"/>
      </rPr>
      <t>, …)</t>
    </r>
  </si>
  <si>
    <r>
      <t>=IF(</t>
    </r>
    <r>
      <rPr>
        <b/>
        <sz val="16"/>
        <color rgb="FFFFFF00"/>
        <rFont val="Arial"/>
        <family val="2"/>
      </rPr>
      <t>AND([Job Status] = "FT", [Years Service] &gt;= 1)</t>
    </r>
    <r>
      <rPr>
        <b/>
        <sz val="16"/>
        <color indexed="9"/>
        <rFont val="Arial"/>
        <family val="2"/>
      </rPr>
      <t>, 3% * [Annual Salary], 0)</t>
    </r>
  </si>
  <si>
    <r>
      <t xml:space="preserve">(the AND is "true" if and only if each </t>
    </r>
    <r>
      <rPr>
        <b/>
        <i/>
        <sz val="18"/>
        <color rgb="FFFFFF00"/>
        <rFont val="Arial"/>
        <family val="2"/>
      </rPr>
      <t>logical_test</t>
    </r>
    <r>
      <rPr>
        <b/>
        <i/>
        <sz val="18"/>
        <color indexed="9"/>
        <rFont val="Arial"/>
        <family val="2"/>
      </rPr>
      <t>...</t>
    </r>
    <r>
      <rPr>
        <b/>
        <sz val="18"/>
        <color indexed="9"/>
        <rFont val="Arial"/>
        <family val="2"/>
      </rPr>
      <t xml:space="preserve"> is "true")</t>
    </r>
  </si>
  <si>
    <r>
      <t xml:space="preserve">(the OR is "true" if at least one </t>
    </r>
    <r>
      <rPr>
        <b/>
        <i/>
        <sz val="18"/>
        <color rgb="FFFFFF00"/>
        <rFont val="Arial"/>
        <family val="2"/>
      </rPr>
      <t>logical_test</t>
    </r>
    <r>
      <rPr>
        <b/>
        <i/>
        <sz val="18"/>
        <color theme="0"/>
        <rFont val="Arial"/>
        <family val="2"/>
      </rPr>
      <t>...</t>
    </r>
    <r>
      <rPr>
        <b/>
        <sz val="18"/>
        <color indexed="9"/>
        <rFont val="Arial"/>
        <family val="2"/>
      </rPr>
      <t xml:space="preserve"> is "true"</t>
    </r>
  </si>
  <si>
    <t>4% * [Annual Salary], 2.5% * [Annual Salary])</t>
  </si>
  <si>
    <r>
      <t xml:space="preserve">(this solution makes use of </t>
    </r>
    <r>
      <rPr>
        <b/>
        <sz val="14"/>
        <color rgb="FFFFFF00"/>
        <rFont val="Arial"/>
        <family val="2"/>
      </rPr>
      <t>User Defined Names</t>
    </r>
    <r>
      <rPr>
        <b/>
        <sz val="14"/>
        <color indexed="9"/>
        <rFont val="Arial"/>
        <family val="2"/>
      </rPr>
      <t xml:space="preserve"> for Cells D12, D13, and D14)</t>
    </r>
  </si>
  <si>
    <t>Next: Append an "Additional Life Insurance Premium"  Field</t>
  </si>
  <si>
    <r>
      <t xml:space="preserve">= IF(Sales &gt; 50000, 3% * Sales, </t>
    </r>
    <r>
      <rPr>
        <b/>
        <sz val="16"/>
        <color rgb="FFFFFF00"/>
        <rFont val="Arial"/>
        <family val="2"/>
      </rPr>
      <t>IF</t>
    </r>
    <r>
      <rPr>
        <b/>
        <sz val="16"/>
        <color indexed="9"/>
        <rFont val="Arial"/>
        <family val="2"/>
      </rPr>
      <t>(Sales &gt; 30000, 1.5% * Sales,0))</t>
    </r>
  </si>
  <si>
    <t>Can't be found with the "Function Insert" tool</t>
  </si>
  <si>
    <t>Solution: A Mini-Exercise for the IF Function</t>
  </si>
  <si>
    <t xml:space="preserve">(then we have put a "formula" into the cell, </t>
  </si>
  <si>
    <r>
      <t xml:space="preserve">(Here, C18:D23 happens to be a </t>
    </r>
    <r>
      <rPr>
        <b/>
        <sz val="18"/>
        <color rgb="FFFFFF00"/>
        <rFont val="Arial"/>
        <family val="2"/>
      </rPr>
      <t>Structured Range of Data</t>
    </r>
    <r>
      <rPr>
        <b/>
        <sz val="18"/>
        <color indexed="9"/>
        <rFont val="Arial"/>
        <family val="2"/>
      </rPr>
      <t>)</t>
    </r>
  </si>
  <si>
    <r>
      <t xml:space="preserve">(in the Context of a </t>
    </r>
    <r>
      <rPr>
        <b/>
        <sz val="22"/>
        <color rgb="FFFFFF00"/>
        <rFont val="Arial"/>
        <family val="2"/>
      </rPr>
      <t>Structured Range of Data</t>
    </r>
    <r>
      <rPr>
        <b/>
        <sz val="22"/>
        <color indexed="9"/>
        <rFont val="Arial"/>
        <family val="2"/>
      </rPr>
      <t>)</t>
    </r>
  </si>
  <si>
    <t>and continues to work with user-defined names for the Gross Salary Parameters)</t>
  </si>
  <si>
    <t>(if in your Excel installation you are not getting the automatic expansion we just witnessed…)</t>
  </si>
  <si>
    <r>
      <t xml:space="preserve">e.g., </t>
    </r>
    <r>
      <rPr>
        <b/>
        <sz val="16"/>
        <color rgb="FFFF0000"/>
        <rFont val="Arial"/>
        <family val="2"/>
      </rPr>
      <t>24-Jan-2014</t>
    </r>
  </si>
  <si>
    <r>
      <t xml:space="preserve">e.g., </t>
    </r>
    <r>
      <rPr>
        <b/>
        <sz val="16"/>
        <color rgb="FFFF0000"/>
        <rFont val="Arial"/>
        <family val="2"/>
      </rPr>
      <t>= "24-Jan-2014"</t>
    </r>
  </si>
  <si>
    <r>
      <rPr>
        <b/>
        <sz val="16"/>
        <rFont val="Arial"/>
        <family val="2"/>
      </rPr>
      <t xml:space="preserve">e.g., </t>
    </r>
    <r>
      <rPr>
        <b/>
        <sz val="16"/>
        <color rgb="FFFF0000"/>
        <rFont val="Arial"/>
        <family val="2"/>
      </rPr>
      <t>= "28-Jan-2014" - "24-Jan-2014"</t>
    </r>
  </si>
  <si>
    <t>Depending on Two Characteristics of the Employee's Employment?</t>
  </si>
  <si>
    <r>
      <t>A</t>
    </r>
    <r>
      <rPr>
        <b/>
        <sz val="22"/>
        <color rgb="FFFFFF00"/>
        <rFont val="Arial"/>
        <family val="2"/>
      </rPr>
      <t xml:space="preserve"> nested IF</t>
    </r>
    <r>
      <rPr>
        <b/>
        <sz val="22"/>
        <color indexed="9"/>
        <rFont val="Arial"/>
        <family val="2"/>
      </rPr>
      <t xml:space="preserve"> uses an IF in </t>
    </r>
    <r>
      <rPr>
        <b/>
        <i/>
        <sz val="22"/>
        <color rgb="FFFFFF00"/>
        <rFont val="Arial"/>
        <family val="2"/>
      </rPr>
      <t>another</t>
    </r>
    <r>
      <rPr>
        <b/>
        <sz val="22"/>
        <color indexed="9"/>
        <rFont val="Arial"/>
        <family val="2"/>
      </rPr>
      <t xml:space="preserve"> IF's</t>
    </r>
  </si>
  <si>
    <t>Repeat: Control for Automatic Expansion of Excel Tables</t>
  </si>
  <si>
    <t xml:space="preserve">as suggested in the flowchart fragment below </t>
  </si>
  <si>
    <r>
      <t xml:space="preserve">are </t>
    </r>
    <r>
      <rPr>
        <b/>
        <sz val="14"/>
        <rFont val="Arial"/>
        <family val="2"/>
      </rPr>
      <t>equivalent comparisons</t>
    </r>
  </si>
  <si>
    <r>
      <t xml:space="preserve">Testing for text values </t>
    </r>
    <r>
      <rPr>
        <b/>
        <sz val="14"/>
        <color rgb="FFFF0000"/>
        <rFont val="Arial"/>
        <family val="2"/>
      </rPr>
      <t>is</t>
    </r>
    <r>
      <rPr>
        <b/>
        <sz val="14"/>
        <rFont val="Arial"/>
        <family val="2"/>
      </rPr>
      <t xml:space="preserve"> case-</t>
    </r>
    <r>
      <rPr>
        <b/>
        <sz val="14"/>
        <color rgb="FFFF0000"/>
        <rFont val="Arial"/>
        <family val="2"/>
      </rPr>
      <t>in</t>
    </r>
    <r>
      <rPr>
        <b/>
        <sz val="14"/>
        <rFont val="Arial"/>
        <family val="2"/>
      </rPr>
      <t>sensitive in the IF statement. As a result,</t>
    </r>
  </si>
  <si>
    <t xml:space="preserve">"The DATEDIF function is undocumented in Excel, </t>
  </si>
  <si>
    <t xml:space="preserve">but it has been available since Excel 97." </t>
  </si>
  <si>
    <t>Here are the DATEDIF function syntax:</t>
  </si>
  <si>
    <t>(employee records for "Talent Tracs")</t>
  </si>
  <si>
    <t>(Excel's IF Function is used to choose between alternatives,</t>
  </si>
  <si>
    <r>
      <t xml:space="preserve">The </t>
    </r>
    <r>
      <rPr>
        <b/>
        <sz val="22"/>
        <color rgb="FFFFFF00"/>
        <rFont val="Arial"/>
        <family val="2"/>
      </rPr>
      <t>Excel Table</t>
    </r>
    <r>
      <rPr>
        <b/>
        <sz val="22"/>
        <color theme="0"/>
        <rFont val="Arial"/>
        <family val="2"/>
      </rPr>
      <t xml:space="preserve"> Named </t>
    </r>
    <r>
      <rPr>
        <b/>
        <sz val="22"/>
        <color rgb="FFFFFF00"/>
        <rFont val="Arial"/>
        <family val="2"/>
      </rPr>
      <t>Employee</t>
    </r>
  </si>
  <si>
    <r>
      <t xml:space="preserve">(used to compute values in the </t>
    </r>
    <r>
      <rPr>
        <b/>
        <sz val="16"/>
        <color rgb="FFFFFF00"/>
        <rFont val="Arial"/>
        <family val="2"/>
      </rPr>
      <t>Years Service</t>
    </r>
    <r>
      <rPr>
        <b/>
        <sz val="16"/>
        <color theme="0"/>
        <rFont val="Arial"/>
        <family val="2"/>
      </rPr>
      <t xml:space="preserve"> field)</t>
    </r>
  </si>
  <si>
    <r>
      <t xml:space="preserve">expressed in </t>
    </r>
    <r>
      <rPr>
        <b/>
        <i/>
        <sz val="14"/>
        <color rgb="FFFFFF00"/>
        <rFont val="Arial"/>
        <family val="2"/>
      </rPr>
      <t>completed</t>
    </r>
    <r>
      <rPr>
        <b/>
        <sz val="14"/>
        <color theme="0" tint="-4.9989318521683403E-2"/>
        <rFont val="Arial"/>
        <family val="2"/>
      </rPr>
      <t xml:space="preserve"> days, months, or years)</t>
    </r>
  </si>
  <si>
    <r>
      <t>DATEDIF(</t>
    </r>
    <r>
      <rPr>
        <b/>
        <sz val="14"/>
        <color theme="4"/>
        <rFont val="Arial"/>
        <family val="2"/>
      </rPr>
      <t>start_date</t>
    </r>
    <r>
      <rPr>
        <b/>
        <sz val="14"/>
        <color theme="1"/>
        <rFont val="Arial"/>
        <family val="2"/>
      </rPr>
      <t xml:space="preserve">, </t>
    </r>
    <r>
      <rPr>
        <b/>
        <sz val="14"/>
        <color rgb="FF00B050"/>
        <rFont val="Arial"/>
        <family val="2"/>
      </rPr>
      <t>end_date</t>
    </r>
    <r>
      <rPr>
        <b/>
        <sz val="14"/>
        <color theme="1"/>
        <rFont val="Arial"/>
        <family val="2"/>
      </rPr>
      <t>, unit)</t>
    </r>
  </si>
  <si>
    <r>
      <t xml:space="preserve">(named </t>
    </r>
    <r>
      <rPr>
        <b/>
        <sz val="18"/>
        <color rgb="FFFFFF00"/>
        <rFont val="Arial"/>
        <family val="2"/>
      </rPr>
      <t>Life Ins Premium</t>
    </r>
    <r>
      <rPr>
        <b/>
        <sz val="18"/>
        <color theme="0"/>
        <rFont val="Arial"/>
        <family val="2"/>
      </rPr>
      <t>) to These Records</t>
    </r>
  </si>
  <si>
    <r>
      <t xml:space="preserve">(or, as we will see later, it can be </t>
    </r>
    <r>
      <rPr>
        <b/>
        <sz val="18"/>
        <color rgb="FFFFFF00"/>
        <rFont val="Arial"/>
        <family val="2"/>
      </rPr>
      <t>another IF Function</t>
    </r>
    <r>
      <rPr>
        <b/>
        <sz val="18"/>
        <color indexed="9"/>
        <rFont val="Arial"/>
        <family val="2"/>
      </rPr>
      <t>)</t>
    </r>
  </si>
  <si>
    <r>
      <t xml:space="preserve">(used in forming IF-Function </t>
    </r>
    <r>
      <rPr>
        <b/>
        <i/>
        <sz val="16"/>
        <color theme="0"/>
        <rFont val="Arial"/>
        <family val="2"/>
      </rPr>
      <t>logical_test</t>
    </r>
    <r>
      <rPr>
        <b/>
        <sz val="16"/>
        <color theme="0"/>
        <rFont val="Arial"/>
        <family val="2"/>
      </rPr>
      <t>s)</t>
    </r>
  </si>
  <si>
    <r>
      <t xml:space="preserve">Excel's </t>
    </r>
    <r>
      <rPr>
        <b/>
        <sz val="22"/>
        <color rgb="FFFFFF00"/>
        <rFont val="Arial"/>
        <family val="2"/>
      </rPr>
      <t>Comparison Operators</t>
    </r>
  </si>
  <si>
    <r>
      <rPr>
        <b/>
        <sz val="15"/>
        <color rgb="FFFF0000"/>
        <rFont val="Arial"/>
        <family val="2"/>
      </rPr>
      <t>plus</t>
    </r>
    <r>
      <rPr>
        <sz val="15"/>
        <rFont val="Arial"/>
        <family val="2"/>
      </rPr>
      <t xml:space="preserve"> 5% of their achieved sales</t>
    </r>
    <r>
      <rPr>
        <sz val="15"/>
        <color rgb="FFFF0000"/>
        <rFont val="Arial"/>
        <family val="2"/>
      </rPr>
      <t xml:space="preserve"> </t>
    </r>
    <r>
      <rPr>
        <b/>
        <sz val="15"/>
        <color rgb="FFFF0000"/>
        <rFont val="Arial"/>
        <family val="2"/>
      </rPr>
      <t>in excess of</t>
    </r>
    <r>
      <rPr>
        <sz val="15"/>
        <rFont val="Arial"/>
        <family val="2"/>
      </rPr>
      <t xml:space="preserve"> $25,000.</t>
    </r>
  </si>
  <si>
    <r>
      <t xml:space="preserve">(their </t>
    </r>
    <r>
      <rPr>
        <b/>
        <sz val="15"/>
        <color rgb="FFFF0000"/>
        <rFont val="Arial"/>
        <family val="2"/>
      </rPr>
      <t>Achieved Sales</t>
    </r>
    <r>
      <rPr>
        <sz val="15"/>
        <rFont val="Arial"/>
        <family val="2"/>
      </rPr>
      <t xml:space="preserve"> might not have exceeded $25,000)</t>
    </r>
  </si>
  <si>
    <r>
      <t xml:space="preserve">Creating a Computed Field in an </t>
    </r>
    <r>
      <rPr>
        <b/>
        <sz val="20"/>
        <color rgb="FFFFFF00"/>
        <rFont val="Arial"/>
        <family val="2"/>
      </rPr>
      <t>Excel Table</t>
    </r>
  </si>
  <si>
    <r>
      <t xml:space="preserve">(illustrates using the method of </t>
    </r>
    <r>
      <rPr>
        <b/>
        <sz val="16"/>
        <color rgb="FFFFFF00"/>
        <rFont val="Arial"/>
        <family val="2"/>
      </rPr>
      <t>square brackets</t>
    </r>
    <r>
      <rPr>
        <b/>
        <sz val="16"/>
        <color theme="0"/>
        <rFont val="Arial"/>
        <family val="2"/>
      </rPr>
      <t xml:space="preserve"> to insert </t>
    </r>
    <r>
      <rPr>
        <b/>
        <sz val="16"/>
        <color rgb="FFFFFF00"/>
        <rFont val="Arial"/>
        <family val="2"/>
      </rPr>
      <t>field names</t>
    </r>
    <r>
      <rPr>
        <b/>
        <sz val="16"/>
        <color theme="0"/>
        <rFont val="Arial"/>
        <family val="2"/>
      </rPr>
      <t xml:space="preserve"> into formulas;</t>
    </r>
  </si>
  <si>
    <r>
      <t xml:space="preserve">must be enclosed within </t>
    </r>
    <r>
      <rPr>
        <b/>
        <sz val="16"/>
        <color rgb="FFFF0000"/>
        <rFont val="Arial"/>
        <family val="2"/>
      </rPr>
      <t>quotation</t>
    </r>
    <r>
      <rPr>
        <b/>
        <sz val="16"/>
        <rFont val="Arial"/>
        <family val="2"/>
      </rPr>
      <t xml:space="preserve"> marks, e.g.,</t>
    </r>
  </si>
  <si>
    <r>
      <t xml:space="preserve">they are </t>
    </r>
    <r>
      <rPr>
        <b/>
        <sz val="16"/>
        <color rgb="FFFF0000"/>
        <rFont val="Arial"/>
        <family val="2"/>
      </rPr>
      <t>not</t>
    </r>
    <r>
      <rPr>
        <b/>
        <sz val="16"/>
        <rFont val="Arial"/>
        <family val="2"/>
      </rPr>
      <t xml:space="preserve"> part of the character-string constant.)</t>
    </r>
  </si>
  <si>
    <r>
      <rPr>
        <b/>
        <sz val="22"/>
        <color rgb="FFFFFF00"/>
        <rFont val="Arial"/>
        <family val="2"/>
      </rPr>
      <t>Life Ins Premium</t>
    </r>
    <r>
      <rPr>
        <b/>
        <sz val="22"/>
        <color theme="0"/>
        <rFont val="Arial"/>
        <family val="2"/>
      </rPr>
      <t xml:space="preserve"> Field Added</t>
    </r>
  </si>
  <si>
    <r>
      <rPr>
        <b/>
        <sz val="22"/>
        <color rgb="FFFFFF00"/>
        <rFont val="Arial"/>
        <family val="2"/>
      </rPr>
      <t>Salary Increase</t>
    </r>
    <r>
      <rPr>
        <b/>
        <sz val="22"/>
        <color theme="0"/>
        <rFont val="Arial"/>
        <family val="2"/>
      </rPr>
      <t xml:space="preserve"> Field Added</t>
    </r>
  </si>
  <si>
    <t>3 tests, 2 IF's</t>
  </si>
  <si>
    <r>
      <t xml:space="preserve">(introduces </t>
    </r>
    <r>
      <rPr>
        <b/>
        <sz val="18"/>
        <color rgb="FFFF0000"/>
        <rFont val="Arial"/>
        <family val="2"/>
      </rPr>
      <t>nested IF functions</t>
    </r>
    <r>
      <rPr>
        <b/>
        <sz val="18"/>
        <color theme="1"/>
        <rFont val="Arial"/>
        <family val="2"/>
      </rPr>
      <t>, which can be used to determine</t>
    </r>
  </si>
  <si>
    <r>
      <t xml:space="preserve">an outcome from among </t>
    </r>
    <r>
      <rPr>
        <b/>
        <sz val="18"/>
        <color rgb="FFFF0000"/>
        <rFont val="Arial"/>
        <family val="2"/>
      </rPr>
      <t>three or more</t>
    </r>
    <r>
      <rPr>
        <b/>
        <sz val="18"/>
        <color theme="1"/>
        <rFont val="Arial"/>
        <family val="2"/>
      </rPr>
      <t xml:space="preserve"> possibilities)</t>
    </r>
  </si>
  <si>
    <r>
      <t xml:space="preserve">In the context of </t>
    </r>
    <r>
      <rPr>
        <b/>
        <sz val="16"/>
        <color rgb="FFFF0000"/>
        <rFont val="Arial"/>
        <family val="2"/>
      </rPr>
      <t>formulas</t>
    </r>
    <r>
      <rPr>
        <b/>
        <sz val="16"/>
        <rFont val="Arial"/>
        <family val="2"/>
      </rPr>
      <t xml:space="preserve">, character-string (text) </t>
    </r>
    <r>
      <rPr>
        <b/>
        <sz val="16"/>
        <color rgb="FFFF0000"/>
        <rFont val="Arial"/>
        <family val="2"/>
      </rPr>
      <t>constants</t>
    </r>
  </si>
  <si>
    <t>of dates or times in quotation marks is required,</t>
  </si>
  <si>
    <t>Brand</t>
  </si>
  <si>
    <t>Discount</t>
  </si>
  <si>
    <t>J Oliver</t>
  </si>
  <si>
    <t>Product</t>
  </si>
  <si>
    <t>Price</t>
  </si>
  <si>
    <t>Discount Price</t>
  </si>
  <si>
    <t>Basics - Smoker</t>
  </si>
  <si>
    <t>J Oliver - Kransekake forms</t>
  </si>
  <si>
    <t>Kitchen Press - Knife block or rack</t>
  </si>
  <si>
    <t>Own Brand - Glasses, champagne flutes</t>
  </si>
  <si>
    <t>Own Brand - Sharpener, electric</t>
  </si>
  <si>
    <t>Kitchen Press - Stacks and rings</t>
  </si>
  <si>
    <t>J Oliver - Steak knives</t>
  </si>
  <si>
    <t>Steak knives - J Oliver</t>
  </si>
  <si>
    <t>Life In's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</si>
</sst>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_);\(&quot;$&quot;#,##0\)"/>
    <numFmt numFmtId="7" formatCode="&quot;$&quot;#,##0.00_);\(&quot;$&quot;#,##0.00\)"/>
    <numFmt numFmtId="44" formatCode="_(&quot;$&quot;* #,##0.00_);_(&quot;$&quot;* \(#,##0.00\);_(&quot;$&quot;* &quot;-&quot;??_);_(@_)"/>
    <numFmt numFmtId="43" formatCode="_(* #,##0.00_);_(* \(#,##0.00\);_(* &quot;-&quot;??_);_(@_)"/>
    <numFmt numFmtId="164" formatCode="_(&quot;$&quot;* #,##0_);_(&quot;$&quot;* \(#,##0\);_(&quot;$&quot;* &quot;-&quot;??_);_(@_)"/>
    <numFmt numFmtId="165" formatCode="&quot;$&quot;#,##0"/>
    <numFmt numFmtId="166" formatCode="0.0000%"/>
    <numFmt numFmtId="167" formatCode="m/d/yy\ h:mm:ss"/>
    <numFmt numFmtId="168" formatCode="&quot;$&quot;#,##0.00"/>
  </numFmts>
  <fonts count="75" x14ac:knownFonts="1">
    <font>
      <sz val="11"/>
      <color theme="1"/>
      <name val="Calibri"/>
      <family val="2"/>
      <scheme val="minor"/>
    </font>
    <font>
      <b/>
      <sz val="10"/>
      <name val="Arial"/>
      <family val="2"/>
    </font>
    <font>
      <b/>
      <sz val="11"/>
      <name val="Calibri"/>
      <family val="2"/>
      <scheme val="minor"/>
    </font>
    <font>
      <sz val="11"/>
      <color theme="1"/>
      <name val="Calibri"/>
      <family val="2"/>
      <scheme val="minor"/>
    </font>
    <font>
      <b/>
      <sz val="18"/>
      <color theme="1"/>
      <name val="Arial"/>
      <family val="2"/>
    </font>
    <font>
      <sz val="10"/>
      <name val="Arial"/>
      <family val="2"/>
    </font>
    <font>
      <b/>
      <sz val="16"/>
      <name val="Arial"/>
      <family val="2"/>
    </font>
    <font>
      <b/>
      <sz val="22"/>
      <color indexed="9"/>
      <name val="Arial"/>
      <family val="2"/>
    </font>
    <font>
      <b/>
      <sz val="16"/>
      <color indexed="9"/>
      <name val="Arial"/>
      <family val="2"/>
    </font>
    <font>
      <b/>
      <sz val="20"/>
      <color indexed="9"/>
      <name val="Arial"/>
      <family val="2"/>
    </font>
    <font>
      <b/>
      <i/>
      <sz val="20"/>
      <color indexed="9"/>
      <name val="Arial"/>
      <family val="2"/>
    </font>
    <font>
      <b/>
      <sz val="18"/>
      <color indexed="9"/>
      <name val="Arial"/>
      <family val="2"/>
    </font>
    <font>
      <b/>
      <i/>
      <sz val="22"/>
      <color indexed="9"/>
      <name val="Arial"/>
      <family val="2"/>
    </font>
    <font>
      <b/>
      <sz val="10"/>
      <color indexed="9"/>
      <name val="Arial"/>
      <family val="2"/>
    </font>
    <font>
      <b/>
      <sz val="22"/>
      <name val="Arial"/>
      <family val="2"/>
    </font>
    <font>
      <sz val="15"/>
      <name val="Arial"/>
      <family val="2"/>
    </font>
    <font>
      <b/>
      <sz val="14"/>
      <color theme="1"/>
      <name val="Arial"/>
      <family val="2"/>
    </font>
    <font>
      <sz val="11"/>
      <color theme="1"/>
      <name val="Calibri"/>
      <family val="2"/>
    </font>
    <font>
      <b/>
      <i/>
      <sz val="18"/>
      <color indexed="9"/>
      <name val="Arial"/>
      <family val="2"/>
    </font>
    <font>
      <b/>
      <sz val="12"/>
      <color indexed="81"/>
      <name val="Arial"/>
      <family val="2"/>
    </font>
    <font>
      <b/>
      <sz val="22"/>
      <color indexed="13"/>
      <name val="Arial"/>
      <family val="2"/>
    </font>
    <font>
      <b/>
      <sz val="16"/>
      <color rgb="FFFF0000"/>
      <name val="Arial"/>
      <family val="2"/>
    </font>
    <font>
      <sz val="11"/>
      <name val="Calibri"/>
      <family val="2"/>
      <scheme val="minor"/>
    </font>
    <font>
      <b/>
      <sz val="18"/>
      <color rgb="FFFF0000"/>
      <name val="Arial"/>
      <family val="2"/>
    </font>
    <font>
      <b/>
      <sz val="16"/>
      <color indexed="22"/>
      <name val="Arial"/>
      <family val="2"/>
    </font>
    <font>
      <b/>
      <sz val="16"/>
      <color theme="0"/>
      <name val="Arial"/>
      <family val="2"/>
    </font>
    <font>
      <b/>
      <i/>
      <sz val="16"/>
      <name val="Arial"/>
      <family val="2"/>
    </font>
    <font>
      <b/>
      <sz val="14"/>
      <name val="Arial"/>
      <family val="2"/>
    </font>
    <font>
      <b/>
      <sz val="18"/>
      <name val="Arial"/>
      <family val="2"/>
    </font>
    <font>
      <b/>
      <sz val="18"/>
      <color theme="6" tint="-0.249977111117893"/>
      <name val="Arial"/>
      <family val="2"/>
    </font>
    <font>
      <b/>
      <sz val="18"/>
      <color indexed="10"/>
      <name val="Arial"/>
      <family val="2"/>
    </font>
    <font>
      <b/>
      <sz val="18"/>
      <color theme="4" tint="-0.249977111117893"/>
      <name val="Arial"/>
      <family val="2"/>
    </font>
    <font>
      <b/>
      <sz val="14"/>
      <color indexed="9"/>
      <name val="Arial"/>
      <family val="2"/>
    </font>
    <font>
      <b/>
      <sz val="12"/>
      <name val="Arial"/>
      <family val="2"/>
    </font>
    <font>
      <b/>
      <sz val="8"/>
      <color indexed="81"/>
      <name val="Tahoma"/>
      <family val="2"/>
    </font>
    <font>
      <b/>
      <sz val="14"/>
      <color rgb="FFFF0000"/>
      <name val="Arial"/>
      <family val="2"/>
    </font>
    <font>
      <sz val="10"/>
      <color indexed="8"/>
      <name val="Arial"/>
      <family val="2"/>
    </font>
    <font>
      <sz val="14"/>
      <name val="Arial"/>
      <family val="2"/>
    </font>
    <font>
      <i/>
      <sz val="10"/>
      <name val="Arial"/>
      <family val="2"/>
    </font>
    <font>
      <b/>
      <sz val="9"/>
      <name val="Arial"/>
      <family val="2"/>
    </font>
    <font>
      <sz val="18"/>
      <name val="Arial"/>
      <family val="2"/>
    </font>
    <font>
      <b/>
      <sz val="13"/>
      <color indexed="81"/>
      <name val="Calibri"/>
      <family val="2"/>
      <scheme val="minor"/>
    </font>
    <font>
      <b/>
      <sz val="12"/>
      <color indexed="81"/>
      <name val="Calibri"/>
      <family val="2"/>
    </font>
    <font>
      <b/>
      <sz val="14"/>
      <color indexed="81"/>
      <name val="Calibri"/>
      <family val="2"/>
    </font>
    <font>
      <b/>
      <i/>
      <sz val="22"/>
      <color rgb="FFFFFF00"/>
      <name val="Arial"/>
      <family val="2"/>
    </font>
    <font>
      <b/>
      <i/>
      <sz val="20"/>
      <color rgb="FFFFFF00"/>
      <name val="Arial"/>
      <family val="2"/>
    </font>
    <font>
      <b/>
      <sz val="18"/>
      <color rgb="FFFFFF00"/>
      <name val="Arial"/>
      <family val="2"/>
    </font>
    <font>
      <b/>
      <i/>
      <sz val="18"/>
      <color rgb="FFFFFF00"/>
      <name val="Arial"/>
      <family val="2"/>
    </font>
    <font>
      <b/>
      <sz val="16"/>
      <color rgb="FFFFFF00"/>
      <name val="Arial"/>
      <family val="2"/>
    </font>
    <font>
      <b/>
      <i/>
      <sz val="18"/>
      <color theme="0"/>
      <name val="Arial"/>
      <family val="2"/>
    </font>
    <font>
      <b/>
      <sz val="14"/>
      <color rgb="FFFFFF00"/>
      <name val="Arial"/>
      <family val="2"/>
    </font>
    <font>
      <b/>
      <sz val="22"/>
      <color rgb="FFFFFF00"/>
      <name val="Arial"/>
      <family val="2"/>
    </font>
    <font>
      <sz val="11"/>
      <color theme="0"/>
      <name val="Calibri"/>
      <family val="2"/>
      <scheme val="minor"/>
    </font>
    <font>
      <b/>
      <sz val="14"/>
      <color theme="0" tint="-4.9989318521683403E-2"/>
      <name val="Arial"/>
      <family val="2"/>
    </font>
    <font>
      <b/>
      <sz val="22"/>
      <color theme="0"/>
      <name val="Arial"/>
      <family val="2"/>
    </font>
    <font>
      <b/>
      <sz val="14"/>
      <color theme="0"/>
      <name val="Arial"/>
      <family val="2"/>
    </font>
    <font>
      <b/>
      <sz val="20"/>
      <color rgb="FFFFFF00"/>
      <name val="Arial"/>
      <family val="2"/>
    </font>
    <font>
      <b/>
      <sz val="20"/>
      <color theme="0"/>
      <name val="Arial"/>
      <family val="2"/>
    </font>
    <font>
      <sz val="11"/>
      <color theme="0" tint="-4.9989318521683403E-2"/>
      <name val="Calibri"/>
      <family val="2"/>
      <scheme val="minor"/>
    </font>
    <font>
      <b/>
      <i/>
      <sz val="14"/>
      <color rgb="FFFFFF00"/>
      <name val="Arial"/>
      <family val="2"/>
    </font>
    <font>
      <b/>
      <sz val="14"/>
      <color theme="4"/>
      <name val="Arial"/>
      <family val="2"/>
    </font>
    <font>
      <b/>
      <sz val="14"/>
      <color rgb="FF00B050"/>
      <name val="Arial"/>
      <family val="2"/>
    </font>
    <font>
      <b/>
      <sz val="18"/>
      <color theme="0"/>
      <name val="Arial"/>
      <family val="2"/>
    </font>
    <font>
      <b/>
      <i/>
      <sz val="16"/>
      <color theme="0"/>
      <name val="Arial"/>
      <family val="2"/>
    </font>
    <font>
      <b/>
      <sz val="15"/>
      <color rgb="FFFF0000"/>
      <name val="Arial"/>
      <family val="2"/>
    </font>
    <font>
      <sz val="15"/>
      <color rgb="FFFF0000"/>
      <name val="Arial"/>
      <family val="2"/>
    </font>
    <font>
      <b/>
      <sz val="10"/>
      <color theme="0"/>
      <name val="Arial"/>
      <family val="2"/>
    </font>
    <font>
      <b/>
      <sz val="24"/>
      <color theme="0"/>
      <name val="Calibri"/>
      <family val="2"/>
      <scheme val="minor"/>
    </font>
    <font>
      <b/>
      <sz val="16"/>
      <color theme="0"/>
      <name val="Calibri"/>
      <family val="2"/>
      <scheme val="minor"/>
    </font>
    <font>
      <b/>
      <sz val="18"/>
      <color theme="0"/>
      <name val="Calibri"/>
      <family val="2"/>
      <scheme val="minor"/>
    </font>
    <font>
      <b/>
      <sz val="18"/>
      <color rgb="FF00FF00"/>
      <name val="Arial"/>
      <family val="2"/>
    </font>
    <font>
      <b/>
      <sz val="24"/>
      <color theme="0"/>
      <name val="Arial"/>
      <family val="2"/>
    </font>
    <font>
      <b/>
      <sz val="14"/>
      <color theme="1"/>
      <name val="Calibri"/>
      <family val="2"/>
      <scheme val="minor"/>
    </font>
    <font>
      <sz val="14"/>
      <color theme="1"/>
      <name val="Calibri"/>
      <family val="2"/>
      <scheme val="minor"/>
    </font>
    <font>
      <b/>
      <sz val="12"/>
      <color rgb="FF000000"/>
      <name val="Arial"/>
      <family val="2"/>
    </font>
  </fonts>
  <fills count="16">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61"/>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indexed="9"/>
      </patternFill>
    </fill>
    <fill>
      <patternFill patternType="solid">
        <fgColor theme="6" tint="0.39997558519241921"/>
        <bgColor indexed="64"/>
      </patternFill>
    </fill>
    <fill>
      <patternFill patternType="solid">
        <fgColor rgb="FFB01861"/>
        <bgColor indexed="64"/>
      </patternFill>
    </fill>
    <fill>
      <patternFill patternType="solid">
        <fgColor theme="3"/>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59999389629810485"/>
        <bgColor indexed="64"/>
      </patternFill>
    </fill>
    <fill>
      <patternFill patternType="solid">
        <fgColor theme="7" tint="0.79998168889431442"/>
        <bgColor indexed="64"/>
      </patternFill>
    </fill>
  </fills>
  <borders count="3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style="medium">
        <color indexed="64"/>
      </left>
      <right/>
      <top/>
      <bottom style="thin">
        <color theme="0"/>
      </bottom>
      <diagonal/>
    </border>
    <border>
      <left/>
      <right/>
      <top style="medium">
        <color indexed="64"/>
      </top>
      <bottom style="thin">
        <color theme="0"/>
      </bottom>
      <diagonal/>
    </border>
    <border>
      <left/>
      <right/>
      <top/>
      <bottom style="thin">
        <color theme="0"/>
      </bottom>
      <diagonal/>
    </border>
    <border>
      <left style="medium">
        <color indexed="64"/>
      </left>
      <right style="medium">
        <color indexed="64"/>
      </right>
      <top style="medium">
        <color indexed="64"/>
      </top>
      <bottom style="medium">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top/>
      <bottom style="thick">
        <color indexed="8"/>
      </bottom>
      <diagonal/>
    </border>
    <border>
      <left/>
      <right style="thick">
        <color indexed="8"/>
      </right>
      <top/>
      <bottom/>
      <diagonal/>
    </border>
    <border>
      <left style="thin">
        <color indexed="8"/>
      </left>
      <right style="thin">
        <color indexed="8"/>
      </right>
      <top/>
      <bottom/>
      <diagonal/>
    </border>
    <border>
      <left style="thin">
        <color indexed="8"/>
      </left>
      <right/>
      <top/>
      <bottom/>
      <diagonal/>
    </border>
    <border>
      <left style="thin">
        <color indexed="22"/>
      </left>
      <right style="thin">
        <color indexed="22"/>
      </right>
      <top style="thin">
        <color indexed="22"/>
      </top>
      <bottom style="thin">
        <color indexed="22"/>
      </bottom>
      <diagonal/>
    </border>
    <border>
      <left style="thin">
        <color indexed="8"/>
      </left>
      <right/>
      <top style="thin">
        <color indexed="8"/>
      </top>
      <bottom style="thin">
        <color indexed="8"/>
      </bottom>
      <diagonal/>
    </border>
    <border>
      <left/>
      <right style="thin">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s>
  <cellStyleXfs count="40">
    <xf numFmtId="0" fontId="0" fillId="0" borderId="0"/>
    <xf numFmtId="44" fontId="3" fillId="0" borderId="0" applyFont="0" applyFill="0" applyBorder="0" applyAlignment="0" applyProtection="0"/>
    <xf numFmtId="0" fontId="5" fillId="0" borderId="0"/>
    <xf numFmtId="44" fontId="5" fillId="0" borderId="0" applyFont="0" applyFill="0" applyBorder="0" applyAlignment="0" applyProtection="0"/>
    <xf numFmtId="43" fontId="5" fillId="0" borderId="0" applyFont="0" applyFill="0" applyBorder="0" applyAlignment="0" applyProtection="0"/>
    <xf numFmtId="0" fontId="3" fillId="0" borderId="0"/>
    <xf numFmtId="0" fontId="3" fillId="0" borderId="0"/>
    <xf numFmtId="9" fontId="5" fillId="0" borderId="0" applyFont="0" applyFill="0" applyBorder="0" applyAlignment="0" applyProtection="0"/>
    <xf numFmtId="166" fontId="5" fillId="0" borderId="0" applyFont="0" applyFill="0" applyBorder="0" applyAlignment="0" applyProtection="0"/>
    <xf numFmtId="0" fontId="5" fillId="0" borderId="20" applyNumberFormat="0" applyFont="0" applyFill="0" applyAlignment="0" applyProtection="0"/>
    <xf numFmtId="0" fontId="5" fillId="0" borderId="21" applyNumberFormat="0" applyFont="0" applyFill="0" applyAlignment="0" applyProtection="0"/>
    <xf numFmtId="0" fontId="5" fillId="0" borderId="22" applyNumberFormat="0" applyFont="0" applyFill="0" applyAlignment="0" applyProtection="0"/>
    <xf numFmtId="0" fontId="5" fillId="0" borderId="23" applyNumberFormat="0" applyFont="0" applyFill="0" applyAlignment="0" applyProtection="0"/>
    <xf numFmtId="0" fontId="5" fillId="0" borderId="24" applyNumberFormat="0" applyFont="0" applyFill="0" applyAlignment="0" applyProtection="0"/>
    <xf numFmtId="0" fontId="5" fillId="7" borderId="0" applyNumberFormat="0" applyFont="0" applyBorder="0" applyAlignment="0" applyProtection="0"/>
    <xf numFmtId="0" fontId="5" fillId="0" borderId="25" applyNumberFormat="0" applyFont="0" applyFill="0" applyAlignment="0" applyProtection="0"/>
    <xf numFmtId="0" fontId="5" fillId="0" borderId="26" applyNumberFormat="0" applyFont="0" applyFill="0" applyAlignment="0" applyProtection="0"/>
    <xf numFmtId="46" fontId="5" fillId="0" borderId="0" applyFont="0" applyFill="0" applyBorder="0" applyAlignment="0" applyProtection="0"/>
    <xf numFmtId="0" fontId="36" fillId="0" borderId="0" applyNumberFormat="0" applyFill="0" applyBorder="0" applyAlignment="0" applyProtection="0"/>
    <xf numFmtId="0" fontId="5" fillId="0" borderId="27" applyNumberFormat="0" applyFont="0" applyFill="0" applyAlignment="0" applyProtection="0"/>
    <xf numFmtId="0" fontId="5" fillId="0" borderId="28" applyNumberFormat="0" applyFont="0" applyFill="0" applyAlignment="0" applyProtection="0"/>
    <xf numFmtId="0" fontId="5" fillId="0" borderId="29" applyNumberFormat="0" applyFont="0" applyFill="0" applyAlignment="0" applyProtection="0"/>
    <xf numFmtId="0" fontId="5" fillId="0" borderId="30" applyNumberFormat="0" applyFont="0" applyFill="0" applyAlignment="0" applyProtection="0"/>
    <xf numFmtId="0" fontId="5" fillId="0" borderId="29" applyNumberFormat="0" applyFont="0" applyFill="0" applyAlignment="0" applyProtection="0"/>
    <xf numFmtId="0" fontId="5" fillId="0" borderId="0" applyNumberFormat="0" applyFont="0" applyFill="0" applyBorder="0" applyProtection="0">
      <alignment horizontal="center"/>
    </xf>
    <xf numFmtId="0" fontId="37"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Protection="0">
      <alignment horizontal="left"/>
    </xf>
    <xf numFmtId="0" fontId="5" fillId="7" borderId="0" applyNumberFormat="0" applyFont="0" applyBorder="0" applyAlignment="0" applyProtection="0"/>
    <xf numFmtId="0" fontId="40" fillId="0" borderId="0" applyNumberFormat="0" applyFill="0" applyBorder="0" applyAlignment="0" applyProtection="0"/>
    <xf numFmtId="0" fontId="36" fillId="0" borderId="0" applyNumberFormat="0" applyFill="0" applyBorder="0" applyAlignment="0" applyProtection="0"/>
    <xf numFmtId="0" fontId="5" fillId="0" borderId="31" applyNumberFormat="0" applyFont="0" applyFill="0" applyAlignment="0" applyProtection="0"/>
    <xf numFmtId="0" fontId="5" fillId="0" borderId="32" applyNumberFormat="0" applyFont="0" applyFill="0" applyAlignment="0" applyProtection="0"/>
    <xf numFmtId="167" fontId="5" fillId="0" borderId="0" applyFont="0" applyFill="0" applyBorder="0" applyAlignment="0" applyProtection="0"/>
    <xf numFmtId="0" fontId="5" fillId="0" borderId="33" applyNumberFormat="0" applyFont="0" applyFill="0" applyAlignment="0" applyProtection="0"/>
    <xf numFmtId="0" fontId="5" fillId="0" borderId="34" applyNumberFormat="0" applyFont="0" applyFill="0" applyAlignment="0" applyProtection="0"/>
    <xf numFmtId="0" fontId="5" fillId="0" borderId="35" applyNumberFormat="0" applyFont="0" applyFill="0" applyAlignment="0" applyProtection="0"/>
    <xf numFmtId="0" fontId="5" fillId="0" borderId="36" applyNumberFormat="0" applyFont="0" applyFill="0" applyAlignment="0" applyProtection="0"/>
    <xf numFmtId="0" fontId="5" fillId="0" borderId="37" applyNumberFormat="0" applyFont="0" applyFill="0" applyAlignment="0" applyProtection="0"/>
    <xf numFmtId="0" fontId="5" fillId="0" borderId="0"/>
  </cellStyleXfs>
  <cellXfs count="295">
    <xf numFmtId="0" fontId="0" fillId="0" borderId="0" xfId="0"/>
    <xf numFmtId="164" fontId="0" fillId="0" borderId="0" xfId="1" applyNumberFormat="1" applyFont="1" applyFill="1" applyBorder="1" applyAlignment="1"/>
    <xf numFmtId="0" fontId="0" fillId="0" borderId="0" xfId="0" applyFont="1"/>
    <xf numFmtId="0" fontId="0" fillId="0" borderId="0" xfId="0" applyFont="1" applyFill="1" applyBorder="1" applyAlignment="1"/>
    <xf numFmtId="14" fontId="0" fillId="0" borderId="0" xfId="0" applyNumberFormat="1" applyFont="1" applyFill="1" applyBorder="1" applyAlignment="1"/>
    <xf numFmtId="14" fontId="0" fillId="0" borderId="0" xfId="0" applyNumberFormat="1" applyFont="1"/>
    <xf numFmtId="0" fontId="0" fillId="0" borderId="0" xfId="0" quotePrefix="1" applyFont="1" applyFill="1" applyBorder="1" applyAlignment="1"/>
    <xf numFmtId="0" fontId="0" fillId="0" borderId="0" xfId="0" applyFill="1" applyBorder="1" applyAlignment="1"/>
    <xf numFmtId="164" fontId="0" fillId="0" borderId="0" xfId="1" applyNumberFormat="1" applyFont="1"/>
    <xf numFmtId="0" fontId="5" fillId="0" borderId="0" xfId="2"/>
    <xf numFmtId="0" fontId="5" fillId="0" borderId="0" xfId="2" applyBorder="1"/>
    <xf numFmtId="44" fontId="5" fillId="0" borderId="0" xfId="3"/>
    <xf numFmtId="0" fontId="7" fillId="4" borderId="5" xfId="2" applyFont="1" applyFill="1" applyBorder="1" applyAlignment="1">
      <alignment horizontal="centerContinuous"/>
    </xf>
    <xf numFmtId="0" fontId="13" fillId="4" borderId="4" xfId="2" applyFont="1" applyFill="1" applyBorder="1" applyAlignment="1">
      <alignment horizontal="centerContinuous"/>
    </xf>
    <xf numFmtId="0" fontId="13" fillId="4" borderId="6" xfId="2" applyFont="1" applyFill="1" applyBorder="1" applyAlignment="1">
      <alignment horizontal="centerContinuous"/>
    </xf>
    <xf numFmtId="0" fontId="14" fillId="0" borderId="10" xfId="2" applyFont="1" applyFill="1" applyBorder="1" applyAlignment="1">
      <alignment horizontal="centerContinuous"/>
    </xf>
    <xf numFmtId="0" fontId="1" fillId="0" borderId="0" xfId="2" applyFont="1" applyFill="1" applyBorder="1" applyAlignment="1">
      <alignment horizontal="centerContinuous"/>
    </xf>
    <xf numFmtId="0" fontId="15" fillId="3" borderId="0" xfId="2" applyFont="1" applyFill="1" applyAlignment="1">
      <alignment horizontal="centerContinuous"/>
    </xf>
    <xf numFmtId="0" fontId="5" fillId="3" borderId="0" xfId="2" applyFill="1" applyAlignment="1">
      <alignment horizontal="centerContinuous"/>
    </xf>
    <xf numFmtId="0" fontId="6" fillId="0" borderId="5" xfId="2" applyFont="1" applyBorder="1" applyAlignment="1">
      <alignment horizontal="center"/>
    </xf>
    <xf numFmtId="0" fontId="6" fillId="0" borderId="10" xfId="2" applyFont="1" applyBorder="1" applyAlignment="1">
      <alignment horizontal="center"/>
    </xf>
    <xf numFmtId="0" fontId="6" fillId="0" borderId="7" xfId="2" applyFont="1" applyBorder="1" applyAlignment="1">
      <alignment horizontal="center"/>
    </xf>
    <xf numFmtId="0" fontId="5" fillId="3" borderId="0" xfId="2" applyFill="1" applyBorder="1"/>
    <xf numFmtId="0" fontId="6" fillId="0" borderId="0" xfId="2" applyFont="1" applyBorder="1"/>
    <xf numFmtId="0" fontId="22" fillId="0" borderId="0" xfId="0" applyFont="1"/>
    <xf numFmtId="0" fontId="5" fillId="2" borderId="0" xfId="2" applyFill="1" applyBorder="1"/>
    <xf numFmtId="0" fontId="6" fillId="3" borderId="0" xfId="2" applyFont="1" applyFill="1" applyBorder="1" applyAlignment="1">
      <alignment horizontal="center"/>
    </xf>
    <xf numFmtId="0" fontId="6" fillId="2" borderId="5" xfId="2" applyFont="1" applyFill="1" applyBorder="1"/>
    <xf numFmtId="0" fontId="5" fillId="2" borderId="4" xfId="2" applyFill="1" applyBorder="1"/>
    <xf numFmtId="0" fontId="5" fillId="2" borderId="6" xfId="2" applyFill="1" applyBorder="1"/>
    <xf numFmtId="0" fontId="6" fillId="2" borderId="10" xfId="2" applyFont="1" applyFill="1" applyBorder="1"/>
    <xf numFmtId="0" fontId="5" fillId="2" borderId="11" xfId="2" applyFill="1" applyBorder="1"/>
    <xf numFmtId="0" fontId="6" fillId="3" borderId="5" xfId="2" applyFont="1" applyFill="1" applyBorder="1"/>
    <xf numFmtId="0" fontId="5" fillId="3" borderId="4" xfId="2" applyFill="1" applyBorder="1"/>
    <xf numFmtId="0" fontId="5" fillId="3" borderId="6" xfId="2" applyFill="1" applyBorder="1"/>
    <xf numFmtId="0" fontId="6" fillId="3" borderId="10" xfId="2" applyFont="1" applyFill="1" applyBorder="1"/>
    <xf numFmtId="0" fontId="5" fillId="3" borderId="11" xfId="2" applyFill="1" applyBorder="1"/>
    <xf numFmtId="0" fontId="6" fillId="3" borderId="10" xfId="2" applyFont="1" applyFill="1" applyBorder="1" applyAlignment="1">
      <alignment horizontal="left" indent="2"/>
    </xf>
    <xf numFmtId="0" fontId="6" fillId="3" borderId="10" xfId="2" applyFont="1" applyFill="1" applyBorder="1" applyAlignment="1">
      <alignment horizontal="left" indent="6"/>
    </xf>
    <xf numFmtId="0" fontId="6" fillId="3" borderId="10" xfId="2" applyFont="1" applyFill="1" applyBorder="1" applyAlignment="1">
      <alignment horizontal="center"/>
    </xf>
    <xf numFmtId="0" fontId="6" fillId="3" borderId="11" xfId="2" applyFont="1" applyFill="1" applyBorder="1" applyAlignment="1">
      <alignment horizontal="center"/>
    </xf>
    <xf numFmtId="0" fontId="6" fillId="3" borderId="7" xfId="2" applyFont="1" applyFill="1" applyBorder="1" applyAlignment="1">
      <alignment horizontal="left" indent="6"/>
    </xf>
    <xf numFmtId="0" fontId="5" fillId="3" borderId="8" xfId="2" applyFill="1" applyBorder="1"/>
    <xf numFmtId="0" fontId="5" fillId="3" borderId="9" xfId="2" applyFill="1" applyBorder="1"/>
    <xf numFmtId="0" fontId="6" fillId="0" borderId="17" xfId="2" applyFont="1" applyFill="1" applyBorder="1" applyAlignment="1">
      <alignment horizontal="center"/>
    </xf>
    <xf numFmtId="0" fontId="6" fillId="0" borderId="18" xfId="2" applyFont="1" applyFill="1" applyBorder="1" applyAlignment="1">
      <alignment horizontal="center"/>
    </xf>
    <xf numFmtId="5" fontId="6" fillId="0" borderId="15" xfId="3" applyNumberFormat="1" applyFont="1" applyFill="1" applyBorder="1" applyAlignment="1">
      <alignment horizontal="center"/>
    </xf>
    <xf numFmtId="5" fontId="6" fillId="0" borderId="16" xfId="3" applyNumberFormat="1" applyFont="1" applyFill="1" applyBorder="1" applyAlignment="1">
      <alignment horizontal="center"/>
    </xf>
    <xf numFmtId="0" fontId="6" fillId="0" borderId="0" xfId="2" applyFont="1" applyFill="1" applyBorder="1" applyAlignment="1">
      <alignment horizontal="center"/>
    </xf>
    <xf numFmtId="5" fontId="6" fillId="0" borderId="10" xfId="3" applyNumberFormat="1" applyFont="1" applyFill="1" applyBorder="1" applyAlignment="1">
      <alignment horizontal="center"/>
    </xf>
    <xf numFmtId="0" fontId="7" fillId="4" borderId="7" xfId="2" applyFont="1" applyFill="1" applyBorder="1" applyAlignment="1">
      <alignment horizontal="centerContinuous"/>
    </xf>
    <xf numFmtId="0" fontId="13" fillId="4" borderId="8" xfId="2" applyFont="1" applyFill="1" applyBorder="1" applyAlignment="1">
      <alignment horizontal="centerContinuous"/>
    </xf>
    <xf numFmtId="0" fontId="7" fillId="4" borderId="8" xfId="2" applyFont="1" applyFill="1" applyBorder="1" applyAlignment="1">
      <alignment horizontal="centerContinuous"/>
    </xf>
    <xf numFmtId="0" fontId="7" fillId="4" borderId="9" xfId="2" applyFont="1" applyFill="1" applyBorder="1" applyAlignment="1">
      <alignment horizontal="centerContinuous"/>
    </xf>
    <xf numFmtId="0" fontId="6" fillId="0" borderId="10" xfId="2" applyFont="1" applyFill="1" applyBorder="1" applyAlignment="1">
      <alignment horizontal="center"/>
    </xf>
    <xf numFmtId="0" fontId="6" fillId="0" borderId="19" xfId="2" applyFont="1" applyFill="1" applyBorder="1" applyAlignment="1">
      <alignment horizontal="center"/>
    </xf>
    <xf numFmtId="0" fontId="33" fillId="0" borderId="0" xfId="2" applyFont="1" applyAlignment="1">
      <alignment horizontal="right"/>
    </xf>
    <xf numFmtId="0" fontId="33" fillId="0" borderId="0" xfId="2" applyFont="1" applyAlignment="1">
      <alignment horizontal="center"/>
    </xf>
    <xf numFmtId="0" fontId="33" fillId="6" borderId="12" xfId="2" applyFont="1" applyFill="1" applyBorder="1" applyAlignment="1">
      <alignment horizontal="right"/>
    </xf>
    <xf numFmtId="0" fontId="33" fillId="6" borderId="14" xfId="2" applyFont="1" applyFill="1" applyBorder="1" applyAlignment="1">
      <alignment horizontal="right"/>
    </xf>
    <xf numFmtId="0" fontId="33" fillId="6" borderId="13" xfId="2" applyFont="1" applyFill="1" applyBorder="1" applyAlignment="1">
      <alignment horizontal="right"/>
    </xf>
    <xf numFmtId="165" fontId="33" fillId="5" borderId="12" xfId="2" applyNumberFormat="1" applyFont="1" applyFill="1" applyBorder="1" applyAlignment="1">
      <alignment horizontal="center"/>
    </xf>
    <xf numFmtId="165" fontId="33" fillId="5" borderId="14" xfId="2" applyNumberFormat="1" applyFont="1" applyFill="1" applyBorder="1" applyAlignment="1">
      <alignment horizontal="center"/>
    </xf>
    <xf numFmtId="9" fontId="33" fillId="5" borderId="13" xfId="2" applyNumberFormat="1" applyFont="1" applyFill="1" applyBorder="1" applyAlignment="1">
      <alignment horizontal="center"/>
    </xf>
    <xf numFmtId="7" fontId="6" fillId="3" borderId="12" xfId="3" applyNumberFormat="1" applyFont="1" applyFill="1" applyBorder="1" applyAlignment="1">
      <alignment horizontal="center"/>
    </xf>
    <xf numFmtId="7" fontId="6" fillId="3" borderId="14" xfId="3" applyNumberFormat="1" applyFont="1" applyFill="1" applyBorder="1" applyAlignment="1">
      <alignment horizontal="center"/>
    </xf>
    <xf numFmtId="7" fontId="6" fillId="3" borderId="13" xfId="3" applyNumberFormat="1" applyFont="1" applyFill="1" applyBorder="1" applyAlignment="1">
      <alignment horizontal="center"/>
    </xf>
    <xf numFmtId="5" fontId="6" fillId="0" borderId="12" xfId="3" applyNumberFormat="1" applyFont="1" applyBorder="1" applyAlignment="1">
      <alignment horizontal="center"/>
    </xf>
    <xf numFmtId="5" fontId="6" fillId="0" borderId="14" xfId="3" applyNumberFormat="1" applyFont="1" applyBorder="1" applyAlignment="1">
      <alignment horizontal="center"/>
    </xf>
    <xf numFmtId="5" fontId="6" fillId="0" borderId="13" xfId="3" applyNumberFormat="1" applyFont="1" applyBorder="1" applyAlignment="1">
      <alignment horizontal="center"/>
    </xf>
    <xf numFmtId="0" fontId="14" fillId="0" borderId="0" xfId="2" applyFont="1" applyFill="1" applyBorder="1" applyAlignment="1">
      <alignment horizontal="centerContinuous"/>
    </xf>
    <xf numFmtId="0" fontId="2" fillId="0" borderId="0" xfId="0" applyFont="1" applyFill="1" applyBorder="1" applyAlignment="1">
      <alignment horizontal="center" wrapText="1"/>
    </xf>
    <xf numFmtId="0" fontId="2" fillId="0" borderId="0" xfId="0" applyFont="1" applyFill="1" applyBorder="1" applyAlignment="1">
      <alignment horizontal="center"/>
    </xf>
    <xf numFmtId="0" fontId="2" fillId="0" borderId="0" xfId="0" applyNumberFormat="1" applyFont="1" applyBorder="1" applyAlignment="1">
      <alignment horizontal="center" wrapText="1"/>
    </xf>
    <xf numFmtId="0" fontId="0" fillId="0" borderId="0" xfId="0" applyAlignment="1">
      <alignment wrapText="1"/>
    </xf>
    <xf numFmtId="14" fontId="0" fillId="0" borderId="0" xfId="0" applyNumberFormat="1" applyFont="1" applyAlignment="1">
      <alignment wrapText="1"/>
    </xf>
    <xf numFmtId="1" fontId="3" fillId="0" borderId="0" xfId="0" applyNumberFormat="1" applyFont="1" applyFill="1" applyAlignment="1"/>
    <xf numFmtId="0" fontId="17" fillId="0" borderId="0" xfId="0" applyFont="1" applyFill="1" applyAlignment="1"/>
    <xf numFmtId="0" fontId="2" fillId="0" borderId="0" xfId="0" applyFont="1" applyFill="1" applyAlignment="1">
      <alignment horizontal="center" wrapText="1"/>
    </xf>
    <xf numFmtId="44" fontId="3" fillId="0" borderId="0" xfId="0" applyNumberFormat="1" applyFont="1" applyFill="1" applyAlignment="1"/>
    <xf numFmtId="164" fontId="3" fillId="0" borderId="0" xfId="0" applyNumberFormat="1" applyFont="1" applyFill="1" applyAlignment="1"/>
    <xf numFmtId="0" fontId="6" fillId="2" borderId="0" xfId="2" applyFont="1" applyFill="1" applyBorder="1" applyAlignment="1">
      <alignment horizontal="center"/>
    </xf>
    <xf numFmtId="0" fontId="6" fillId="2" borderId="11" xfId="2" applyFont="1" applyFill="1" applyBorder="1" applyAlignment="1">
      <alignment horizontal="center"/>
    </xf>
    <xf numFmtId="0" fontId="6" fillId="2" borderId="10" xfId="2" quotePrefix="1" applyFont="1" applyFill="1" applyBorder="1" applyAlignment="1">
      <alignment horizontal="center"/>
    </xf>
    <xf numFmtId="0" fontId="6" fillId="8" borderId="5" xfId="2" applyFont="1" applyFill="1" applyBorder="1"/>
    <xf numFmtId="0" fontId="5" fillId="8" borderId="4" xfId="2" applyFill="1" applyBorder="1"/>
    <xf numFmtId="0" fontId="5" fillId="8" borderId="6" xfId="2" applyFill="1" applyBorder="1"/>
    <xf numFmtId="0" fontId="6" fillId="8" borderId="10" xfId="2" applyFont="1" applyFill="1" applyBorder="1"/>
    <xf numFmtId="0" fontId="5" fillId="8" borderId="0" xfId="2" applyFill="1" applyBorder="1"/>
    <xf numFmtId="0" fontId="5" fillId="8" borderId="11" xfId="2" applyFill="1" applyBorder="1"/>
    <xf numFmtId="0" fontId="6" fillId="8" borderId="10" xfId="2" applyFont="1" applyFill="1" applyBorder="1" applyAlignment="1">
      <alignment horizontal="left" indent="2"/>
    </xf>
    <xf numFmtId="0" fontId="6" fillId="8" borderId="10" xfId="2" applyFont="1" applyFill="1" applyBorder="1" applyAlignment="1">
      <alignment horizontal="left" indent="6"/>
    </xf>
    <xf numFmtId="0" fontId="6" fillId="8" borderId="10" xfId="2" applyFont="1" applyFill="1" applyBorder="1" applyAlignment="1">
      <alignment horizontal="center"/>
    </xf>
    <xf numFmtId="0" fontId="6" fillId="8" borderId="0" xfId="2" applyFont="1" applyFill="1" applyBorder="1" applyAlignment="1">
      <alignment horizontal="center"/>
    </xf>
    <xf numFmtId="0" fontId="6" fillId="8" borderId="11" xfId="2" applyFont="1" applyFill="1" applyBorder="1" applyAlignment="1">
      <alignment horizontal="center"/>
    </xf>
    <xf numFmtId="0" fontId="6" fillId="0" borderId="0" xfId="2" applyFont="1" applyFill="1" applyAlignment="1">
      <alignment horizontal="center"/>
    </xf>
    <xf numFmtId="7" fontId="6" fillId="0" borderId="12" xfId="3" applyNumberFormat="1" applyFont="1" applyFill="1" applyBorder="1" applyAlignment="1">
      <alignment horizontal="center"/>
    </xf>
    <xf numFmtId="7" fontId="6" fillId="0" borderId="14" xfId="3" applyNumberFormat="1" applyFont="1" applyFill="1" applyBorder="1" applyAlignment="1">
      <alignment horizontal="center"/>
    </xf>
    <xf numFmtId="7" fontId="6" fillId="0" borderId="13" xfId="3" applyNumberFormat="1" applyFont="1" applyFill="1" applyBorder="1" applyAlignment="1">
      <alignment horizontal="center"/>
    </xf>
    <xf numFmtId="0" fontId="6" fillId="8" borderId="10" xfId="2" applyFont="1" applyFill="1" applyBorder="1" applyAlignment="1">
      <alignment horizontal="left" indent="4"/>
    </xf>
    <xf numFmtId="164" fontId="0" fillId="2" borderId="0" xfId="1" applyNumberFormat="1" applyFont="1" applyFill="1"/>
    <xf numFmtId="0" fontId="2" fillId="2" borderId="0" xfId="0" applyFont="1" applyFill="1" applyBorder="1" applyAlignment="1">
      <alignment horizontal="center" wrapText="1"/>
    </xf>
    <xf numFmtId="0" fontId="16" fillId="0" borderId="0" xfId="0" applyFont="1" applyFill="1"/>
    <xf numFmtId="15" fontId="5" fillId="0" borderId="0" xfId="2" applyNumberFormat="1"/>
    <xf numFmtId="14" fontId="0" fillId="0" borderId="0" xfId="0" applyNumberFormat="1"/>
    <xf numFmtId="0" fontId="0" fillId="0" borderId="0" xfId="0" applyNumberFormat="1"/>
    <xf numFmtId="0" fontId="0" fillId="9" borderId="0" xfId="0" applyFill="1"/>
    <xf numFmtId="0" fontId="53" fillId="9" borderId="0" xfId="0" applyFont="1" applyFill="1" applyAlignment="1">
      <alignment horizontal="left" indent="2"/>
    </xf>
    <xf numFmtId="0" fontId="58" fillId="9" borderId="0" xfId="0" applyFont="1" applyFill="1"/>
    <xf numFmtId="0" fontId="55" fillId="9" borderId="0" xfId="0" applyFont="1" applyFill="1"/>
    <xf numFmtId="0" fontId="52" fillId="9" borderId="0" xfId="0" applyFont="1" applyFill="1"/>
    <xf numFmtId="0" fontId="5" fillId="10" borderId="0" xfId="2" applyFill="1"/>
    <xf numFmtId="0" fontId="11" fillId="10" borderId="7" xfId="2" quotePrefix="1" applyFont="1" applyFill="1" applyBorder="1" applyAlignment="1">
      <alignment horizontal="center"/>
    </xf>
    <xf numFmtId="0" fontId="11" fillId="10" borderId="8" xfId="2" applyFont="1" applyFill="1" applyBorder="1" applyAlignment="1">
      <alignment horizontal="center"/>
    </xf>
    <xf numFmtId="0" fontId="11" fillId="10" borderId="9" xfId="2" applyFont="1" applyFill="1" applyBorder="1" applyAlignment="1">
      <alignment horizontal="center"/>
    </xf>
    <xf numFmtId="0" fontId="7" fillId="9" borderId="5" xfId="2" applyFont="1" applyFill="1" applyBorder="1" applyAlignment="1">
      <alignment horizontal="centerContinuous"/>
    </xf>
    <xf numFmtId="0" fontId="13" fillId="9" borderId="4" xfId="2" applyFont="1" applyFill="1" applyBorder="1" applyAlignment="1">
      <alignment horizontal="centerContinuous"/>
    </xf>
    <xf numFmtId="0" fontId="13" fillId="9" borderId="6" xfId="2" applyFont="1" applyFill="1" applyBorder="1" applyAlignment="1">
      <alignment horizontal="centerContinuous"/>
    </xf>
    <xf numFmtId="0" fontId="7" fillId="9" borderId="10" xfId="2" applyFont="1" applyFill="1" applyBorder="1" applyAlignment="1">
      <alignment horizontal="centerContinuous"/>
    </xf>
    <xf numFmtId="0" fontId="13" fillId="9" borderId="0" xfId="2" applyFont="1" applyFill="1" applyBorder="1" applyAlignment="1">
      <alignment horizontal="centerContinuous"/>
    </xf>
    <xf numFmtId="0" fontId="13" fillId="9" borderId="11" xfId="2" applyFont="1" applyFill="1" applyBorder="1" applyAlignment="1">
      <alignment horizontal="centerContinuous"/>
    </xf>
    <xf numFmtId="0" fontId="8" fillId="9" borderId="5" xfId="2" applyFont="1" applyFill="1" applyBorder="1" applyAlignment="1">
      <alignment horizontal="center" vertical="top"/>
    </xf>
    <xf numFmtId="0" fontId="8" fillId="9" borderId="12" xfId="2" applyFont="1" applyFill="1" applyBorder="1" applyAlignment="1">
      <alignment horizontal="center" vertical="top"/>
    </xf>
    <xf numFmtId="0" fontId="8" fillId="9" borderId="19" xfId="2" applyFont="1" applyFill="1" applyBorder="1" applyAlignment="1">
      <alignment horizontal="centerContinuous"/>
    </xf>
    <xf numFmtId="0" fontId="8" fillId="9" borderId="12" xfId="2" applyFont="1" applyFill="1" applyBorder="1" applyAlignment="1">
      <alignment horizontal="centerContinuous"/>
    </xf>
    <xf numFmtId="0" fontId="57" fillId="9" borderId="5" xfId="2" applyFont="1" applyFill="1" applyBorder="1" applyAlignment="1">
      <alignment horizontal="centerContinuous"/>
    </xf>
    <xf numFmtId="0" fontId="66" fillId="9" borderId="4" xfId="2" applyFont="1" applyFill="1" applyBorder="1" applyAlignment="1">
      <alignment horizontal="centerContinuous"/>
    </xf>
    <xf numFmtId="0" fontId="66" fillId="9" borderId="6" xfId="2" applyFont="1" applyFill="1" applyBorder="1" applyAlignment="1">
      <alignment horizontal="centerContinuous"/>
    </xf>
    <xf numFmtId="0" fontId="0" fillId="10" borderId="0" xfId="0" applyFill="1"/>
    <xf numFmtId="0" fontId="7" fillId="9" borderId="10" xfId="0" applyFont="1" applyFill="1" applyBorder="1" applyAlignment="1">
      <alignment horizontal="center"/>
    </xf>
    <xf numFmtId="0" fontId="7" fillId="9" borderId="0" xfId="0" applyFont="1" applyFill="1" applyBorder="1" applyAlignment="1">
      <alignment horizontal="center"/>
    </xf>
    <xf numFmtId="0" fontId="7" fillId="9" borderId="11" xfId="0" applyFont="1" applyFill="1" applyBorder="1" applyAlignment="1">
      <alignment horizontal="center"/>
    </xf>
    <xf numFmtId="0" fontId="70" fillId="10" borderId="0" xfId="0" applyFont="1" applyFill="1"/>
    <xf numFmtId="0" fontId="25" fillId="9" borderId="5" xfId="0" applyFont="1" applyFill="1" applyBorder="1"/>
    <xf numFmtId="0" fontId="52" fillId="9" borderId="4" xfId="0" applyFont="1" applyFill="1" applyBorder="1"/>
    <xf numFmtId="0" fontId="52" fillId="9" borderId="6" xfId="0" applyFont="1" applyFill="1" applyBorder="1"/>
    <xf numFmtId="0" fontId="72" fillId="14" borderId="0" xfId="0" applyFont="1" applyFill="1"/>
    <xf numFmtId="0" fontId="73" fillId="15" borderId="0" xfId="0" applyFont="1" applyFill="1"/>
    <xf numFmtId="9" fontId="73" fillId="15" borderId="0" xfId="0" applyNumberFormat="1" applyFont="1" applyFill="1"/>
    <xf numFmtId="168" fontId="73" fillId="15" borderId="0" xfId="0" applyNumberFormat="1" applyFont="1" applyFill="1"/>
    <xf numFmtId="0" fontId="62" fillId="9" borderId="0" xfId="0" applyFont="1" applyFill="1" applyBorder="1" applyAlignment="1">
      <alignment horizontal="center"/>
    </xf>
    <xf numFmtId="0" fontId="54" fillId="9" borderId="5" xfId="0" applyFont="1" applyFill="1" applyBorder="1" applyAlignment="1">
      <alignment horizontal="center"/>
    </xf>
    <xf numFmtId="0" fontId="54" fillId="9" borderId="4" xfId="0" applyFont="1" applyFill="1" applyBorder="1" applyAlignment="1">
      <alignment horizontal="center"/>
    </xf>
    <xf numFmtId="0" fontId="54" fillId="9" borderId="6" xfId="0" applyFont="1" applyFill="1" applyBorder="1" applyAlignment="1">
      <alignment horizontal="center"/>
    </xf>
    <xf numFmtId="0" fontId="55" fillId="9" borderId="7" xfId="0" applyFont="1" applyFill="1" applyBorder="1" applyAlignment="1">
      <alignment horizontal="center"/>
    </xf>
    <xf numFmtId="0" fontId="55" fillId="9" borderId="8" xfId="0" applyFont="1" applyFill="1" applyBorder="1" applyAlignment="1">
      <alignment horizontal="center"/>
    </xf>
    <xf numFmtId="0" fontId="55" fillId="9" borderId="9" xfId="0" applyFont="1" applyFill="1" applyBorder="1" applyAlignment="1">
      <alignment horizontal="center"/>
    </xf>
    <xf numFmtId="0" fontId="57" fillId="9" borderId="5" xfId="0" applyFont="1" applyFill="1" applyBorder="1" applyAlignment="1">
      <alignment horizontal="center"/>
    </xf>
    <xf numFmtId="0" fontId="57" fillId="9" borderId="4" xfId="0" applyFont="1" applyFill="1" applyBorder="1" applyAlignment="1">
      <alignment horizontal="center"/>
    </xf>
    <xf numFmtId="0" fontId="57" fillId="9" borderId="6" xfId="0" applyFont="1" applyFill="1" applyBorder="1" applyAlignment="1">
      <alignment horizontal="center"/>
    </xf>
    <xf numFmtId="0" fontId="25" fillId="9" borderId="7" xfId="0" applyFont="1" applyFill="1" applyBorder="1" applyAlignment="1">
      <alignment horizontal="center"/>
    </xf>
    <xf numFmtId="0" fontId="25" fillId="9" borderId="8" xfId="0" applyFont="1" applyFill="1" applyBorder="1" applyAlignment="1">
      <alignment horizontal="center"/>
    </xf>
    <xf numFmtId="0" fontId="25" fillId="9" borderId="9" xfId="0" applyFont="1" applyFill="1" applyBorder="1" applyAlignment="1">
      <alignment horizontal="center"/>
    </xf>
    <xf numFmtId="0" fontId="53" fillId="9" borderId="0" xfId="0" applyFont="1" applyFill="1" applyAlignment="1">
      <alignment horizontal="center"/>
    </xf>
    <xf numFmtId="0" fontId="62" fillId="9" borderId="5" xfId="0" applyFont="1" applyFill="1" applyBorder="1" applyAlignment="1">
      <alignment horizontal="center"/>
    </xf>
    <xf numFmtId="0" fontId="62" fillId="9" borderId="4" xfId="0" applyFont="1" applyFill="1" applyBorder="1" applyAlignment="1">
      <alignment horizontal="center"/>
    </xf>
    <xf numFmtId="0" fontId="62" fillId="9" borderId="6" xfId="0" applyFont="1" applyFill="1" applyBorder="1" applyAlignment="1">
      <alignment horizontal="center"/>
    </xf>
    <xf numFmtId="0" fontId="62" fillId="9" borderId="7" xfId="0" applyFont="1" applyFill="1" applyBorder="1" applyAlignment="1">
      <alignment horizontal="center"/>
    </xf>
    <xf numFmtId="0" fontId="62" fillId="9" borderId="8" xfId="0" applyFont="1" applyFill="1" applyBorder="1" applyAlignment="1">
      <alignment horizontal="center"/>
    </xf>
    <xf numFmtId="0" fontId="62" fillId="9" borderId="9" xfId="0" applyFont="1" applyFill="1" applyBorder="1" applyAlignment="1">
      <alignment horizontal="center"/>
    </xf>
    <xf numFmtId="0" fontId="11" fillId="9" borderId="7" xfId="2" applyFont="1" applyFill="1" applyBorder="1" applyAlignment="1">
      <alignment horizontal="center"/>
    </xf>
    <xf numFmtId="0" fontId="11" fillId="9" borderId="8" xfId="2" applyFont="1" applyFill="1" applyBorder="1" applyAlignment="1">
      <alignment horizontal="center"/>
    </xf>
    <xf numFmtId="0" fontId="11" fillId="9" borderId="9" xfId="2" applyFont="1" applyFill="1" applyBorder="1" applyAlignment="1">
      <alignment horizontal="center"/>
    </xf>
    <xf numFmtId="0" fontId="7" fillId="9" borderId="7" xfId="2" applyFont="1" applyFill="1" applyBorder="1" applyAlignment="1">
      <alignment horizontal="center"/>
    </xf>
    <xf numFmtId="0" fontId="7" fillId="9" borderId="8" xfId="2" applyFont="1" applyFill="1" applyBorder="1" applyAlignment="1">
      <alignment horizontal="center"/>
    </xf>
    <xf numFmtId="0" fontId="7" fillId="9" borderId="9" xfId="2" applyFont="1" applyFill="1" applyBorder="1" applyAlignment="1">
      <alignment horizontal="center"/>
    </xf>
    <xf numFmtId="0" fontId="7" fillId="9" borderId="5" xfId="2" applyFont="1" applyFill="1" applyBorder="1" applyAlignment="1">
      <alignment horizontal="center"/>
    </xf>
    <xf numFmtId="0" fontId="7" fillId="9" borderId="4" xfId="2" applyFont="1" applyFill="1" applyBorder="1" applyAlignment="1">
      <alignment horizontal="center"/>
    </xf>
    <xf numFmtId="0" fontId="7" fillId="9" borderId="6" xfId="2" applyFont="1" applyFill="1" applyBorder="1" applyAlignment="1">
      <alignment horizontal="center"/>
    </xf>
    <xf numFmtId="0" fontId="8" fillId="9" borderId="10" xfId="2" applyFont="1" applyFill="1" applyBorder="1" applyAlignment="1">
      <alignment horizontal="center"/>
    </xf>
    <xf numFmtId="0" fontId="8" fillId="9" borderId="0" xfId="2" applyFont="1" applyFill="1" applyBorder="1" applyAlignment="1">
      <alignment horizontal="center"/>
    </xf>
    <xf numFmtId="0" fontId="8" fillId="9" borderId="11" xfId="2" applyFont="1" applyFill="1" applyBorder="1" applyAlignment="1">
      <alignment horizontal="center"/>
    </xf>
    <xf numFmtId="0" fontId="9" fillId="9" borderId="10" xfId="2" quotePrefix="1" applyFont="1" applyFill="1" applyBorder="1" applyAlignment="1">
      <alignment horizontal="center"/>
    </xf>
    <xf numFmtId="0" fontId="9" fillId="9" borderId="0" xfId="2" applyFont="1" applyFill="1" applyBorder="1" applyAlignment="1">
      <alignment horizontal="center"/>
    </xf>
    <xf numFmtId="0" fontId="9" fillId="9" borderId="11" xfId="2" applyFont="1" applyFill="1" applyBorder="1" applyAlignment="1">
      <alignment horizontal="center"/>
    </xf>
    <xf numFmtId="0" fontId="8" fillId="9" borderId="7" xfId="2" applyFont="1" applyFill="1" applyBorder="1" applyAlignment="1">
      <alignment horizontal="center"/>
    </xf>
    <xf numFmtId="0" fontId="8" fillId="9" borderId="8" xfId="2" applyFont="1" applyFill="1" applyBorder="1" applyAlignment="1">
      <alignment horizontal="center"/>
    </xf>
    <xf numFmtId="0" fontId="8" fillId="9" borderId="9" xfId="2" applyFont="1" applyFill="1" applyBorder="1" applyAlignment="1">
      <alignment horizontal="center"/>
    </xf>
    <xf numFmtId="0" fontId="54" fillId="9" borderId="5" xfId="2" applyFont="1" applyFill="1" applyBorder="1" applyAlignment="1">
      <alignment horizontal="center"/>
    </xf>
    <xf numFmtId="0" fontId="54" fillId="9" borderId="4" xfId="2" applyFont="1" applyFill="1" applyBorder="1" applyAlignment="1">
      <alignment horizontal="center"/>
    </xf>
    <xf numFmtId="0" fontId="54" fillId="9" borderId="6" xfId="2" applyFont="1" applyFill="1" applyBorder="1" applyAlignment="1">
      <alignment horizontal="center"/>
    </xf>
    <xf numFmtId="0" fontId="25" fillId="9" borderId="10" xfId="2" applyFont="1" applyFill="1" applyBorder="1" applyAlignment="1">
      <alignment horizontal="center"/>
    </xf>
    <xf numFmtId="0" fontId="25" fillId="9" borderId="0" xfId="2" applyFont="1" applyFill="1" applyBorder="1" applyAlignment="1">
      <alignment horizontal="center"/>
    </xf>
    <xf numFmtId="0" fontId="25" fillId="9" borderId="11" xfId="2" applyFont="1" applyFill="1" applyBorder="1" applyAlignment="1">
      <alignment horizontal="center"/>
    </xf>
    <xf numFmtId="0" fontId="15" fillId="3" borderId="0" xfId="2" applyFont="1" applyFill="1" applyAlignment="1">
      <alignment horizontal="center"/>
    </xf>
    <xf numFmtId="0" fontId="15" fillId="11" borderId="0" xfId="2" applyFont="1" applyFill="1" applyAlignment="1">
      <alignment horizontal="center"/>
    </xf>
    <xf numFmtId="0" fontId="6" fillId="6" borderId="1" xfId="2" applyFont="1" applyFill="1" applyBorder="1" applyAlignment="1">
      <alignment horizontal="center"/>
    </xf>
    <xf numFmtId="0" fontId="6" fillId="6" borderId="3" xfId="2" applyFont="1" applyFill="1" applyBorder="1" applyAlignment="1">
      <alignment horizontal="center"/>
    </xf>
    <xf numFmtId="0" fontId="32" fillId="9" borderId="7" xfId="2" applyFont="1" applyFill="1" applyBorder="1" applyAlignment="1">
      <alignment horizontal="center"/>
    </xf>
    <xf numFmtId="0" fontId="32" fillId="9" borderId="8" xfId="2" applyFont="1" applyFill="1" applyBorder="1" applyAlignment="1">
      <alignment horizontal="center"/>
    </xf>
    <xf numFmtId="0" fontId="32" fillId="9" borderId="9" xfId="2" applyFont="1" applyFill="1" applyBorder="1" applyAlignment="1">
      <alignment horizontal="center"/>
    </xf>
    <xf numFmtId="0" fontId="25" fillId="9" borderId="7" xfId="2" applyFont="1" applyFill="1" applyBorder="1" applyAlignment="1">
      <alignment horizontal="center"/>
    </xf>
    <xf numFmtId="0" fontId="25" fillId="9" borderId="8" xfId="2" applyFont="1" applyFill="1" applyBorder="1" applyAlignment="1">
      <alignment horizontal="center"/>
    </xf>
    <xf numFmtId="0" fontId="25" fillId="9" borderId="9" xfId="2" applyFont="1" applyFill="1" applyBorder="1" applyAlignment="1">
      <alignment horizontal="center"/>
    </xf>
    <xf numFmtId="0" fontId="67" fillId="9" borderId="5" xfId="0" applyFont="1" applyFill="1" applyBorder="1" applyAlignment="1">
      <alignment horizontal="center"/>
    </xf>
    <xf numFmtId="0" fontId="67" fillId="9" borderId="4" xfId="0" applyFont="1" applyFill="1" applyBorder="1" applyAlignment="1">
      <alignment horizontal="center"/>
    </xf>
    <xf numFmtId="0" fontId="67" fillId="9" borderId="6" xfId="0" applyFont="1" applyFill="1" applyBorder="1" applyAlignment="1">
      <alignment horizontal="center"/>
    </xf>
    <xf numFmtId="0" fontId="68" fillId="9" borderId="7" xfId="0" applyFont="1" applyFill="1" applyBorder="1" applyAlignment="1">
      <alignment horizontal="center"/>
    </xf>
    <xf numFmtId="0" fontId="69" fillId="9" borderId="8" xfId="0" applyFont="1" applyFill="1" applyBorder="1" applyAlignment="1">
      <alignment horizontal="center"/>
    </xf>
    <xf numFmtId="0" fontId="69" fillId="9" borderId="9" xfId="0" applyFont="1" applyFill="1" applyBorder="1" applyAlignment="1">
      <alignment horizontal="center"/>
    </xf>
    <xf numFmtId="0" fontId="21" fillId="8" borderId="7" xfId="2" quotePrefix="1" applyFont="1" applyFill="1" applyBorder="1" applyAlignment="1">
      <alignment horizontal="center"/>
    </xf>
    <xf numFmtId="0" fontId="21" fillId="8" borderId="8" xfId="2" quotePrefix="1" applyFont="1" applyFill="1" applyBorder="1" applyAlignment="1">
      <alignment horizontal="center"/>
    </xf>
    <xf numFmtId="0" fontId="21" fillId="8" borderId="9" xfId="2" quotePrefix="1" applyFont="1" applyFill="1" applyBorder="1" applyAlignment="1">
      <alignment horizontal="center"/>
    </xf>
    <xf numFmtId="0" fontId="6" fillId="8" borderId="10" xfId="2" applyFont="1" applyFill="1" applyBorder="1" applyAlignment="1">
      <alignment horizontal="center"/>
    </xf>
    <xf numFmtId="0" fontId="6" fillId="8" borderId="0" xfId="2" applyFont="1" applyFill="1" applyBorder="1" applyAlignment="1">
      <alignment horizontal="center"/>
    </xf>
    <xf numFmtId="0" fontId="6" fillId="8" borderId="11" xfId="2" applyFont="1" applyFill="1" applyBorder="1" applyAlignment="1">
      <alignment horizontal="center"/>
    </xf>
    <xf numFmtId="0" fontId="57" fillId="9" borderId="1" xfId="2" applyFont="1" applyFill="1" applyBorder="1" applyAlignment="1">
      <alignment horizontal="center"/>
    </xf>
    <xf numFmtId="0" fontId="57" fillId="9" borderId="2" xfId="2" applyFont="1" applyFill="1" applyBorder="1" applyAlignment="1">
      <alignment horizontal="center"/>
    </xf>
    <xf numFmtId="0" fontId="57" fillId="9" borderId="3" xfId="2" applyFont="1" applyFill="1" applyBorder="1" applyAlignment="1">
      <alignment horizontal="center"/>
    </xf>
    <xf numFmtId="0" fontId="6" fillId="2" borderId="10" xfId="2" quotePrefix="1" applyFont="1" applyFill="1" applyBorder="1" applyAlignment="1">
      <alignment horizontal="center"/>
    </xf>
    <xf numFmtId="0" fontId="6" fillId="2" borderId="0" xfId="2" applyFont="1" applyFill="1" applyBorder="1" applyAlignment="1">
      <alignment horizontal="center"/>
    </xf>
    <xf numFmtId="0" fontId="6" fillId="2" borderId="11" xfId="2" applyFont="1" applyFill="1" applyBorder="1" applyAlignment="1">
      <alignment horizontal="center"/>
    </xf>
    <xf numFmtId="0" fontId="6" fillId="3" borderId="10" xfId="2" applyFont="1" applyFill="1" applyBorder="1" applyAlignment="1">
      <alignment horizontal="center"/>
    </xf>
    <xf numFmtId="0" fontId="6" fillId="3" borderId="0" xfId="2" applyFont="1" applyFill="1" applyBorder="1" applyAlignment="1">
      <alignment horizontal="center"/>
    </xf>
    <xf numFmtId="0" fontId="6" fillId="3" borderId="11" xfId="2" applyFont="1" applyFill="1" applyBorder="1" applyAlignment="1">
      <alignment horizontal="center"/>
    </xf>
    <xf numFmtId="0" fontId="6" fillId="2" borderId="10" xfId="2" applyFont="1" applyFill="1" applyBorder="1" applyAlignment="1">
      <alignment horizontal="center"/>
    </xf>
    <xf numFmtId="0" fontId="27" fillId="5" borderId="10" xfId="2" quotePrefix="1" applyFont="1" applyFill="1" applyBorder="1" applyAlignment="1">
      <alignment horizontal="center"/>
    </xf>
    <xf numFmtId="0" fontId="27" fillId="5" borderId="0" xfId="2" applyFont="1" applyFill="1" applyBorder="1" applyAlignment="1">
      <alignment horizontal="center"/>
    </xf>
    <xf numFmtId="0" fontId="27" fillId="5" borderId="11" xfId="2" applyFont="1" applyFill="1" applyBorder="1" applyAlignment="1">
      <alignment horizontal="center"/>
    </xf>
    <xf numFmtId="0" fontId="27" fillId="5" borderId="5" xfId="2" applyFont="1" applyFill="1" applyBorder="1" applyAlignment="1">
      <alignment horizontal="center"/>
    </xf>
    <xf numFmtId="0" fontId="27" fillId="5" borderId="4" xfId="2" applyFont="1" applyFill="1" applyBorder="1" applyAlignment="1">
      <alignment horizontal="center"/>
    </xf>
    <xf numFmtId="0" fontId="27" fillId="5" borderId="6" xfId="2" applyFont="1" applyFill="1" applyBorder="1" applyAlignment="1">
      <alignment horizontal="center"/>
    </xf>
    <xf numFmtId="0" fontId="27" fillId="5" borderId="10" xfId="2" applyFont="1" applyFill="1" applyBorder="1" applyAlignment="1">
      <alignment horizontal="center"/>
    </xf>
    <xf numFmtId="0" fontId="27" fillId="5" borderId="7" xfId="2" applyFont="1" applyFill="1" applyBorder="1" applyAlignment="1">
      <alignment horizontal="center"/>
    </xf>
    <xf numFmtId="0" fontId="27" fillId="5" borderId="8" xfId="2" applyFont="1" applyFill="1" applyBorder="1" applyAlignment="1">
      <alignment horizontal="center"/>
    </xf>
    <xf numFmtId="0" fontId="27" fillId="5" borderId="9" xfId="2" applyFont="1" applyFill="1" applyBorder="1" applyAlignment="1">
      <alignment horizontal="center"/>
    </xf>
    <xf numFmtId="0" fontId="6" fillId="2" borderId="7" xfId="2" applyFont="1" applyFill="1" applyBorder="1" applyAlignment="1">
      <alignment horizontal="center"/>
    </xf>
    <xf numFmtId="0" fontId="6" fillId="2" borderId="8" xfId="2" applyFont="1" applyFill="1" applyBorder="1" applyAlignment="1">
      <alignment horizontal="center"/>
    </xf>
    <xf numFmtId="0" fontId="6" fillId="2" borderId="9" xfId="2" applyFont="1" applyFill="1" applyBorder="1" applyAlignment="1">
      <alignment horizontal="center"/>
    </xf>
    <xf numFmtId="0" fontId="8" fillId="9" borderId="10" xfId="2" quotePrefix="1" applyFont="1" applyFill="1" applyBorder="1" applyAlignment="1">
      <alignment horizontal="center"/>
    </xf>
    <xf numFmtId="0" fontId="8" fillId="9" borderId="0" xfId="2" quotePrefix="1" applyFont="1" applyFill="1" applyBorder="1" applyAlignment="1">
      <alignment horizontal="center"/>
    </xf>
    <xf numFmtId="0" fontId="7" fillId="9" borderId="10" xfId="2" applyFont="1" applyFill="1" applyBorder="1" applyAlignment="1">
      <alignment horizontal="center"/>
    </xf>
    <xf numFmtId="0" fontId="7" fillId="9" borderId="0" xfId="2" applyFont="1" applyFill="1" applyBorder="1" applyAlignment="1">
      <alignment horizontal="center"/>
    </xf>
    <xf numFmtId="0" fontId="9" fillId="9" borderId="10" xfId="2" applyFont="1" applyFill="1" applyBorder="1" applyAlignment="1">
      <alignment horizontal="center"/>
    </xf>
    <xf numFmtId="0" fontId="11" fillId="9" borderId="10" xfId="2" applyFont="1" applyFill="1" applyBorder="1" applyAlignment="1">
      <alignment horizontal="center"/>
    </xf>
    <xf numFmtId="0" fontId="11" fillId="9" borderId="0" xfId="2" applyFont="1" applyFill="1" applyBorder="1" applyAlignment="1">
      <alignment horizontal="center"/>
    </xf>
    <xf numFmtId="0" fontId="7" fillId="9" borderId="1" xfId="2" applyFont="1" applyFill="1" applyBorder="1" applyAlignment="1">
      <alignment horizontal="center"/>
    </xf>
    <xf numFmtId="0" fontId="7" fillId="9" borderId="2" xfId="2" applyFont="1" applyFill="1" applyBorder="1" applyAlignment="1">
      <alignment horizontal="center"/>
    </xf>
    <xf numFmtId="0" fontId="7" fillId="9" borderId="3" xfId="2" applyFont="1" applyFill="1" applyBorder="1" applyAlignment="1">
      <alignment horizontal="center"/>
    </xf>
    <xf numFmtId="0" fontId="28" fillId="12" borderId="10" xfId="2" applyFont="1" applyFill="1" applyBorder="1" applyAlignment="1">
      <alignment horizontal="center"/>
    </xf>
    <xf numFmtId="0" fontId="28" fillId="12" borderId="0" xfId="2" applyFont="1" applyFill="1" applyBorder="1" applyAlignment="1">
      <alignment horizontal="center"/>
    </xf>
    <xf numFmtId="0" fontId="28" fillId="12" borderId="11" xfId="2" applyFont="1" applyFill="1" applyBorder="1" applyAlignment="1">
      <alignment horizontal="center"/>
    </xf>
    <xf numFmtId="0" fontId="8" fillId="9" borderId="0" xfId="0" applyFont="1" applyFill="1" applyBorder="1" applyAlignment="1">
      <alignment horizontal="center"/>
    </xf>
    <xf numFmtId="0" fontId="7" fillId="9" borderId="5" xfId="0" applyFont="1" applyFill="1" applyBorder="1" applyAlignment="1">
      <alignment horizontal="center"/>
    </xf>
    <xf numFmtId="0" fontId="7" fillId="9" borderId="4" xfId="0" applyFont="1" applyFill="1" applyBorder="1" applyAlignment="1">
      <alignment horizontal="center"/>
    </xf>
    <xf numFmtId="0" fontId="7" fillId="9" borderId="6" xfId="0" applyFont="1" applyFill="1" applyBorder="1" applyAlignment="1">
      <alignment horizontal="center"/>
    </xf>
    <xf numFmtId="0" fontId="11" fillId="9" borderId="10" xfId="0" applyFont="1" applyFill="1" applyBorder="1" applyAlignment="1">
      <alignment horizontal="center"/>
    </xf>
    <xf numFmtId="0" fontId="11" fillId="9" borderId="0" xfId="0" quotePrefix="1" applyFont="1" applyFill="1" applyBorder="1" applyAlignment="1">
      <alignment horizontal="center"/>
    </xf>
    <xf numFmtId="0" fontId="11" fillId="9" borderId="11" xfId="0" quotePrefix="1" applyFont="1" applyFill="1" applyBorder="1" applyAlignment="1">
      <alignment horizontal="center"/>
    </xf>
    <xf numFmtId="0" fontId="7" fillId="9" borderId="5" xfId="0" applyFont="1" applyFill="1" applyBorder="1" applyAlignment="1">
      <alignment horizontal="left" indent="17"/>
    </xf>
    <xf numFmtId="0" fontId="7" fillId="9" borderId="4" xfId="0" applyFont="1" applyFill="1" applyBorder="1" applyAlignment="1">
      <alignment horizontal="left" indent="17"/>
    </xf>
    <xf numFmtId="0" fontId="7" fillId="9" borderId="6" xfId="0" applyFont="1" applyFill="1" applyBorder="1" applyAlignment="1">
      <alignment horizontal="left" indent="17"/>
    </xf>
    <xf numFmtId="0" fontId="8" fillId="9" borderId="7" xfId="0" quotePrefix="1" applyFont="1" applyFill="1" applyBorder="1" applyAlignment="1">
      <alignment horizontal="center"/>
    </xf>
    <xf numFmtId="0" fontId="8" fillId="9" borderId="8" xfId="0" quotePrefix="1" applyFont="1" applyFill="1" applyBorder="1" applyAlignment="1">
      <alignment horizontal="center"/>
    </xf>
    <xf numFmtId="0" fontId="8" fillId="9" borderId="9" xfId="0" quotePrefix="1" applyFont="1" applyFill="1" applyBorder="1" applyAlignment="1">
      <alignment horizontal="center"/>
    </xf>
    <xf numFmtId="0" fontId="11" fillId="9" borderId="5" xfId="0" applyFont="1" applyFill="1" applyBorder="1" applyAlignment="1">
      <alignment horizontal="center"/>
    </xf>
    <xf numFmtId="0" fontId="11" fillId="9" borderId="4"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9" borderId="8" xfId="0" applyFont="1" applyFill="1" applyBorder="1" applyAlignment="1">
      <alignment horizontal="center"/>
    </xf>
    <xf numFmtId="0" fontId="11" fillId="9" borderId="9" xfId="0" applyFont="1" applyFill="1" applyBorder="1" applyAlignment="1">
      <alignment horizontal="center"/>
    </xf>
    <xf numFmtId="0" fontId="8" fillId="9" borderId="4" xfId="0" applyFont="1" applyFill="1" applyBorder="1" applyAlignment="1">
      <alignment horizontal="center"/>
    </xf>
    <xf numFmtId="0" fontId="54" fillId="9" borderId="1" xfId="0" applyFont="1" applyFill="1" applyBorder="1" applyAlignment="1">
      <alignment horizontal="center"/>
    </xf>
    <xf numFmtId="0" fontId="54" fillId="9" borderId="2" xfId="0" applyFont="1" applyFill="1" applyBorder="1" applyAlignment="1">
      <alignment horizontal="center"/>
    </xf>
    <xf numFmtId="0" fontId="54" fillId="9" borderId="3" xfId="0" applyFont="1" applyFill="1" applyBorder="1" applyAlignment="1">
      <alignment horizontal="center"/>
    </xf>
    <xf numFmtId="0" fontId="4" fillId="12" borderId="5" xfId="0" applyFont="1" applyFill="1" applyBorder="1" applyAlignment="1">
      <alignment horizontal="center"/>
    </xf>
    <xf numFmtId="0" fontId="4" fillId="12" borderId="4" xfId="0" applyFont="1" applyFill="1" applyBorder="1" applyAlignment="1">
      <alignment horizontal="center"/>
    </xf>
    <xf numFmtId="0" fontId="4" fillId="12" borderId="6" xfId="0" applyFont="1" applyFill="1" applyBorder="1" applyAlignment="1">
      <alignment horizontal="center"/>
    </xf>
    <xf numFmtId="0" fontId="4" fillId="12" borderId="7"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7" fillId="9" borderId="7" xfId="0" applyFont="1" applyFill="1" applyBorder="1" applyAlignment="1">
      <alignment horizontal="center"/>
    </xf>
    <xf numFmtId="0" fontId="7" fillId="9" borderId="8" xfId="0" applyFont="1" applyFill="1" applyBorder="1" applyAlignment="1">
      <alignment horizontal="center"/>
    </xf>
    <xf numFmtId="0" fontId="7" fillId="9" borderId="9" xfId="0" applyFont="1" applyFill="1" applyBorder="1" applyAlignment="1">
      <alignment horizontal="center"/>
    </xf>
    <xf numFmtId="0" fontId="7" fillId="9" borderId="10" xfId="0" applyFont="1" applyFill="1" applyBorder="1" applyAlignment="1">
      <alignment horizontal="center"/>
    </xf>
    <xf numFmtId="0" fontId="7" fillId="9" borderId="0" xfId="0" applyFont="1" applyFill="1" applyBorder="1" applyAlignment="1">
      <alignment horizontal="center"/>
    </xf>
    <xf numFmtId="0" fontId="7" fillId="9" borderId="11" xfId="0" applyFont="1" applyFill="1" applyBorder="1" applyAlignment="1">
      <alignment horizontal="center"/>
    </xf>
    <xf numFmtId="0" fontId="11" fillId="9" borderId="1" xfId="0" quotePrefix="1" applyFont="1" applyFill="1" applyBorder="1" applyAlignment="1">
      <alignment horizontal="center"/>
    </xf>
    <xf numFmtId="0" fontId="11" fillId="9" borderId="2" xfId="0" applyFont="1" applyFill="1" applyBorder="1" applyAlignment="1">
      <alignment horizontal="center"/>
    </xf>
    <xf numFmtId="0" fontId="11" fillId="9" borderId="3" xfId="0" applyFont="1" applyFill="1" applyBorder="1" applyAlignment="1">
      <alignment horizontal="center"/>
    </xf>
    <xf numFmtId="0" fontId="11" fillId="9" borderId="5" xfId="0" quotePrefix="1" applyFont="1" applyFill="1" applyBorder="1" applyAlignment="1">
      <alignment horizontal="center"/>
    </xf>
    <xf numFmtId="0" fontId="7" fillId="9" borderId="1" xfId="0" applyFont="1" applyFill="1" applyBorder="1" applyAlignment="1">
      <alignment horizontal="center"/>
    </xf>
    <xf numFmtId="0" fontId="7" fillId="9" borderId="2" xfId="0" applyFont="1" applyFill="1" applyBorder="1" applyAlignment="1">
      <alignment horizontal="center"/>
    </xf>
    <xf numFmtId="0" fontId="7" fillId="9" borderId="3" xfId="0" applyFont="1" applyFill="1" applyBorder="1" applyAlignment="1">
      <alignment horizontal="center"/>
    </xf>
    <xf numFmtId="0" fontId="28" fillId="13" borderId="0" xfId="0" quotePrefix="1" applyFont="1" applyFill="1" applyAlignment="1">
      <alignment horizontal="center"/>
    </xf>
    <xf numFmtId="0" fontId="11" fillId="9" borderId="0" xfId="0" applyFont="1" applyFill="1" applyBorder="1" applyAlignment="1">
      <alignment horizontal="center"/>
    </xf>
    <xf numFmtId="0" fontId="11" fillId="9" borderId="11" xfId="0" applyFont="1" applyFill="1" applyBorder="1" applyAlignment="1">
      <alignment horizontal="center"/>
    </xf>
    <xf numFmtId="0" fontId="62" fillId="9" borderId="10" xfId="0" applyFont="1" applyFill="1" applyBorder="1" applyAlignment="1">
      <alignment horizontal="center"/>
    </xf>
    <xf numFmtId="0" fontId="62" fillId="9" borderId="0" xfId="0" applyFont="1" applyFill="1" applyBorder="1" applyAlignment="1">
      <alignment horizontal="center"/>
    </xf>
    <xf numFmtId="0" fontId="62" fillId="9" borderId="11" xfId="0" applyFont="1" applyFill="1" applyBorder="1" applyAlignment="1">
      <alignment horizontal="center"/>
    </xf>
    <xf numFmtId="0" fontId="71" fillId="9" borderId="5" xfId="0" applyFont="1" applyFill="1" applyBorder="1" applyAlignment="1">
      <alignment horizontal="center"/>
    </xf>
    <xf numFmtId="0" fontId="71" fillId="9" borderId="4" xfId="0" applyFont="1" applyFill="1" applyBorder="1" applyAlignment="1">
      <alignment horizontal="center"/>
    </xf>
    <xf numFmtId="0" fontId="71" fillId="9" borderId="6" xfId="0" applyFont="1" applyFill="1" applyBorder="1" applyAlignment="1">
      <alignment horizontal="center"/>
    </xf>
    <xf numFmtId="0" fontId="46" fillId="9" borderId="7" xfId="0" applyFont="1" applyFill="1" applyBorder="1" applyAlignment="1">
      <alignment horizontal="center"/>
    </xf>
    <xf numFmtId="1" fontId="17" fillId="0" borderId="0" xfId="0" applyNumberFormat="1" applyFont="1" applyFill="1" applyAlignment="1"/>
  </cellXfs>
  <cellStyles count="40">
    <cellStyle name="Comma 2" xfId="4" xr:uid="{00000000-0005-0000-0000-000000000000}"/>
    <cellStyle name="Currency" xfId="1" builtinId="4"/>
    <cellStyle name="Currency 2" xfId="3" xr:uid="{00000000-0005-0000-0000-000002000000}"/>
    <cellStyle name="Normal" xfId="0" builtinId="0"/>
    <cellStyle name="Normal 2" xfId="2" xr:uid="{00000000-0005-0000-0000-000004000000}"/>
    <cellStyle name="Normal 3" xfId="5" xr:uid="{00000000-0005-0000-0000-000005000000}"/>
    <cellStyle name="Normal 3 2" xfId="39" xr:uid="{00000000-0005-0000-0000-000006000000}"/>
    <cellStyle name="Normal 4" xfId="6" xr:uid="{00000000-0005-0000-0000-000007000000}"/>
    <cellStyle name="Percent 2" xfId="7" xr:uid="{00000000-0005-0000-0000-000008000000}"/>
    <cellStyle name="RISKbigPercent" xfId="8" xr:uid="{00000000-0005-0000-0000-000009000000}"/>
    <cellStyle name="RISKblandrEdge" xfId="9" xr:uid="{00000000-0005-0000-0000-00000A000000}"/>
    <cellStyle name="RISKblCorner" xfId="10" xr:uid="{00000000-0005-0000-0000-00000B000000}"/>
    <cellStyle name="RISKbottomEdge" xfId="11" xr:uid="{00000000-0005-0000-0000-00000C000000}"/>
    <cellStyle name="RISKbrCorner" xfId="12" xr:uid="{00000000-0005-0000-0000-00000D000000}"/>
    <cellStyle name="RISKdarkBoxed" xfId="13" xr:uid="{00000000-0005-0000-0000-00000E000000}"/>
    <cellStyle name="RISKdarkShade" xfId="14" xr:uid="{00000000-0005-0000-0000-00000F000000}"/>
    <cellStyle name="RISKdbottomEdge" xfId="15" xr:uid="{00000000-0005-0000-0000-000010000000}"/>
    <cellStyle name="RISKdrightEdge" xfId="16" xr:uid="{00000000-0005-0000-0000-000011000000}"/>
    <cellStyle name="RISKdurationTime" xfId="17" xr:uid="{00000000-0005-0000-0000-000012000000}"/>
    <cellStyle name="RISKinNumber" xfId="18" xr:uid="{00000000-0005-0000-0000-000013000000}"/>
    <cellStyle name="RISKlandrEdge" xfId="19" xr:uid="{00000000-0005-0000-0000-000014000000}"/>
    <cellStyle name="RISKleftEdge" xfId="20" xr:uid="{00000000-0005-0000-0000-000015000000}"/>
    <cellStyle name="RISKlightBoxed" xfId="21" xr:uid="{00000000-0005-0000-0000-000016000000}"/>
    <cellStyle name="RISKltandbEdge" xfId="22" xr:uid="{00000000-0005-0000-0000-000017000000}"/>
    <cellStyle name="RISKnormBoxed" xfId="23" xr:uid="{00000000-0005-0000-0000-000018000000}"/>
    <cellStyle name="RISKnormCenter" xfId="24" xr:uid="{00000000-0005-0000-0000-000019000000}"/>
    <cellStyle name="RISKnormHeading" xfId="25" xr:uid="{00000000-0005-0000-0000-00001A000000}"/>
    <cellStyle name="RISKnormItal" xfId="26" xr:uid="{00000000-0005-0000-0000-00001B000000}"/>
    <cellStyle name="RISKnormLabel" xfId="27" xr:uid="{00000000-0005-0000-0000-00001C000000}"/>
    <cellStyle name="RISKnormShade" xfId="28" xr:uid="{00000000-0005-0000-0000-00001D000000}"/>
    <cellStyle name="RISKnormTitle" xfId="29" xr:uid="{00000000-0005-0000-0000-00001E000000}"/>
    <cellStyle name="RISKoutNumber" xfId="30" xr:uid="{00000000-0005-0000-0000-00001F000000}"/>
    <cellStyle name="RISKrightEdge" xfId="31" xr:uid="{00000000-0005-0000-0000-000020000000}"/>
    <cellStyle name="RISKrtandbEdge" xfId="32" xr:uid="{00000000-0005-0000-0000-000021000000}"/>
    <cellStyle name="RISKssTime" xfId="33" xr:uid="{00000000-0005-0000-0000-000022000000}"/>
    <cellStyle name="RISKtandbEdge" xfId="34" xr:uid="{00000000-0005-0000-0000-000023000000}"/>
    <cellStyle name="RISKtlandrEdge" xfId="35" xr:uid="{00000000-0005-0000-0000-000024000000}"/>
    <cellStyle name="RISKtlCorner" xfId="36" xr:uid="{00000000-0005-0000-0000-000025000000}"/>
    <cellStyle name="RISKtopEdge" xfId="37" xr:uid="{00000000-0005-0000-0000-000026000000}"/>
    <cellStyle name="RISKtrCorner" xfId="38" xr:uid="{00000000-0005-0000-0000-000027000000}"/>
  </cellStyles>
  <dxfs count="163">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numFmt numFmtId="0" formatCode="General"/>
      <fill>
        <patternFill patternType="none">
          <fgColor rgb="FF000000"/>
          <bgColor rgb="FFFFFFFF"/>
        </patternFill>
      </fill>
      <alignment horizontal="general" vertical="bottom" textRotation="0" wrapText="0" relativeIndent="0" justifyLastLine="0" shrinkToFit="0" readingOrder="0"/>
    </dxf>
    <dxf>
      <font>
        <strike val="0"/>
        <outline val="0"/>
        <shadow val="0"/>
        <u val="none"/>
        <vertAlign val="baseline"/>
        <sz val="11"/>
        <name val="Calibri"/>
        <scheme val="none"/>
      </font>
      <numFmt numFmtId="1" formatCode="0"/>
      <fill>
        <patternFill patternType="none">
          <fgColor rgb="FF000000"/>
          <bgColor rgb="FFFFFFFF"/>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ill>
        <patternFill>
          <bgColor rgb="FFFFFF00"/>
        </patternFill>
      </fill>
    </dxf>
    <dxf>
      <fill>
        <patternFill>
          <bgColor rgb="FFFFFF00"/>
        </patternFill>
      </fill>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9"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0" formatCode="m/d/yyyy"/>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34" formatCode="_(&quot;$&quot;* #,##0.00_);_(&quot;$&quot;* \(#,##0.0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9"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0" formatCode="m/d/yyyy"/>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numFmt numFmtId="0" formatCode="General"/>
      <fill>
        <patternFill patternType="none">
          <fgColor rgb="FF000000"/>
          <bgColor rgb="FFFFFFFF"/>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169"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0" formatCode="m/d/yyyy"/>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fill>
        <patternFill patternType="none">
          <fgColor rgb="FF000000"/>
          <bgColor rgb="FFFFFFFF"/>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sz val="16"/>
        <color auto="1"/>
        <name val="Arial"/>
        <scheme val="none"/>
      </font>
      <numFmt numFmtId="11" formatCode="&quot;$&quot;#,##0.00_);\(&quot;$&quot;#,##0.00\)"/>
      <fill>
        <patternFill patternType="none">
          <fgColor indexed="64"/>
          <bgColor indexed="65"/>
        </patternFill>
      </fill>
      <alignment horizontal="center" vertical="bottom" textRotation="0" wrapText="0" indent="0" justifyLastLine="0" shrinkToFit="0" readingOrder="0"/>
      <border diagonalUp="0" diagonalDown="0">
        <left style="medium">
          <color indexed="64"/>
        </left>
        <right style="medium">
          <color indexed="64"/>
        </right>
        <top/>
        <bottom/>
        <vertical/>
        <horizontal/>
      </border>
    </dxf>
    <dxf>
      <font>
        <b/>
        <i val="0"/>
        <strike val="0"/>
        <condense val="0"/>
        <extend val="0"/>
        <outline val="0"/>
        <shadow val="0"/>
        <u val="none"/>
        <vertAlign val="baseline"/>
        <sz val="16"/>
        <color auto="1"/>
        <name val="Arial"/>
        <scheme val="none"/>
      </font>
      <numFmt numFmtId="9" formatCode="&quot;$&quot;#,##0_);\(&quot;$&quot;#,##0\)"/>
      <fill>
        <patternFill patternType="none">
          <fgColor indexed="64"/>
          <bgColor indexed="65"/>
        </patternFill>
      </fill>
      <alignment horizontal="center" vertical="bottom" textRotation="0" wrapText="0" relativeIndent="0" justifyLastLine="0" shrinkToFit="0" readingOrder="0"/>
      <border diagonalUp="0" diagonalDown="0" outline="0">
        <left style="medium">
          <color indexed="64"/>
        </left>
        <right style="medium">
          <color indexed="64"/>
        </right>
        <top/>
        <bottom style="thin">
          <color theme="0"/>
        </bottom>
      </border>
    </dxf>
    <dxf>
      <font>
        <b/>
        <i val="0"/>
        <strike val="0"/>
        <condense val="0"/>
        <extend val="0"/>
        <outline val="0"/>
        <shadow val="0"/>
        <u val="none"/>
        <vertAlign val="baseline"/>
        <sz val="16"/>
        <color auto="1"/>
        <name val="Arial"/>
        <scheme val="none"/>
      </font>
      <fill>
        <patternFill patternType="none">
          <fgColor indexed="64"/>
          <bgColor indexed="65"/>
        </patternFill>
      </fill>
      <alignment horizontal="center" vertical="bottom" textRotation="0" wrapText="0" relativeIndent="0" justifyLastLine="0" shrinkToFit="0" readingOrder="0"/>
      <border diagonalUp="0" diagonalDown="0">
        <left/>
        <right/>
        <top/>
        <bottom style="thin">
          <color theme="0"/>
        </bottom>
        <vertical/>
        <horizontal/>
      </border>
    </dxf>
    <dxf>
      <border outline="0">
        <left style="medium">
          <color rgb="FF000000"/>
        </left>
        <right style="medium">
          <color rgb="FF000000"/>
        </right>
        <top style="medium">
          <color rgb="FF000000"/>
        </top>
        <bottom style="medium">
          <color rgb="FF000000"/>
        </bottom>
      </border>
    </dxf>
    <dxf>
      <font>
        <b/>
        <i val="0"/>
        <strike val="0"/>
        <condense val="0"/>
        <extend val="0"/>
        <outline val="0"/>
        <shadow val="0"/>
        <u val="none"/>
        <vertAlign val="baseline"/>
        <sz val="16"/>
        <color auto="1"/>
        <name val="Arial"/>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6"/>
        <color auto="1"/>
        <name val="Arial"/>
        <scheme val="none"/>
      </font>
      <numFmt numFmtId="9" formatCode="&quot;$&quot;#,##0_);\(&quot;$&quot;#,##0\)"/>
      <fill>
        <patternFill patternType="none">
          <fgColor indexed="64"/>
          <bgColor indexed="65"/>
        </patternFill>
      </fill>
      <alignment horizontal="center" vertical="bottom" textRotation="0" wrapText="0" relativeIndent="0" justifyLastLine="0" shrinkToFit="0" readingOrder="0"/>
      <border diagonalUp="0" diagonalDown="0" outline="0">
        <left style="medium">
          <color indexed="64"/>
        </left>
        <right style="medium">
          <color indexed="64"/>
        </right>
        <top/>
        <bottom style="thin">
          <color theme="0"/>
        </bottom>
      </border>
    </dxf>
    <dxf>
      <font>
        <b/>
        <i val="0"/>
        <strike val="0"/>
        <condense val="0"/>
        <extend val="0"/>
        <outline val="0"/>
        <shadow val="0"/>
        <u val="none"/>
        <vertAlign val="baseline"/>
        <sz val="16"/>
        <color auto="1"/>
        <name val="Arial"/>
        <scheme val="none"/>
      </font>
      <fill>
        <patternFill patternType="none">
          <fgColor indexed="64"/>
          <bgColor indexed="65"/>
        </patternFill>
      </fill>
      <alignment horizontal="center" vertical="bottom" textRotation="0" wrapText="0" relativeIndent="0" justifyLastLine="0" shrinkToFit="0" readingOrder="0"/>
      <border diagonalUp="0" diagonalDown="0">
        <left/>
        <right/>
        <top/>
        <bottom style="thin">
          <color theme="0"/>
        </bottom>
        <vertical/>
        <horizontal/>
      </border>
    </dxf>
    <dxf>
      <border outline="0">
        <left style="medium">
          <color indexed="64"/>
        </left>
        <right style="medium">
          <color indexed="64"/>
        </right>
        <top style="medium">
          <color indexed="64"/>
        </top>
        <bottom style="medium">
          <color indexed="64"/>
        </bottom>
      </border>
    </dxf>
    <dxf>
      <font>
        <b/>
        <i val="0"/>
        <strike val="0"/>
        <condense val="0"/>
        <extend val="0"/>
        <outline val="0"/>
        <shadow val="0"/>
        <u val="none"/>
        <vertAlign val="baseline"/>
        <sz val="16"/>
        <color auto="1"/>
        <name val="Arial"/>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9" formatCode="0.0"/>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 formatCode="0"/>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0" formatCode="m/d/yyyy"/>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none"/>
      </font>
      <fill>
        <patternFill patternType="none">
          <fgColor rgb="FF000000"/>
          <bgColor rgb="FFFFFFFF"/>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numFmt numFmtId="164" formatCode="_(&quot;$&quot;* #,##0_);_(&quot;$&quot;* \(#,##0\);_(&quot;$&quot;* &quot;-&quot;??_);_(@_)"/>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numFmt numFmtId="170" formatCode="m/d/yyyy"/>
    </dxf>
    <dxf>
      <font>
        <b val="0"/>
        <i val="0"/>
        <strike val="0"/>
        <condense val="0"/>
        <extend val="0"/>
        <outline val="0"/>
        <shadow val="0"/>
        <u val="none"/>
        <vertAlign val="baseline"/>
        <sz val="11"/>
        <color theme="1"/>
        <name val="Calibri"/>
        <scheme val="minor"/>
      </font>
      <numFmt numFmtId="170" formatCode="m/d/yyyy"/>
    </dxf>
    <dxf>
      <font>
        <b val="0"/>
        <i val="0"/>
        <strike val="0"/>
        <condense val="0"/>
        <extend val="0"/>
        <outline val="0"/>
        <shadow val="0"/>
        <u val="none"/>
        <vertAlign val="baseline"/>
        <sz val="11"/>
        <color theme="1"/>
        <name val="Calibri"/>
        <scheme val="minor"/>
      </font>
    </dxf>
    <dxf>
      <font>
        <strike val="0"/>
        <outline val="0"/>
        <shadow val="0"/>
        <u val="none"/>
        <vertAlign val="baseline"/>
        <sz val="1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strike val="0"/>
        <outline val="0"/>
        <shadow val="0"/>
        <u val="none"/>
        <vertAlign val="baseline"/>
        <sz val="11"/>
        <name val="Calibri"/>
        <scheme val="minor"/>
      </font>
      <fill>
        <patternFill patternType="none">
          <fgColor indexed="64"/>
          <bgColor indexed="65"/>
        </patternFill>
      </fill>
      <alignment horizontal="general" vertical="bottom" textRotation="0" wrapText="0" relativeIndent="0" justifyLastLine="0" shrinkToFit="0" readingOrder="0"/>
    </dxf>
    <dxf>
      <font>
        <b/>
        <strike val="0"/>
        <outline val="0"/>
        <shadow val="0"/>
        <u val="none"/>
        <vertAlign val="baseline"/>
        <sz val="11"/>
        <name val="Calibri"/>
        <scheme val="minor"/>
      </font>
      <fill>
        <patternFill patternType="none">
          <fgColor indexed="64"/>
          <bgColor indexed="65"/>
        </patternFill>
      </fill>
      <alignment horizontal="center" vertical="bottom" textRotation="0" wrapText="1" indent="0" justifyLastLine="0" shrinkToFit="0" readingOrder="0"/>
    </dxf>
  </dxfs>
  <tableStyles count="0" defaultTableStyle="TableStyleMedium9" defaultPivotStyle="PivotStyleLight16"/>
  <colors>
    <mruColors>
      <color rgb="FFB01861"/>
      <color rgb="FF00FF00"/>
      <color rgb="FFFFFF99"/>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1.xml.rels><?xml version="1.0" encoding="UTF-8" standalone="yes"?>
<Relationships xmlns="http://schemas.openxmlformats.org/package/2006/relationships"><Relationship Id="rId1" Type="http://schemas.openxmlformats.org/officeDocument/2006/relationships/image" Target="../media/image5.png"/></Relationships>
</file>

<file path=xl/drawings/_rels/drawing13.xml.rels><?xml version="1.0" encoding="UTF-8" standalone="yes"?>
<Relationships xmlns="http://schemas.openxmlformats.org/package/2006/relationships"><Relationship Id="rId1" Type="http://schemas.openxmlformats.org/officeDocument/2006/relationships/image" Target="../media/image6.png"/></Relationships>
</file>

<file path=xl/drawings/_rels/drawing14.xml.rels><?xml version="1.0" encoding="UTF-8" standalone="yes"?>
<Relationships xmlns="http://schemas.openxmlformats.org/package/2006/relationships"><Relationship Id="rId1" Type="http://schemas.openxmlformats.org/officeDocument/2006/relationships/image" Target="../media/image7.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138545</xdr:colOff>
      <xdr:row>2</xdr:row>
      <xdr:rowOff>181840</xdr:rowOff>
    </xdr:from>
    <xdr:to>
      <xdr:col>5</xdr:col>
      <xdr:colOff>319520</xdr:colOff>
      <xdr:row>4</xdr:row>
      <xdr:rowOff>363681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324840" y="1021772"/>
          <a:ext cx="1990725" cy="56284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rPr>
            <a:t>Note the four cells containing cell notes.</a:t>
          </a:r>
        </a:p>
      </xdr:txBody>
    </xdr:sp>
    <xdr:clientData/>
  </xdr:twoCellAnchor>
  <xdr:twoCellAnchor>
    <xdr:from>
      <xdr:col>5</xdr:col>
      <xdr:colOff>319520</xdr:colOff>
      <xdr:row>4</xdr:row>
      <xdr:rowOff>82261</xdr:rowOff>
    </xdr:from>
    <xdr:to>
      <xdr:col>6</xdr:col>
      <xdr:colOff>25977</xdr:colOff>
      <xdr:row>4</xdr:row>
      <xdr:rowOff>95250</xdr:rowOff>
    </xdr:to>
    <xdr:cxnSp macro="">
      <xdr:nvCxnSpPr>
        <xdr:cNvPr id="3" name="Straight Arrow Connector 2">
          <a:extLst>
            <a:ext uri="{FF2B5EF4-FFF2-40B4-BE49-F238E27FC236}">
              <a16:creationId xmlns:a16="http://schemas.microsoft.com/office/drawing/2014/main" id="{00000000-0008-0000-0000-000003000000}"/>
            </a:ext>
          </a:extLst>
        </xdr:cNvPr>
        <xdr:cNvCxnSpPr>
          <a:stCxn id="2" idx="3"/>
        </xdr:cNvCxnSpPr>
      </xdr:nvCxnSpPr>
      <xdr:spPr>
        <a:xfrm>
          <a:off x="3315565" y="1303193"/>
          <a:ext cx="615662" cy="12989"/>
        </a:xfrm>
        <a:prstGeom prst="straightConnector1">
          <a:avLst/>
        </a:prstGeom>
        <a:ln w="5715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307918</xdr:colOff>
      <xdr:row>8</xdr:row>
      <xdr:rowOff>31174</xdr:rowOff>
    </xdr:from>
    <xdr:to>
      <xdr:col>17</xdr:col>
      <xdr:colOff>428627</xdr:colOff>
      <xdr:row>27</xdr:row>
      <xdr:rowOff>143933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524818" y="2190174"/>
          <a:ext cx="2914709" cy="3732259"/>
        </a:xfrm>
        <a:prstGeom prst="rect">
          <a:avLst/>
        </a:prstGeom>
        <a:solidFill>
          <a:schemeClr val="accent2"/>
        </a:solidFill>
        <a:ln w="57150" cmpd="sng">
          <a:no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300" b="1">
              <a:solidFill>
                <a:schemeClr val="bg1"/>
              </a:solidFill>
              <a:latin typeface="Calibri" pitchFamily="34" charset="0"/>
              <a:cs typeface="Calibri" pitchFamily="34" charset="0"/>
            </a:rPr>
            <a:t>How were the </a:t>
          </a:r>
          <a:r>
            <a:rPr lang="en-US" sz="1300" b="1">
              <a:solidFill>
                <a:srgbClr val="FFFF00"/>
              </a:solidFill>
              <a:latin typeface="Calibri" pitchFamily="34" charset="0"/>
              <a:cs typeface="Calibri" pitchFamily="34" charset="0"/>
            </a:rPr>
            <a:t>Years</a:t>
          </a:r>
          <a:r>
            <a:rPr lang="en-US" sz="1300" b="1" baseline="0">
              <a:solidFill>
                <a:srgbClr val="FFFF00"/>
              </a:solidFill>
              <a:latin typeface="Calibri" pitchFamily="34" charset="0"/>
              <a:cs typeface="Calibri" pitchFamily="34" charset="0"/>
            </a:rPr>
            <a:t> </a:t>
          </a:r>
          <a:r>
            <a:rPr lang="en-US" sz="1300" b="1">
              <a:solidFill>
                <a:srgbClr val="FFFF00"/>
              </a:solidFill>
              <a:latin typeface="Calibri" pitchFamily="34" charset="0"/>
              <a:cs typeface="Calibri" pitchFamily="34" charset="0"/>
            </a:rPr>
            <a:t>Service </a:t>
          </a:r>
          <a:r>
            <a:rPr lang="en-US" sz="1300" b="1">
              <a:solidFill>
                <a:schemeClr val="bg1"/>
              </a:solidFill>
              <a:latin typeface="Calibri" pitchFamily="34" charset="0"/>
              <a:cs typeface="Calibri" pitchFamily="34" charset="0"/>
            </a:rPr>
            <a:t>values computed??? </a:t>
          </a:r>
        </a:p>
        <a:p>
          <a:endParaRPr lang="en-US" sz="1300" b="1">
            <a:solidFill>
              <a:schemeClr val="bg1"/>
            </a:solidFill>
            <a:latin typeface="Calibri" pitchFamily="34" charset="0"/>
            <a:cs typeface="Calibri" pitchFamily="34" charset="0"/>
          </a:endParaRPr>
        </a:p>
        <a:p>
          <a:r>
            <a:rPr lang="en-US" sz="1300" b="1">
              <a:solidFill>
                <a:schemeClr val="bg1"/>
              </a:solidFill>
              <a:latin typeface="Calibri" pitchFamily="34" charset="0"/>
              <a:cs typeface="Calibri" pitchFamily="34" charset="0"/>
            </a:rPr>
            <a:t>(</a:t>
          </a:r>
          <a:r>
            <a:rPr lang="en-US" sz="1300" b="1">
              <a:solidFill>
                <a:srgbClr val="FFFF00"/>
              </a:solidFill>
              <a:latin typeface="Calibri" pitchFamily="34" charset="0"/>
              <a:cs typeface="Calibri" pitchFamily="34" charset="0"/>
            </a:rPr>
            <a:t>Years</a:t>
          </a:r>
          <a:r>
            <a:rPr lang="en-US" sz="1300" b="1" baseline="0">
              <a:solidFill>
                <a:srgbClr val="FFFF00"/>
              </a:solidFill>
              <a:latin typeface="Calibri" pitchFamily="34" charset="0"/>
              <a:cs typeface="Calibri" pitchFamily="34" charset="0"/>
            </a:rPr>
            <a:t> Service </a:t>
          </a:r>
          <a:r>
            <a:rPr lang="en-US" sz="1300" b="1" baseline="0">
              <a:solidFill>
                <a:schemeClr val="bg1"/>
              </a:solidFill>
              <a:latin typeface="Calibri" pitchFamily="34" charset="0"/>
              <a:cs typeface="Calibri" pitchFamily="34" charset="0"/>
            </a:rPr>
            <a:t>is a measure of the number of fully completed years of service. For example, 6.32 years on the job is 6 fully completed years of service.)</a:t>
          </a:r>
          <a:endParaRPr lang="en-US" sz="1300" b="1">
            <a:solidFill>
              <a:schemeClr val="bg1"/>
            </a:solidFill>
            <a:latin typeface="Calibri" pitchFamily="34" charset="0"/>
            <a:cs typeface="Calibri" pitchFamily="34" charset="0"/>
          </a:endParaRPr>
        </a:p>
        <a:p>
          <a:r>
            <a:rPr lang="en-US" sz="1300" b="1">
              <a:solidFill>
                <a:schemeClr val="bg1"/>
              </a:solidFill>
              <a:latin typeface="Calibri" pitchFamily="34" charset="0"/>
              <a:cs typeface="Calibri" pitchFamily="34" charset="0"/>
            </a:rPr>
            <a:t> </a:t>
          </a:r>
        </a:p>
        <a:p>
          <a:r>
            <a:rPr lang="en-US" sz="1300" b="1">
              <a:solidFill>
                <a:schemeClr val="bg1"/>
              </a:solidFill>
              <a:latin typeface="Calibri" pitchFamily="34" charset="0"/>
              <a:cs typeface="Calibri" pitchFamily="34" charset="0"/>
            </a:rPr>
            <a:t>(</a:t>
          </a:r>
          <a:r>
            <a:rPr lang="en-US" sz="1300" b="1">
              <a:solidFill>
                <a:srgbClr val="FFFF00"/>
              </a:solidFill>
              <a:latin typeface="Calibri" pitchFamily="34" charset="0"/>
              <a:cs typeface="Calibri" pitchFamily="34" charset="0"/>
            </a:rPr>
            <a:t>Years Service </a:t>
          </a:r>
          <a:r>
            <a:rPr lang="en-US" sz="1300" b="1">
              <a:solidFill>
                <a:schemeClr val="bg1"/>
              </a:solidFill>
              <a:latin typeface="Calibri" pitchFamily="34" charset="0"/>
              <a:cs typeface="Calibri" pitchFamily="34" charset="0"/>
            </a:rPr>
            <a:t>is a "computed</a:t>
          </a:r>
          <a:r>
            <a:rPr lang="en-US" sz="1300" b="1" baseline="0">
              <a:solidFill>
                <a:schemeClr val="bg1"/>
              </a:solidFill>
              <a:latin typeface="Calibri" pitchFamily="34" charset="0"/>
              <a:cs typeface="Calibri" pitchFamily="34" charset="0"/>
            </a:rPr>
            <a:t> field," that is, a field whose values are computed by formulas in the field cells.)</a:t>
          </a:r>
        </a:p>
        <a:p>
          <a:r>
            <a:rPr lang="en-US" sz="1300" b="1" baseline="0">
              <a:solidFill>
                <a:schemeClr val="bg1"/>
              </a:solidFill>
              <a:latin typeface="Calibri" pitchFamily="34" charset="0"/>
              <a:cs typeface="Calibri" pitchFamily="34" charset="0"/>
            </a:rPr>
            <a:t> </a:t>
          </a:r>
        </a:p>
        <a:p>
          <a:r>
            <a:rPr lang="en-US" sz="1300" b="1" baseline="0">
              <a:solidFill>
                <a:schemeClr val="bg1"/>
              </a:solidFill>
              <a:effectLst/>
              <a:latin typeface="+mn-lt"/>
              <a:ea typeface="+mn-ea"/>
              <a:cs typeface="+mn-cs"/>
            </a:rPr>
            <a:t>The date the worksheet was calculated is in cells in columns AA and AB on this worksheet. </a:t>
          </a:r>
          <a:endParaRPr lang="en-US" sz="1300">
            <a:solidFill>
              <a:schemeClr val="bg1"/>
            </a:solidFill>
            <a:effectLst/>
          </a:endParaRPr>
        </a:p>
      </xdr:txBody>
    </xdr:sp>
    <xdr:clientData/>
  </xdr:twoCellAnchor>
  <xdr:twoCellAnchor>
    <xdr:from>
      <xdr:col>13</xdr:col>
      <xdr:colOff>22861</xdr:colOff>
      <xdr:row>4</xdr:row>
      <xdr:rowOff>525780</xdr:rowOff>
    </xdr:from>
    <xdr:to>
      <xdr:col>15</xdr:col>
      <xdr:colOff>368273</xdr:colOff>
      <xdr:row>8</xdr:row>
      <xdr:rowOff>31174</xdr:rowOff>
    </xdr:to>
    <xdr:cxnSp macro="">
      <xdr:nvCxnSpPr>
        <xdr:cNvPr id="5" name="Straight Arrow Connector 4">
          <a:extLst>
            <a:ext uri="{FF2B5EF4-FFF2-40B4-BE49-F238E27FC236}">
              <a16:creationId xmlns:a16="http://schemas.microsoft.com/office/drawing/2014/main" id="{00000000-0008-0000-0000-000005000000}"/>
            </a:ext>
          </a:extLst>
        </xdr:cNvPr>
        <xdr:cNvCxnSpPr>
          <a:stCxn id="4" idx="0"/>
        </xdr:cNvCxnSpPr>
      </xdr:nvCxnSpPr>
      <xdr:spPr>
        <a:xfrm flipH="1" flipV="1">
          <a:off x="7778328" y="1469813"/>
          <a:ext cx="1666212" cy="661094"/>
        </a:xfrm>
        <a:prstGeom prst="straightConnector1">
          <a:avLst/>
        </a:prstGeom>
        <a:ln w="762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219074</xdr:colOff>
      <xdr:row>4</xdr:row>
      <xdr:rowOff>28575</xdr:rowOff>
    </xdr:from>
    <xdr:to>
      <xdr:col>7</xdr:col>
      <xdr:colOff>133350</xdr:colOff>
      <xdr:row>10</xdr:row>
      <xdr:rowOff>342900</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1085849" y="1114425"/>
          <a:ext cx="5695951" cy="1285875"/>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latin typeface="Arial" pitchFamily="34" charset="0"/>
              <a:cs typeface="Arial" pitchFamily="34" charset="0"/>
            </a:rPr>
            <a:t>We have now demonstrated the creation of a computed field in a </a:t>
          </a:r>
          <a:r>
            <a:rPr lang="en-US" sz="1300" b="1">
              <a:solidFill>
                <a:srgbClr val="FF0000"/>
              </a:solidFill>
              <a:latin typeface="Arial" pitchFamily="34" charset="0"/>
              <a:cs typeface="Arial" pitchFamily="34" charset="0"/>
            </a:rPr>
            <a:t>Structured Range of Data</a:t>
          </a:r>
          <a:r>
            <a:rPr lang="en-US" sz="1300" b="1">
              <a:latin typeface="Arial" pitchFamily="34" charset="0"/>
              <a:cs typeface="Arial" pitchFamily="34" charset="0"/>
            </a:rPr>
            <a:t>.</a:t>
          </a:r>
        </a:p>
        <a:p>
          <a:endParaRPr lang="en-US" sz="1300" b="1">
            <a:latin typeface="Arial" pitchFamily="34" charset="0"/>
            <a:cs typeface="Arial" pitchFamily="34" charset="0"/>
          </a:endParaRPr>
        </a:p>
        <a:p>
          <a:r>
            <a:rPr lang="en-US" sz="1300" b="1">
              <a:latin typeface="Arial" pitchFamily="34" charset="0"/>
              <a:cs typeface="Arial" pitchFamily="34" charset="0"/>
            </a:rPr>
            <a:t>We have now also demonstrated the creation of a </a:t>
          </a:r>
          <a:r>
            <a:rPr lang="en-US" sz="1300" b="1" baseline="0">
              <a:solidFill>
                <a:sysClr val="windowText" lastClr="000000"/>
              </a:solidFill>
              <a:latin typeface="Arial" pitchFamily="34" charset="0"/>
              <a:cs typeface="Arial" pitchFamily="34" charset="0"/>
            </a:rPr>
            <a:t>computed field </a:t>
          </a:r>
          <a:r>
            <a:rPr lang="en-US" sz="1300" b="1" baseline="0">
              <a:latin typeface="Arial" pitchFamily="34" charset="0"/>
              <a:cs typeface="Arial" pitchFamily="34" charset="0"/>
            </a:rPr>
            <a:t>in an </a:t>
          </a:r>
          <a:r>
            <a:rPr lang="en-US" sz="1300" b="1" baseline="0">
              <a:solidFill>
                <a:srgbClr val="FF0000"/>
              </a:solidFill>
              <a:latin typeface="Arial" pitchFamily="34" charset="0"/>
              <a:cs typeface="Arial" pitchFamily="34" charset="0"/>
            </a:rPr>
            <a:t>Excel Table</a:t>
          </a:r>
          <a:r>
            <a:rPr lang="en-US" sz="1300" b="1" baseline="0">
              <a:solidFill>
                <a:sysClr val="windowText" lastClr="000000"/>
              </a:solidFill>
              <a:latin typeface="Arial" pitchFamily="34" charset="0"/>
              <a:cs typeface="Arial" pitchFamily="34" charset="0"/>
            </a:rPr>
            <a:t>, using the </a:t>
          </a:r>
          <a:r>
            <a:rPr lang="en-US" sz="1300" b="1" baseline="0">
              <a:solidFill>
                <a:srgbClr val="FF0000"/>
              </a:solidFill>
              <a:latin typeface="Arial" pitchFamily="34" charset="0"/>
              <a:cs typeface="Arial" pitchFamily="34" charset="0"/>
            </a:rPr>
            <a:t>method of square brackets</a:t>
          </a:r>
          <a:r>
            <a:rPr lang="en-US" sz="1300" b="1" baseline="0">
              <a:solidFill>
                <a:sysClr val="windowText" lastClr="000000"/>
              </a:solidFill>
              <a:latin typeface="Arial" pitchFamily="34" charset="0"/>
              <a:cs typeface="Arial" pitchFamily="34" charset="0"/>
            </a:rPr>
            <a:t> in the </a:t>
          </a:r>
          <a:br>
            <a:rPr lang="en-US" sz="1300" b="1" baseline="0">
              <a:solidFill>
                <a:sysClr val="windowText" lastClr="000000"/>
              </a:solidFill>
              <a:latin typeface="Arial" pitchFamily="34" charset="0"/>
              <a:cs typeface="Arial" pitchFamily="34" charset="0"/>
            </a:rPr>
          </a:br>
          <a:r>
            <a:rPr lang="en-US" sz="1300" b="1" baseline="0">
              <a:solidFill>
                <a:sysClr val="windowText" lastClr="000000"/>
              </a:solidFill>
              <a:latin typeface="Arial" pitchFamily="34" charset="0"/>
              <a:cs typeface="Arial" pitchFamily="34" charset="0"/>
            </a:rPr>
            <a:t>IF-function exercise. The resulting </a:t>
          </a:r>
          <a:r>
            <a:rPr lang="en-US" sz="1300" b="1" baseline="0">
              <a:solidFill>
                <a:srgbClr val="FF0000"/>
              </a:solidFill>
              <a:latin typeface="Arial" pitchFamily="34" charset="0"/>
              <a:cs typeface="Arial" pitchFamily="34" charset="0"/>
            </a:rPr>
            <a:t>Gross Salary </a:t>
          </a:r>
          <a:r>
            <a:rPr lang="en-US" sz="1300" b="1" baseline="0">
              <a:solidFill>
                <a:sysClr val="windowText" lastClr="000000"/>
              </a:solidFill>
              <a:latin typeface="Arial" pitchFamily="34" charset="0"/>
              <a:cs typeface="Arial" pitchFamily="34" charset="0"/>
            </a:rPr>
            <a:t>field is shown below.</a:t>
          </a:r>
          <a:endParaRPr lang="en-US" sz="1300" b="1" baseline="0">
            <a:latin typeface="Arial" pitchFamily="34" charset="0"/>
            <a:cs typeface="Arial" pitchFamily="34" charset="0"/>
          </a:endParaRPr>
        </a:p>
        <a:p>
          <a:endParaRPr lang="en-US" sz="1400" b="1" baseline="0">
            <a:latin typeface="Arial" pitchFamily="34" charset="0"/>
            <a:cs typeface="Arial" pitchFamily="34" charset="0"/>
          </a:endParaRPr>
        </a:p>
        <a:p>
          <a:endParaRPr lang="en-US" sz="1400" b="1" baseline="0">
            <a:latin typeface="Arial" pitchFamily="34" charset="0"/>
            <a:cs typeface="Arial" pitchFamily="34" charset="0"/>
          </a:endParaRPr>
        </a:p>
      </xdr:txBody>
    </xdr:sp>
    <xdr:clientData/>
  </xdr:twoCellAnchor>
  <xdr:twoCellAnchor>
    <xdr:from>
      <xdr:col>0</xdr:col>
      <xdr:colOff>238124</xdr:colOff>
      <xdr:row>32</xdr:row>
      <xdr:rowOff>142875</xdr:rowOff>
    </xdr:from>
    <xdr:to>
      <xdr:col>10</xdr:col>
      <xdr:colOff>371475</xdr:colOff>
      <xdr:row>36</xdr:row>
      <xdr:rowOff>121920</xdr:rowOff>
    </xdr:to>
    <xdr:sp macro="" textlink="">
      <xdr:nvSpPr>
        <xdr:cNvPr id="5" name="TextBox 4">
          <a:extLst>
            <a:ext uri="{FF2B5EF4-FFF2-40B4-BE49-F238E27FC236}">
              <a16:creationId xmlns:a16="http://schemas.microsoft.com/office/drawing/2014/main" id="{00000000-0008-0000-0900-000005000000}"/>
            </a:ext>
          </a:extLst>
        </xdr:cNvPr>
        <xdr:cNvSpPr txBox="1"/>
      </xdr:nvSpPr>
      <xdr:spPr>
        <a:xfrm>
          <a:off x="238124" y="7305675"/>
          <a:ext cx="8972551" cy="626745"/>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The Gross Sales formula is now easily</a:t>
          </a:r>
          <a:r>
            <a:rPr lang="en-US" sz="1300" b="1" baseline="0"/>
            <a:t> read in self-contained fashion (no need to look elsewhere in the worksheet):</a:t>
          </a:r>
          <a:endParaRPr lang="en-US" sz="1300" b="1"/>
        </a:p>
        <a:p>
          <a:r>
            <a:rPr lang="en-US" sz="1300" b="1"/>
            <a:t> </a:t>
          </a:r>
          <a:r>
            <a:rPr lang="en-US" sz="1400" b="1">
              <a:solidFill>
                <a:srgbClr val="FF0000"/>
              </a:solidFill>
            </a:rPr>
            <a:t>=IF([@[Achieved Sales]]&lt;=BonusThreshhold, BaseSalary, BaseSalary + BonusRate * ([@[Achieved Sales]] -BonusThreshhold))</a:t>
          </a:r>
        </a:p>
      </xdr:txBody>
    </xdr:sp>
    <xdr:clientData/>
  </xdr:twoCellAnchor>
  <xdr:twoCellAnchor>
    <xdr:from>
      <xdr:col>2</xdr:col>
      <xdr:colOff>9525</xdr:colOff>
      <xdr:row>37</xdr:row>
      <xdr:rowOff>121920</xdr:rowOff>
    </xdr:from>
    <xdr:to>
      <xdr:col>6</xdr:col>
      <xdr:colOff>300990</xdr:colOff>
      <xdr:row>56</xdr:row>
      <xdr:rowOff>150495</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901065" y="8229600"/>
          <a:ext cx="5610225" cy="3213735"/>
        </a:xfrm>
        <a:prstGeom prst="rect">
          <a:avLst/>
        </a:prstGeom>
        <a:solidFill>
          <a:schemeClr val="accent2">
            <a:lumMod val="20000"/>
            <a:lumOff val="8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In</a:t>
          </a:r>
          <a:r>
            <a:rPr lang="en-US" sz="1400" b="1" baseline="0"/>
            <a:t> this example, the computed-value formulas are in a field </a:t>
          </a:r>
          <a:r>
            <a:rPr lang="en-US" sz="1400" b="1" baseline="0">
              <a:solidFill>
                <a:srgbClr val="FF0000"/>
              </a:solidFill>
            </a:rPr>
            <a:t>internal to the Excel Table</a:t>
          </a:r>
          <a:r>
            <a:rPr lang="en-US" sz="1400" b="1" baseline="0"/>
            <a:t>. This means that the names of fields in the formulas do not have to be prefixed by the names of the Excel Table that contains those fields, although they could be. (It is assumed by default that if the Excel-Table name is not used, the  fields referred to are in the Excel Table that contains the formulas.)</a:t>
          </a:r>
        </a:p>
        <a:p>
          <a:endParaRPr lang="en-US" sz="1400" b="1" baseline="0"/>
        </a:p>
        <a:p>
          <a:r>
            <a:rPr lang="en-US" sz="1400" b="1" baseline="0"/>
            <a:t>In contrast, if a formula external to an Excel table uses one or more Excel-Table field names, the field names must be prefixed by the name of the relevant Excel Table. For example, if </a:t>
          </a:r>
          <a:r>
            <a:rPr lang="en-US" sz="1400" b="1" baseline="0">
              <a:solidFill>
                <a:srgbClr val="FF0000"/>
              </a:solidFill>
            </a:rPr>
            <a:t>SalesTable</a:t>
          </a:r>
          <a:r>
            <a:rPr lang="en-US" sz="1400" b="1" baseline="0"/>
            <a:t> is the name of the relevant Excel Table, the formula above would start this way:  </a:t>
          </a:r>
        </a:p>
        <a:p>
          <a:endParaRPr lang="en-US" sz="1400" b="1" baseline="0"/>
        </a:p>
        <a:p>
          <a:pPr algn="ctr"/>
          <a:r>
            <a:rPr lang="en-US" sz="1400" b="1" baseline="0"/>
            <a:t>=IF(</a:t>
          </a:r>
          <a:r>
            <a:rPr lang="en-US" sz="1400" b="1" baseline="0">
              <a:solidFill>
                <a:srgbClr val="FF0000"/>
              </a:solidFill>
            </a:rPr>
            <a:t>SalesTable</a:t>
          </a:r>
          <a:r>
            <a:rPr lang="en-US" sz="1400" b="1" baseline="0"/>
            <a:t>[Achieved Sales] &lt;= BonusThreshhold, ...)</a:t>
          </a:r>
          <a:endParaRPr lang="en-US" sz="1400" b="1"/>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552450</xdr:colOff>
      <xdr:row>9</xdr:row>
      <xdr:rowOff>142875</xdr:rowOff>
    </xdr:from>
    <xdr:to>
      <xdr:col>9</xdr:col>
      <xdr:colOff>285250</xdr:colOff>
      <xdr:row>30</xdr:row>
      <xdr:rowOff>37613</xdr:rowOff>
    </xdr:to>
    <xdr:pic>
      <xdr:nvPicPr>
        <xdr:cNvPr id="5" name="Picture 4">
          <a:extLst>
            <a:ext uri="{FF2B5EF4-FFF2-40B4-BE49-F238E27FC236}">
              <a16:creationId xmlns:a16="http://schemas.microsoft.com/office/drawing/2014/main" id="{00000000-0008-0000-0A00-000005000000}"/>
            </a:ext>
          </a:extLst>
        </xdr:cNvPr>
        <xdr:cNvPicPr>
          <a:picLocks noChangeAspect="1"/>
        </xdr:cNvPicPr>
      </xdr:nvPicPr>
      <xdr:blipFill>
        <a:blip xmlns:r="http://schemas.openxmlformats.org/officeDocument/2006/relationships" r:embed="rId1"/>
        <a:stretch>
          <a:fillRect/>
        </a:stretch>
      </xdr:blipFill>
      <xdr:spPr>
        <a:xfrm>
          <a:off x="1771650" y="2181225"/>
          <a:ext cx="4000000" cy="3895238"/>
        </a:xfrm>
        <a:prstGeom prst="rect">
          <a:avLst/>
        </a:prstGeom>
      </xdr:spPr>
    </xdr:pic>
    <xdr:clientData/>
  </xdr:twoCellAnchor>
  <xdr:twoCellAnchor>
    <xdr:from>
      <xdr:col>0</xdr:col>
      <xdr:colOff>200025</xdr:colOff>
      <xdr:row>4</xdr:row>
      <xdr:rowOff>152400</xdr:rowOff>
    </xdr:from>
    <xdr:to>
      <xdr:col>12</xdr:col>
      <xdr:colOff>228600</xdr:colOff>
      <xdr:row>7</xdr:row>
      <xdr:rowOff>28575</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200025" y="933450"/>
          <a:ext cx="7343775" cy="447675"/>
        </a:xfrm>
        <a:prstGeom prst="rect">
          <a:avLst/>
        </a:prstGeom>
        <a:solidFill>
          <a:schemeClr val="lt1"/>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C00000"/>
              </a:solidFill>
            </a:rPr>
            <a:t>File</a:t>
          </a:r>
          <a:r>
            <a:rPr lang="en-US" sz="1600" b="1"/>
            <a:t> Tab | </a:t>
          </a:r>
          <a:r>
            <a:rPr lang="en-US" sz="1600" b="1">
              <a:solidFill>
                <a:srgbClr val="C00000"/>
              </a:solidFill>
            </a:rPr>
            <a:t>Options</a:t>
          </a:r>
          <a:r>
            <a:rPr lang="en-US" sz="1600" b="1"/>
            <a:t> |</a:t>
          </a:r>
          <a:r>
            <a:rPr lang="en-US" sz="1600" b="1" baseline="0"/>
            <a:t> </a:t>
          </a:r>
          <a:r>
            <a:rPr lang="en-US" sz="1600" b="1" baseline="0">
              <a:solidFill>
                <a:srgbClr val="C00000"/>
              </a:solidFill>
            </a:rPr>
            <a:t>Proofing</a:t>
          </a:r>
          <a:r>
            <a:rPr lang="en-US" sz="1600" b="1" baseline="0"/>
            <a:t> | </a:t>
          </a:r>
          <a:r>
            <a:rPr lang="en-US" sz="1600" b="1" baseline="0">
              <a:solidFill>
                <a:srgbClr val="C00000"/>
              </a:solidFill>
            </a:rPr>
            <a:t>AutoCorrect Options... </a:t>
          </a:r>
          <a:r>
            <a:rPr lang="en-US" sz="1600" b="1" baseline="0"/>
            <a:t>| </a:t>
          </a:r>
          <a:r>
            <a:rPr lang="en-US" sz="1600" b="1" baseline="0">
              <a:solidFill>
                <a:srgbClr val="C00000"/>
              </a:solidFill>
            </a:rPr>
            <a:t>AutoFormat As You Type </a:t>
          </a:r>
          <a:r>
            <a:rPr lang="en-US" sz="1600" b="1" baseline="0">
              <a:solidFill>
                <a:sysClr val="windowText" lastClr="000000"/>
              </a:solidFill>
            </a:rPr>
            <a:t>Tab</a:t>
          </a:r>
          <a:endParaRPr lang="en-US" sz="1600" b="1">
            <a:solidFill>
              <a:sysClr val="windowText" lastClr="000000"/>
            </a:solidFill>
          </a:endParaRPr>
        </a:p>
      </xdr:txBody>
    </xdr:sp>
    <xdr:clientData/>
  </xdr:twoCellAnchor>
  <xdr:twoCellAnchor>
    <xdr:from>
      <xdr:col>3</xdr:col>
      <xdr:colOff>152400</xdr:colOff>
      <xdr:row>15</xdr:row>
      <xdr:rowOff>66675</xdr:rowOff>
    </xdr:from>
    <xdr:to>
      <xdr:col>7</xdr:col>
      <xdr:colOff>552450</xdr:colOff>
      <xdr:row>18</xdr:row>
      <xdr:rowOff>57150</xdr:rowOff>
    </xdr:to>
    <xdr:sp macro="" textlink="">
      <xdr:nvSpPr>
        <xdr:cNvPr id="4" name="Rectangle 3">
          <a:extLst>
            <a:ext uri="{FF2B5EF4-FFF2-40B4-BE49-F238E27FC236}">
              <a16:creationId xmlns:a16="http://schemas.microsoft.com/office/drawing/2014/main" id="{00000000-0008-0000-0A00-000004000000}"/>
            </a:ext>
          </a:extLst>
        </xdr:cNvPr>
        <xdr:cNvSpPr/>
      </xdr:nvSpPr>
      <xdr:spPr>
        <a:xfrm>
          <a:off x="1981200" y="3248025"/>
          <a:ext cx="2838450" cy="56197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381000</xdr:colOff>
      <xdr:row>1</xdr:row>
      <xdr:rowOff>180975</xdr:rowOff>
    </xdr:from>
    <xdr:to>
      <xdr:col>10</xdr:col>
      <xdr:colOff>552450</xdr:colOff>
      <xdr:row>14</xdr:row>
      <xdr:rowOff>152400</xdr:rowOff>
    </xdr:to>
    <xdr:sp macro="" textlink="">
      <xdr:nvSpPr>
        <xdr:cNvPr id="2" name="TextBox 1">
          <a:extLst>
            <a:ext uri="{FF2B5EF4-FFF2-40B4-BE49-F238E27FC236}">
              <a16:creationId xmlns:a16="http://schemas.microsoft.com/office/drawing/2014/main" id="{00000000-0008-0000-0F00-000002000000}"/>
            </a:ext>
          </a:extLst>
        </xdr:cNvPr>
        <xdr:cNvSpPr txBox="1"/>
      </xdr:nvSpPr>
      <xdr:spPr>
        <a:xfrm>
          <a:off x="381000" y="371475"/>
          <a:ext cx="6267450" cy="2447925"/>
        </a:xfrm>
        <a:prstGeom prst="rect">
          <a:avLst/>
        </a:prstGeom>
        <a:solidFill>
          <a:srgbClr val="B018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Next, we want to</a:t>
          </a:r>
          <a:r>
            <a:rPr lang="en-US" sz="1400" b="1" baseline="0">
              <a:solidFill>
                <a:schemeClr val="bg1"/>
              </a:solidFill>
            </a:rPr>
            <a:t> add another computed field, a </a:t>
          </a:r>
          <a:r>
            <a:rPr lang="en-US" sz="1400" b="1" baseline="0">
              <a:solidFill>
                <a:srgbClr val="FFFF00"/>
              </a:solidFill>
            </a:rPr>
            <a:t>401(k)</a:t>
          </a:r>
          <a:r>
            <a:rPr lang="en-US" sz="1400" b="1" baseline="0">
              <a:solidFill>
                <a:schemeClr val="bg1"/>
              </a:solidFill>
            </a:rPr>
            <a:t> field, to the records.</a:t>
          </a:r>
        </a:p>
        <a:p>
          <a:endParaRPr lang="en-US" sz="1400" b="1" baseline="0">
            <a:solidFill>
              <a:schemeClr val="bg1"/>
            </a:solidFill>
          </a:endParaRPr>
        </a:p>
        <a:p>
          <a:r>
            <a:rPr lang="en-US" sz="1400" b="1" baseline="0">
              <a:solidFill>
                <a:schemeClr val="bg1"/>
              </a:solidFill>
            </a:rPr>
            <a:t>This field will indicate how much the company contributes (if anything) to the employee's 401(k) plan.</a:t>
          </a:r>
        </a:p>
        <a:p>
          <a:endParaRPr lang="en-US" sz="1400" b="1" baseline="0">
            <a:solidFill>
              <a:schemeClr val="bg1"/>
            </a:solidFill>
          </a:endParaRPr>
        </a:p>
        <a:p>
          <a:r>
            <a:rPr lang="en-US" sz="1400" b="1" baseline="0">
              <a:solidFill>
                <a:schemeClr val="bg1"/>
              </a:solidFill>
            </a:rPr>
            <a:t>If the employee is </a:t>
          </a:r>
          <a:r>
            <a:rPr lang="en-US" sz="1400" b="1" baseline="0">
              <a:solidFill>
                <a:srgbClr val="FFFF00"/>
              </a:solidFill>
            </a:rPr>
            <a:t>full time </a:t>
          </a:r>
          <a:r>
            <a:rPr lang="en-US" sz="1400" b="1" baseline="0">
              <a:solidFill>
                <a:schemeClr val="bg1"/>
              </a:solidFill>
            </a:rPr>
            <a:t>(coded as </a:t>
          </a:r>
          <a:r>
            <a:rPr lang="en-US" sz="1400" b="1" baseline="0">
              <a:solidFill>
                <a:srgbClr val="FFFF00"/>
              </a:solidFill>
            </a:rPr>
            <a:t>FT </a:t>
          </a:r>
          <a:r>
            <a:rPr lang="en-US" sz="1400" b="1" baseline="0">
              <a:solidFill>
                <a:schemeClr val="bg1"/>
              </a:solidFill>
            </a:rPr>
            <a:t>in the </a:t>
          </a:r>
          <a:r>
            <a:rPr lang="en-US" sz="1400" b="1" baseline="0">
              <a:solidFill>
                <a:srgbClr val="FFFF00"/>
              </a:solidFill>
            </a:rPr>
            <a:t>Job Status field</a:t>
          </a:r>
          <a:r>
            <a:rPr lang="en-US" sz="1400" b="1" baseline="0">
              <a:solidFill>
                <a:schemeClr val="bg1"/>
              </a:solidFill>
            </a:rPr>
            <a:t>) and has been with the company </a:t>
          </a:r>
          <a:r>
            <a:rPr lang="en-US" sz="1400" b="1" baseline="0">
              <a:solidFill>
                <a:srgbClr val="FFFF00"/>
              </a:solidFill>
            </a:rPr>
            <a:t>at least one year</a:t>
          </a:r>
          <a:r>
            <a:rPr lang="en-US" sz="1400" b="1" baseline="0">
              <a:solidFill>
                <a:schemeClr val="bg1"/>
              </a:solidFill>
            </a:rPr>
            <a:t>, the company contributes an amount equal to </a:t>
          </a:r>
          <a:r>
            <a:rPr lang="en-US" sz="1400" b="1" baseline="0">
              <a:solidFill>
                <a:srgbClr val="FFFF00"/>
              </a:solidFill>
            </a:rPr>
            <a:t>3%</a:t>
          </a:r>
          <a:r>
            <a:rPr lang="en-US" sz="1400" b="1" baseline="0">
              <a:solidFill>
                <a:schemeClr val="bg1"/>
              </a:solidFill>
            </a:rPr>
            <a:t> of that employee's salary to that employee's 401(k) plan.</a:t>
          </a:r>
        </a:p>
        <a:p>
          <a:endParaRPr lang="en-US" sz="1400" b="1" baseline="0">
            <a:solidFill>
              <a:schemeClr val="bg1"/>
            </a:solidFill>
          </a:endParaRPr>
        </a:p>
        <a:p>
          <a:r>
            <a:rPr lang="en-US" sz="1400" b="1" baseline="0">
              <a:solidFill>
                <a:schemeClr val="bg1"/>
              </a:solidFill>
            </a:rPr>
            <a:t>Otherwise, the company makes </a:t>
          </a:r>
          <a:r>
            <a:rPr lang="en-US" sz="1400" b="1" baseline="0">
              <a:solidFill>
                <a:srgbClr val="FFFF00"/>
              </a:solidFill>
            </a:rPr>
            <a:t>no contribution </a:t>
          </a:r>
          <a:r>
            <a:rPr lang="en-US" sz="1400" b="1" baseline="0">
              <a:solidFill>
                <a:schemeClr val="bg1"/>
              </a:solidFill>
            </a:rPr>
            <a:t>to that employee's 401(k) plan.</a:t>
          </a:r>
          <a:endParaRPr lang="en-US" sz="1400" b="1">
            <a:solidFill>
              <a:schemeClr val="bg1"/>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504825</xdr:colOff>
      <xdr:row>36</xdr:row>
      <xdr:rowOff>47625</xdr:rowOff>
    </xdr:from>
    <xdr:to>
      <xdr:col>9</xdr:col>
      <xdr:colOff>238125</xdr:colOff>
      <xdr:row>46</xdr:row>
      <xdr:rowOff>127000</xdr:rowOff>
    </xdr:to>
    <xdr:sp macro="" textlink="">
      <xdr:nvSpPr>
        <xdr:cNvPr id="13" name="TextBox 12">
          <a:extLst>
            <a:ext uri="{FF2B5EF4-FFF2-40B4-BE49-F238E27FC236}">
              <a16:creationId xmlns:a16="http://schemas.microsoft.com/office/drawing/2014/main" id="{00000000-0008-0000-1000-00000D000000}"/>
            </a:ext>
          </a:extLst>
        </xdr:cNvPr>
        <xdr:cNvSpPr txBox="1"/>
      </xdr:nvSpPr>
      <xdr:spPr>
        <a:xfrm>
          <a:off x="1118658" y="8440208"/>
          <a:ext cx="4643967" cy="166687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Note above how the AND logical</a:t>
          </a:r>
          <a:r>
            <a:rPr lang="en-US" sz="1400" b="1" baseline="0">
              <a:latin typeface="Arial" pitchFamily="34" charset="0"/>
              <a:cs typeface="Arial" pitchFamily="34" charset="0"/>
            </a:rPr>
            <a:t> function is </a:t>
          </a:r>
          <a:r>
            <a:rPr lang="en-US" sz="1400" b="1" baseline="0">
              <a:solidFill>
                <a:srgbClr val="FF0000"/>
              </a:solidFill>
              <a:latin typeface="Arial" pitchFamily="34" charset="0"/>
              <a:cs typeface="Arial" pitchFamily="34" charset="0"/>
            </a:rPr>
            <a:t>nested</a:t>
          </a:r>
          <a:r>
            <a:rPr lang="en-US" sz="1400" b="1" baseline="0">
              <a:latin typeface="Arial" pitchFamily="34" charset="0"/>
              <a:cs typeface="Arial" pitchFamily="34" charset="0"/>
            </a:rPr>
            <a:t> within the IF function (located as it is in this example in the IF function's first argument position).  </a:t>
          </a:r>
        </a:p>
        <a:p>
          <a:endParaRPr lang="en-US" sz="1400" b="1" baseline="0">
            <a:latin typeface="Arial" pitchFamily="34" charset="0"/>
            <a:cs typeface="Arial" pitchFamily="34" charset="0"/>
          </a:endParaRPr>
        </a:p>
        <a:p>
          <a:r>
            <a:rPr lang="en-US" sz="1400" b="1" baseline="0">
              <a:latin typeface="Arial" pitchFamily="34" charset="0"/>
              <a:cs typeface="Arial" pitchFamily="34" charset="0"/>
            </a:rPr>
            <a:t>The AND function returns a </a:t>
          </a:r>
          <a:r>
            <a:rPr lang="en-US" sz="1400" b="1" baseline="0">
              <a:solidFill>
                <a:srgbClr val="FF0000"/>
              </a:solidFill>
              <a:latin typeface="Arial" pitchFamily="34" charset="0"/>
              <a:cs typeface="Arial" pitchFamily="34" charset="0"/>
            </a:rPr>
            <a:t>True</a:t>
          </a:r>
          <a:r>
            <a:rPr lang="en-US" sz="1400" b="1" baseline="0">
              <a:latin typeface="Arial" pitchFamily="34" charset="0"/>
              <a:cs typeface="Arial" pitchFamily="34" charset="0"/>
            </a:rPr>
            <a:t> or </a:t>
          </a:r>
          <a:r>
            <a:rPr lang="en-US" sz="1400" b="1" baseline="0">
              <a:solidFill>
                <a:srgbClr val="FF0000"/>
              </a:solidFill>
              <a:latin typeface="Arial" pitchFamily="34" charset="0"/>
              <a:cs typeface="Arial" pitchFamily="34" charset="0"/>
            </a:rPr>
            <a:t>False</a:t>
          </a:r>
          <a:r>
            <a:rPr lang="en-US" sz="1400" b="1" baseline="0">
              <a:latin typeface="Arial" pitchFamily="34" charset="0"/>
              <a:cs typeface="Arial" pitchFamily="34" charset="0"/>
            </a:rPr>
            <a:t> value, and so it qualifies in general to be used in the IF function's first argument position.</a:t>
          </a:r>
          <a:endParaRPr lang="en-US" sz="1400" b="1">
            <a:latin typeface="Arial" pitchFamily="34" charset="0"/>
            <a:cs typeface="Arial" pitchFamily="34" charset="0"/>
          </a:endParaRPr>
        </a:p>
      </xdr:txBody>
    </xdr:sp>
    <xdr:clientData/>
  </xdr:twoCellAnchor>
  <xdr:twoCellAnchor editAs="oneCell">
    <xdr:from>
      <xdr:col>0</xdr:col>
      <xdr:colOff>306917</xdr:colOff>
      <xdr:row>5</xdr:row>
      <xdr:rowOff>31750</xdr:rowOff>
    </xdr:from>
    <xdr:to>
      <xdr:col>11</xdr:col>
      <xdr:colOff>274108</xdr:colOff>
      <xdr:row>25</xdr:row>
      <xdr:rowOff>51858</xdr:rowOff>
    </xdr:to>
    <xdr:pic>
      <xdr:nvPicPr>
        <xdr:cNvPr id="14" name="Picture 13">
          <a:extLst>
            <a:ext uri="{FF2B5EF4-FFF2-40B4-BE49-F238E27FC236}">
              <a16:creationId xmlns:a16="http://schemas.microsoft.com/office/drawing/2014/main" id="{00000000-0008-0000-1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6917" y="1820333"/>
          <a:ext cx="6719358" cy="31951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243417</xdr:colOff>
      <xdr:row>10</xdr:row>
      <xdr:rowOff>105834</xdr:rowOff>
    </xdr:from>
    <xdr:to>
      <xdr:col>7</xdr:col>
      <xdr:colOff>84667</xdr:colOff>
      <xdr:row>12</xdr:row>
      <xdr:rowOff>63500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3926417" y="2434167"/>
          <a:ext cx="455083" cy="27516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238125</xdr:colOff>
      <xdr:row>2</xdr:row>
      <xdr:rowOff>66675</xdr:rowOff>
    </xdr:from>
    <xdr:to>
      <xdr:col>10</xdr:col>
      <xdr:colOff>742950</xdr:colOff>
      <xdr:row>19</xdr:row>
      <xdr:rowOff>57150</xdr:rowOff>
    </xdr:to>
    <xdr:pic>
      <xdr:nvPicPr>
        <xdr:cNvPr id="2" name="Picture 2" descr="FigA-07">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cstate="print"/>
        <a:srcRect l="24043"/>
        <a:stretch>
          <a:fillRect/>
        </a:stretch>
      </xdr:blipFill>
      <xdr:spPr bwMode="auto">
        <a:xfrm>
          <a:off x="238125" y="885825"/>
          <a:ext cx="6600825" cy="2743200"/>
        </a:xfrm>
        <a:prstGeom prst="rect">
          <a:avLst/>
        </a:prstGeom>
        <a:noFill/>
      </xdr:spPr>
    </xdr:pic>
    <xdr:clientData/>
  </xdr:twoCellAnchor>
  <xdr:twoCellAnchor>
    <xdr:from>
      <xdr:col>0</xdr:col>
      <xdr:colOff>304800</xdr:colOff>
      <xdr:row>9</xdr:row>
      <xdr:rowOff>47624</xdr:rowOff>
    </xdr:from>
    <xdr:to>
      <xdr:col>10</xdr:col>
      <xdr:colOff>685800</xdr:colOff>
      <xdr:row>14</xdr:row>
      <xdr:rowOff>28574</xdr:rowOff>
    </xdr:to>
    <xdr:sp macro="" textlink="">
      <xdr:nvSpPr>
        <xdr:cNvPr id="4" name="Rectangle 9">
          <a:extLst>
            <a:ext uri="{FF2B5EF4-FFF2-40B4-BE49-F238E27FC236}">
              <a16:creationId xmlns:a16="http://schemas.microsoft.com/office/drawing/2014/main" id="{00000000-0008-0000-1100-000004000000}"/>
            </a:ext>
          </a:extLst>
        </xdr:cNvPr>
        <xdr:cNvSpPr>
          <a:spLocks noChangeArrowheads="1"/>
        </xdr:cNvSpPr>
      </xdr:nvSpPr>
      <xdr:spPr bwMode="auto">
        <a:xfrm>
          <a:off x="304800" y="2000249"/>
          <a:ext cx="6477000" cy="790575"/>
        </a:xfrm>
        <a:prstGeom prst="rect">
          <a:avLst/>
        </a:prstGeom>
        <a:solidFill>
          <a:srgbClr val="FFFFFF">
            <a:alpha val="0"/>
          </a:srgbClr>
        </a:solidFill>
        <a:ln w="50800">
          <a:solidFill>
            <a:srgbClr val="FF0000"/>
          </a:solidFill>
          <a:miter lim="800000"/>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15</xdr:col>
      <xdr:colOff>379095</xdr:colOff>
      <xdr:row>9</xdr:row>
      <xdr:rowOff>110490</xdr:rowOff>
    </xdr:from>
    <xdr:to>
      <xdr:col>25</xdr:col>
      <xdr:colOff>166158</xdr:colOff>
      <xdr:row>13</xdr:row>
      <xdr:rowOff>163407</xdr:rowOff>
    </xdr:to>
    <xdr:sp macro="" textlink="">
      <xdr:nvSpPr>
        <xdr:cNvPr id="3" name="TextBox 2">
          <a:extLst>
            <a:ext uri="{FF2B5EF4-FFF2-40B4-BE49-F238E27FC236}">
              <a16:creationId xmlns:a16="http://schemas.microsoft.com/office/drawing/2014/main" id="{00000000-0008-0000-1200-000003000000}"/>
            </a:ext>
          </a:extLst>
        </xdr:cNvPr>
        <xdr:cNvSpPr txBox="1"/>
      </xdr:nvSpPr>
      <xdr:spPr>
        <a:xfrm>
          <a:off x="9035415" y="2449830"/>
          <a:ext cx="7170843" cy="784437"/>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latin typeface="Arial" pitchFamily="34" charset="0"/>
              <a:cs typeface="Arial" pitchFamily="34" charset="0"/>
            </a:rPr>
            <a:t>Here, the 401(k)</a:t>
          </a:r>
          <a:r>
            <a:rPr lang="en-US" sz="1400" b="1" baseline="0">
              <a:latin typeface="Arial" pitchFamily="34" charset="0"/>
              <a:cs typeface="Arial" pitchFamily="34" charset="0"/>
            </a:rPr>
            <a:t> formula takes this form in each cell:</a:t>
          </a:r>
        </a:p>
        <a:p>
          <a:pPr algn="ctr"/>
          <a:endParaRPr lang="en-US" sz="1400" b="1" baseline="0">
            <a:latin typeface="Arial" pitchFamily="34" charset="0"/>
            <a:cs typeface="Arial" pitchFamily="34" charset="0"/>
          </a:endParaRPr>
        </a:p>
        <a:p>
          <a:pPr algn="ctr"/>
          <a:r>
            <a:rPr lang="en-US" sz="1400" b="1">
              <a:solidFill>
                <a:srgbClr val="FF0000"/>
              </a:solidFill>
              <a:latin typeface="Arial" pitchFamily="34" charset="0"/>
              <a:cs typeface="Arial" pitchFamily="34" charset="0"/>
            </a:rPr>
            <a:t>=IF(AND([@[Job Status]] = "FT", [@[Years Service]] &gt;= 1), 3%* [@[Annual Salary]], 0)</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126999</xdr:colOff>
      <xdr:row>5</xdr:row>
      <xdr:rowOff>52917</xdr:rowOff>
    </xdr:from>
    <xdr:to>
      <xdr:col>11</xdr:col>
      <xdr:colOff>103715</xdr:colOff>
      <xdr:row>25</xdr:row>
      <xdr:rowOff>25400</xdr:rowOff>
    </xdr:to>
    <xdr:pic>
      <xdr:nvPicPr>
        <xdr:cNvPr id="11" name="Picture 10">
          <a:extLst>
            <a:ext uri="{FF2B5EF4-FFF2-40B4-BE49-F238E27FC236}">
              <a16:creationId xmlns:a16="http://schemas.microsoft.com/office/drawing/2014/main" id="{00000000-0008-0000-13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999" y="1492250"/>
          <a:ext cx="6728883" cy="3147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137584</xdr:colOff>
      <xdr:row>12</xdr:row>
      <xdr:rowOff>52917</xdr:rowOff>
    </xdr:from>
    <xdr:to>
      <xdr:col>4</xdr:col>
      <xdr:colOff>486833</xdr:colOff>
      <xdr:row>13</xdr:row>
      <xdr:rowOff>137584</xdr:rowOff>
    </xdr:to>
    <xdr:sp macro="" textlink="">
      <xdr:nvSpPr>
        <xdr:cNvPr id="3" name="Rectangle 2">
          <a:extLst>
            <a:ext uri="{FF2B5EF4-FFF2-40B4-BE49-F238E27FC236}">
              <a16:creationId xmlns:a16="http://schemas.microsoft.com/office/drawing/2014/main" id="{00000000-0008-0000-1300-000003000000}"/>
            </a:ext>
          </a:extLst>
        </xdr:cNvPr>
        <xdr:cNvSpPr/>
      </xdr:nvSpPr>
      <xdr:spPr>
        <a:xfrm>
          <a:off x="2592917" y="2603500"/>
          <a:ext cx="349249" cy="243417"/>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16</xdr:col>
      <xdr:colOff>95944</xdr:colOff>
      <xdr:row>9</xdr:row>
      <xdr:rowOff>179762</xdr:rowOff>
    </xdr:from>
    <xdr:to>
      <xdr:col>26</xdr:col>
      <xdr:colOff>651933</xdr:colOff>
      <xdr:row>14</xdr:row>
      <xdr:rowOff>119149</xdr:rowOff>
    </xdr:to>
    <xdr:sp macro="" textlink="">
      <xdr:nvSpPr>
        <xdr:cNvPr id="2" name="TextBox 1">
          <a:extLst>
            <a:ext uri="{FF2B5EF4-FFF2-40B4-BE49-F238E27FC236}">
              <a16:creationId xmlns:a16="http://schemas.microsoft.com/office/drawing/2014/main" id="{00000000-0008-0000-1400-000002000000}"/>
            </a:ext>
          </a:extLst>
        </xdr:cNvPr>
        <xdr:cNvSpPr txBox="1"/>
      </xdr:nvSpPr>
      <xdr:spPr>
        <a:xfrm>
          <a:off x="10069677" y="2491162"/>
          <a:ext cx="8789823" cy="849554"/>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latin typeface="Arial" pitchFamily="34" charset="0"/>
              <a:cs typeface="Arial" pitchFamily="34" charset="0"/>
            </a:rPr>
            <a:t>Here, the Salary Increase</a:t>
          </a:r>
          <a:r>
            <a:rPr lang="en-US" sz="1400" b="1" baseline="0">
              <a:latin typeface="Arial" pitchFamily="34" charset="0"/>
              <a:cs typeface="Arial" pitchFamily="34" charset="0"/>
            </a:rPr>
            <a:t> formula takes this form in each cell:</a:t>
          </a:r>
        </a:p>
        <a:p>
          <a:pPr algn="ctr"/>
          <a:endParaRPr lang="en-US" sz="1400" b="1" baseline="0">
            <a:latin typeface="Arial" pitchFamily="34" charset="0"/>
            <a:cs typeface="Arial" pitchFamily="34" charset="0"/>
          </a:endParaRPr>
        </a:p>
        <a:p>
          <a:pPr algn="ctr"/>
          <a:r>
            <a:rPr lang="en-US" sz="1400" b="1">
              <a:solidFill>
                <a:srgbClr val="FF0000"/>
              </a:solidFill>
              <a:latin typeface="Arial" pitchFamily="34" charset="0"/>
              <a:cs typeface="Arial" pitchFamily="34" charset="0"/>
            </a:rPr>
            <a:t>=IF(OR([@Location]="Home",[@[Job Status]]="FT"),4%*[@[Annual Salary]],2.5%*[@[Annual Salary]])</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381000</xdr:colOff>
      <xdr:row>1</xdr:row>
      <xdr:rowOff>180975</xdr:rowOff>
    </xdr:from>
    <xdr:to>
      <xdr:col>10</xdr:col>
      <xdr:colOff>552450</xdr:colOff>
      <xdr:row>12</xdr:row>
      <xdr:rowOff>7620</xdr:rowOff>
    </xdr:to>
    <xdr:sp macro="" textlink="">
      <xdr:nvSpPr>
        <xdr:cNvPr id="2" name="TextBox 1">
          <a:extLst>
            <a:ext uri="{FF2B5EF4-FFF2-40B4-BE49-F238E27FC236}">
              <a16:creationId xmlns:a16="http://schemas.microsoft.com/office/drawing/2014/main" id="{00000000-0008-0000-1500-000002000000}"/>
            </a:ext>
          </a:extLst>
        </xdr:cNvPr>
        <xdr:cNvSpPr txBox="1"/>
      </xdr:nvSpPr>
      <xdr:spPr>
        <a:xfrm>
          <a:off x="381000" y="363855"/>
          <a:ext cx="6419850" cy="1838325"/>
        </a:xfrm>
        <a:prstGeom prst="rect">
          <a:avLst/>
        </a:prstGeom>
        <a:solidFill>
          <a:srgbClr val="B0186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chemeClr val="bg1"/>
              </a:solidFill>
            </a:rPr>
            <a:t>Now we want to</a:t>
          </a:r>
          <a:r>
            <a:rPr lang="en-US" sz="1400" b="1" baseline="0">
              <a:solidFill>
                <a:schemeClr val="bg1"/>
              </a:solidFill>
            </a:rPr>
            <a:t> add another computed field, a </a:t>
          </a:r>
          <a:r>
            <a:rPr lang="en-US" sz="1400" b="1" baseline="0">
              <a:solidFill>
                <a:srgbClr val="FFFF00"/>
              </a:solidFill>
            </a:rPr>
            <a:t>Bonus</a:t>
          </a:r>
          <a:r>
            <a:rPr lang="en-US" sz="1400" b="1" baseline="0">
              <a:solidFill>
                <a:schemeClr val="bg1"/>
              </a:solidFill>
            </a:rPr>
            <a:t> field, to the records.</a:t>
          </a:r>
        </a:p>
        <a:p>
          <a:endParaRPr lang="en-US" sz="1400" b="1" baseline="0">
            <a:solidFill>
              <a:schemeClr val="bg1"/>
            </a:solidFill>
          </a:endParaRPr>
        </a:p>
        <a:p>
          <a:r>
            <a:rPr lang="en-US" sz="1400" b="1" baseline="0">
              <a:solidFill>
                <a:schemeClr val="bg1"/>
              </a:solidFill>
            </a:rPr>
            <a:t>All employees (whether Full Time, Part Time, or Consultant, coded as </a:t>
          </a:r>
          <a:r>
            <a:rPr lang="en-US" sz="1400" b="1" baseline="0">
              <a:solidFill>
                <a:srgbClr val="FFFF00"/>
              </a:solidFill>
            </a:rPr>
            <a:t>FT</a:t>
          </a:r>
          <a:r>
            <a:rPr lang="en-US" sz="1400" b="1" baseline="0">
              <a:solidFill>
                <a:schemeClr val="bg1"/>
              </a:solidFill>
            </a:rPr>
            <a:t>, </a:t>
          </a:r>
          <a:r>
            <a:rPr lang="en-US" sz="1400" b="1" baseline="0">
              <a:solidFill>
                <a:srgbClr val="FFFF00"/>
              </a:solidFill>
            </a:rPr>
            <a:t>PT</a:t>
          </a:r>
          <a:r>
            <a:rPr lang="en-US" sz="1400" b="1" baseline="0">
              <a:solidFill>
                <a:schemeClr val="bg1"/>
              </a:solidFill>
            </a:rPr>
            <a:t>, or </a:t>
          </a:r>
          <a:r>
            <a:rPr lang="en-US" sz="1400" b="1" baseline="0">
              <a:solidFill>
                <a:srgbClr val="FFFF00"/>
              </a:solidFill>
            </a:rPr>
            <a:t>CN</a:t>
          </a:r>
          <a:r>
            <a:rPr lang="en-US" sz="1400" b="1" baseline="0">
              <a:solidFill>
                <a:schemeClr val="bg1"/>
              </a:solidFill>
            </a:rPr>
            <a:t> in the </a:t>
          </a:r>
          <a:r>
            <a:rPr lang="en-US" sz="1400" b="1" baseline="0">
              <a:solidFill>
                <a:srgbClr val="FFFF00"/>
              </a:solidFill>
            </a:rPr>
            <a:t>Job Status </a:t>
          </a:r>
          <a:r>
            <a:rPr lang="en-US" sz="1400" b="1" baseline="0">
              <a:solidFill>
                <a:schemeClr val="bg1"/>
              </a:solidFill>
            </a:rPr>
            <a:t>field) receive a Bonus.</a:t>
          </a:r>
        </a:p>
        <a:p>
          <a:endParaRPr lang="en-US" sz="1400" b="1" baseline="0">
            <a:solidFill>
              <a:schemeClr val="bg1"/>
            </a:solidFill>
          </a:endParaRPr>
        </a:p>
        <a:p>
          <a:r>
            <a:rPr lang="en-US" sz="1400" b="1" baseline="0">
              <a:solidFill>
                <a:schemeClr val="bg1"/>
              </a:solidFill>
            </a:rPr>
            <a:t>The size of the Bonus depends on the employee's Pay Grade, which can be 1, 2, or 3. Details are shown in the flowchart on the next worksheet.</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104775</xdr:colOff>
      <xdr:row>7</xdr:row>
      <xdr:rowOff>38100</xdr:rowOff>
    </xdr:from>
    <xdr:to>
      <xdr:col>10</xdr:col>
      <xdr:colOff>295275</xdr:colOff>
      <xdr:row>24</xdr:row>
      <xdr:rowOff>103370</xdr:rowOff>
    </xdr:to>
    <xdr:pic>
      <xdr:nvPicPr>
        <xdr:cNvPr id="9" name="Picture 8">
          <a:extLst>
            <a:ext uri="{FF2B5EF4-FFF2-40B4-BE49-F238E27FC236}">
              <a16:creationId xmlns:a16="http://schemas.microsoft.com/office/drawing/2014/main" id="{00000000-0008-0000-16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2076450"/>
          <a:ext cx="5676900" cy="33037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238125</xdr:colOff>
      <xdr:row>7</xdr:row>
      <xdr:rowOff>142875</xdr:rowOff>
    </xdr:from>
    <xdr:to>
      <xdr:col>4</xdr:col>
      <xdr:colOff>523875</xdr:colOff>
      <xdr:row>9</xdr:row>
      <xdr:rowOff>171450</xdr:rowOff>
    </xdr:to>
    <xdr:sp macro="" textlink="">
      <xdr:nvSpPr>
        <xdr:cNvPr id="4" name="TextBox 3">
          <a:extLst>
            <a:ext uri="{FF2B5EF4-FFF2-40B4-BE49-F238E27FC236}">
              <a16:creationId xmlns:a16="http://schemas.microsoft.com/office/drawing/2014/main" id="{00000000-0008-0000-1600-000004000000}"/>
            </a:ext>
          </a:extLst>
        </xdr:cNvPr>
        <xdr:cNvSpPr txBox="1"/>
      </xdr:nvSpPr>
      <xdr:spPr>
        <a:xfrm>
          <a:off x="647700" y="2181225"/>
          <a:ext cx="2114550" cy="409575"/>
        </a:xfrm>
        <a:prstGeom prst="rect">
          <a:avLst/>
        </a:prstGeom>
        <a:solidFill>
          <a:srgbClr val="B0186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pPr rtl="0"/>
          <a:r>
            <a:rPr lang="en-US" sz="1200" b="1" i="0">
              <a:solidFill>
                <a:schemeClr val="bg1"/>
              </a:solidFill>
              <a:latin typeface="Arial" pitchFamily="34" charset="0"/>
              <a:ea typeface="+mn-ea"/>
              <a:cs typeface="Arial" pitchFamily="34" charset="0"/>
            </a:rPr>
            <a:t>Note that there are three alternative outcomes here</a:t>
          </a:r>
          <a:endParaRPr lang="en-US" sz="1200" b="1">
            <a:solidFill>
              <a:schemeClr val="bg1"/>
            </a:solidFill>
            <a:latin typeface="Arial" pitchFamily="34" charset="0"/>
            <a:cs typeface="Arial" pitchFamily="34" charset="0"/>
          </a:endParaRPr>
        </a:p>
        <a:p>
          <a:endParaRPr lang="en-US" sz="1100" b="1">
            <a:solidFill>
              <a:schemeClr val="bg1"/>
            </a:solidFill>
            <a:latin typeface="Arial" pitchFamily="34" charset="0"/>
            <a:cs typeface="Arial" pitchFamily="34" charset="0"/>
          </a:endParaRPr>
        </a:p>
      </xdr:txBody>
    </xdr:sp>
    <xdr:clientData/>
  </xdr:twoCellAnchor>
  <xdr:twoCellAnchor>
    <xdr:from>
      <xdr:col>8</xdr:col>
      <xdr:colOff>523875</xdr:colOff>
      <xdr:row>11</xdr:row>
      <xdr:rowOff>161925</xdr:rowOff>
    </xdr:from>
    <xdr:to>
      <xdr:col>9</xdr:col>
      <xdr:colOff>209550</xdr:colOff>
      <xdr:row>13</xdr:row>
      <xdr:rowOff>57150</xdr:rowOff>
    </xdr:to>
    <xdr:sp macro="" textlink="">
      <xdr:nvSpPr>
        <xdr:cNvPr id="6" name="TextBox 5">
          <a:extLst>
            <a:ext uri="{FF2B5EF4-FFF2-40B4-BE49-F238E27FC236}">
              <a16:creationId xmlns:a16="http://schemas.microsoft.com/office/drawing/2014/main" id="{00000000-0008-0000-1600-000006000000}"/>
            </a:ext>
          </a:extLst>
        </xdr:cNvPr>
        <xdr:cNvSpPr txBox="1"/>
      </xdr:nvSpPr>
      <xdr:spPr>
        <a:xfrm>
          <a:off x="5200650" y="2962275"/>
          <a:ext cx="295275" cy="27622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1</a:t>
          </a:r>
        </a:p>
      </xdr:txBody>
    </xdr:sp>
    <xdr:clientData/>
  </xdr:twoCellAnchor>
  <xdr:twoCellAnchor>
    <xdr:from>
      <xdr:col>6</xdr:col>
      <xdr:colOff>561975</xdr:colOff>
      <xdr:row>17</xdr:row>
      <xdr:rowOff>76200</xdr:rowOff>
    </xdr:from>
    <xdr:to>
      <xdr:col>7</xdr:col>
      <xdr:colOff>247650</xdr:colOff>
      <xdr:row>18</xdr:row>
      <xdr:rowOff>161925</xdr:rowOff>
    </xdr:to>
    <xdr:sp macro="" textlink="">
      <xdr:nvSpPr>
        <xdr:cNvPr id="7" name="TextBox 6">
          <a:extLst>
            <a:ext uri="{FF2B5EF4-FFF2-40B4-BE49-F238E27FC236}">
              <a16:creationId xmlns:a16="http://schemas.microsoft.com/office/drawing/2014/main" id="{00000000-0008-0000-1600-000007000000}"/>
            </a:ext>
          </a:extLst>
        </xdr:cNvPr>
        <xdr:cNvSpPr txBox="1"/>
      </xdr:nvSpPr>
      <xdr:spPr>
        <a:xfrm>
          <a:off x="4019550" y="4019550"/>
          <a:ext cx="295275" cy="27622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2</a:t>
          </a:r>
        </a:p>
      </xdr:txBody>
    </xdr:sp>
    <xdr:clientData/>
  </xdr:twoCellAnchor>
  <xdr:twoCellAnchor>
    <xdr:from>
      <xdr:col>3</xdr:col>
      <xdr:colOff>28575</xdr:colOff>
      <xdr:row>17</xdr:row>
      <xdr:rowOff>123825</xdr:rowOff>
    </xdr:from>
    <xdr:to>
      <xdr:col>3</xdr:col>
      <xdr:colOff>323850</xdr:colOff>
      <xdr:row>19</xdr:row>
      <xdr:rowOff>19050</xdr:rowOff>
    </xdr:to>
    <xdr:sp macro="" textlink="">
      <xdr:nvSpPr>
        <xdr:cNvPr id="8" name="TextBox 7">
          <a:extLst>
            <a:ext uri="{FF2B5EF4-FFF2-40B4-BE49-F238E27FC236}">
              <a16:creationId xmlns:a16="http://schemas.microsoft.com/office/drawing/2014/main" id="{00000000-0008-0000-1600-000008000000}"/>
            </a:ext>
          </a:extLst>
        </xdr:cNvPr>
        <xdr:cNvSpPr txBox="1"/>
      </xdr:nvSpPr>
      <xdr:spPr>
        <a:xfrm>
          <a:off x="1657350" y="4067175"/>
          <a:ext cx="295275" cy="27622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3</a:t>
          </a:r>
        </a:p>
      </xdr:txBody>
    </xdr:sp>
    <xdr:clientData/>
  </xdr:twoCellAnchor>
  <xdr:twoCellAnchor>
    <xdr:from>
      <xdr:col>1</xdr:col>
      <xdr:colOff>533400</xdr:colOff>
      <xdr:row>41</xdr:row>
      <xdr:rowOff>12700</xdr:rowOff>
    </xdr:from>
    <xdr:to>
      <xdr:col>10</xdr:col>
      <xdr:colOff>107950</xdr:colOff>
      <xdr:row>43</xdr:row>
      <xdr:rowOff>285750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965200" y="9302750"/>
          <a:ext cx="5346700" cy="857250"/>
        </a:xfrm>
        <a:prstGeom prst="rect">
          <a:avLst/>
        </a:prstGeom>
        <a:noFill/>
        <a:ln w="38100">
          <a:solidFill>
            <a:srgbClr val="00FF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49</xdr:row>
      <xdr:rowOff>6350</xdr:rowOff>
    </xdr:from>
    <xdr:to>
      <xdr:col>11</xdr:col>
      <xdr:colOff>400050</xdr:colOff>
      <xdr:row>49</xdr:row>
      <xdr:rowOff>12700</xdr:rowOff>
    </xdr:to>
    <xdr:cxnSp macro="">
      <xdr:nvCxnSpPr>
        <xdr:cNvPr id="11" name="Straight Connector 10">
          <a:extLst>
            <a:ext uri="{FF2B5EF4-FFF2-40B4-BE49-F238E27FC236}">
              <a16:creationId xmlns:a16="http://schemas.microsoft.com/office/drawing/2014/main" id="{00000000-0008-0000-1600-00000B000000}"/>
            </a:ext>
          </a:extLst>
        </xdr:cNvPr>
        <xdr:cNvCxnSpPr/>
      </xdr:nvCxnSpPr>
      <xdr:spPr>
        <a:xfrm flipV="1">
          <a:off x="7156450" y="11461750"/>
          <a:ext cx="393700" cy="6350"/>
        </a:xfrm>
        <a:prstGeom prst="line">
          <a:avLst/>
        </a:prstGeom>
        <a:ln w="38100">
          <a:solidFill>
            <a:srgbClr val="00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406400</xdr:colOff>
      <xdr:row>42</xdr:row>
      <xdr:rowOff>184150</xdr:rowOff>
    </xdr:from>
    <xdr:to>
      <xdr:col>11</xdr:col>
      <xdr:colOff>412750</xdr:colOff>
      <xdr:row>49</xdr:row>
      <xdr:rowOff>25400</xdr:rowOff>
    </xdr:to>
    <xdr:cxnSp macro="">
      <xdr:nvCxnSpPr>
        <xdr:cNvPr id="13" name="Straight Connector 12">
          <a:extLst>
            <a:ext uri="{FF2B5EF4-FFF2-40B4-BE49-F238E27FC236}">
              <a16:creationId xmlns:a16="http://schemas.microsoft.com/office/drawing/2014/main" id="{00000000-0008-0000-1600-00000D000000}"/>
            </a:ext>
          </a:extLst>
        </xdr:cNvPr>
        <xdr:cNvCxnSpPr/>
      </xdr:nvCxnSpPr>
      <xdr:spPr>
        <a:xfrm flipH="1" flipV="1">
          <a:off x="7556500" y="9766300"/>
          <a:ext cx="6350" cy="1714500"/>
        </a:xfrm>
        <a:prstGeom prst="line">
          <a:avLst/>
        </a:prstGeom>
        <a:ln w="38100">
          <a:solidFill>
            <a:srgbClr val="00FF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107950</xdr:colOff>
      <xdr:row>42</xdr:row>
      <xdr:rowOff>149225</xdr:rowOff>
    </xdr:from>
    <xdr:to>
      <xdr:col>11</xdr:col>
      <xdr:colOff>400050</xdr:colOff>
      <xdr:row>42</xdr:row>
      <xdr:rowOff>158750</xdr:rowOff>
    </xdr:to>
    <xdr:cxnSp macro="">
      <xdr:nvCxnSpPr>
        <xdr:cNvPr id="15" name="Straight Arrow Connector 14">
          <a:extLst>
            <a:ext uri="{FF2B5EF4-FFF2-40B4-BE49-F238E27FC236}">
              <a16:creationId xmlns:a16="http://schemas.microsoft.com/office/drawing/2014/main" id="{00000000-0008-0000-1600-00000F000000}"/>
            </a:ext>
          </a:extLst>
        </xdr:cNvPr>
        <xdr:cNvCxnSpPr>
          <a:endCxn id="2" idx="3"/>
        </xdr:cNvCxnSpPr>
      </xdr:nvCxnSpPr>
      <xdr:spPr>
        <a:xfrm flipH="1" flipV="1">
          <a:off x="6311900" y="9731375"/>
          <a:ext cx="1238250" cy="9525"/>
        </a:xfrm>
        <a:prstGeom prst="straightConnector1">
          <a:avLst/>
        </a:prstGeom>
        <a:ln w="38100">
          <a:solidFill>
            <a:srgbClr val="00FF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447675</xdr:colOff>
      <xdr:row>18</xdr:row>
      <xdr:rowOff>0</xdr:rowOff>
    </xdr:from>
    <xdr:to>
      <xdr:col>3</xdr:col>
      <xdr:colOff>523875</xdr:colOff>
      <xdr:row>19</xdr:row>
      <xdr:rowOff>47625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057275" y="3688080"/>
          <a:ext cx="1295400" cy="215265"/>
        </a:xfrm>
        <a:prstGeom prst="rect">
          <a:avLst/>
        </a:prstGeom>
        <a:solidFill>
          <a:srgbClr val="FFFF99"/>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pitchFamily="34" charset="0"/>
              <a:cs typeface="Arial" pitchFamily="34" charset="0"/>
            </a:rPr>
            <a:t>An </a:t>
          </a:r>
          <a:r>
            <a:rPr lang="en-US" sz="1100" b="1">
              <a:solidFill>
                <a:schemeClr val="accent1"/>
              </a:solidFill>
              <a:latin typeface="Arial" pitchFamily="34" charset="0"/>
              <a:cs typeface="Arial" pitchFamily="34" charset="0"/>
            </a:rPr>
            <a:t>earlier</a:t>
          </a:r>
          <a:r>
            <a:rPr lang="en-US" sz="1100" b="1">
              <a:solidFill>
                <a:srgbClr val="FF0000"/>
              </a:solidFill>
              <a:latin typeface="Arial" pitchFamily="34" charset="0"/>
              <a:cs typeface="Arial" pitchFamily="34" charset="0"/>
            </a:rPr>
            <a:t> </a:t>
          </a:r>
          <a:r>
            <a:rPr lang="en-US" sz="1100" b="1">
              <a:latin typeface="Arial" pitchFamily="34" charset="0"/>
              <a:cs typeface="Arial" pitchFamily="34" charset="0"/>
            </a:rPr>
            <a:t>date</a:t>
          </a:r>
        </a:p>
      </xdr:txBody>
    </xdr:sp>
    <xdr:clientData/>
  </xdr:twoCellAnchor>
  <xdr:twoCellAnchor>
    <xdr:from>
      <xdr:col>0</xdr:col>
      <xdr:colOff>419099</xdr:colOff>
      <xdr:row>20</xdr:row>
      <xdr:rowOff>95250</xdr:rowOff>
    </xdr:from>
    <xdr:to>
      <xdr:col>5</xdr:col>
      <xdr:colOff>209550</xdr:colOff>
      <xdr:row>23</xdr:row>
      <xdr:rowOff>9525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419099" y="4118610"/>
          <a:ext cx="2838451" cy="417195"/>
        </a:xfrm>
        <a:prstGeom prst="rect">
          <a:avLst/>
        </a:prstGeom>
        <a:solidFill>
          <a:srgbClr val="FFFF99"/>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pitchFamily="34" charset="0"/>
              <a:cs typeface="Arial" pitchFamily="34" charset="0"/>
            </a:rPr>
            <a:t>A </a:t>
          </a:r>
          <a:r>
            <a:rPr lang="en-US" sz="1100" b="1">
              <a:solidFill>
                <a:srgbClr val="00B050"/>
              </a:solidFill>
              <a:latin typeface="Arial" pitchFamily="34" charset="0"/>
              <a:cs typeface="Arial" pitchFamily="34" charset="0"/>
            </a:rPr>
            <a:t>later</a:t>
          </a:r>
          <a:r>
            <a:rPr lang="en-US" sz="1100" b="1">
              <a:solidFill>
                <a:srgbClr val="FF0000"/>
              </a:solidFill>
              <a:latin typeface="Arial" pitchFamily="34" charset="0"/>
              <a:cs typeface="Arial" pitchFamily="34" charset="0"/>
            </a:rPr>
            <a:t> </a:t>
          </a:r>
          <a:r>
            <a:rPr lang="en-US" sz="1100" b="1">
              <a:latin typeface="Arial" pitchFamily="34" charset="0"/>
              <a:cs typeface="Arial" pitchFamily="34" charset="0"/>
            </a:rPr>
            <a:t>date (set at 7/1/2015 in </a:t>
          </a:r>
        </a:p>
        <a:p>
          <a:r>
            <a:rPr lang="en-US" sz="1100" b="1">
              <a:latin typeface="Arial" pitchFamily="34" charset="0"/>
              <a:cs typeface="Arial" pitchFamily="34" charset="0"/>
            </a:rPr>
            <a:t>Cell AB5 on the preceding worksheet</a:t>
          </a:r>
          <a:r>
            <a:rPr lang="en-US" sz="1100" b="1" baseline="0">
              <a:latin typeface="Arial" pitchFamily="34" charset="0"/>
              <a:cs typeface="Arial" pitchFamily="34" charset="0"/>
            </a:rPr>
            <a:t>)</a:t>
          </a:r>
          <a:endParaRPr lang="en-US" sz="1100" b="1">
            <a:latin typeface="Arial" pitchFamily="34" charset="0"/>
            <a:cs typeface="Arial" pitchFamily="34" charset="0"/>
          </a:endParaRPr>
        </a:p>
      </xdr:txBody>
    </xdr:sp>
    <xdr:clientData/>
  </xdr:twoCellAnchor>
  <xdr:twoCellAnchor>
    <xdr:from>
      <xdr:col>0</xdr:col>
      <xdr:colOff>380998</xdr:colOff>
      <xdr:row>24</xdr:row>
      <xdr:rowOff>57151</xdr:rowOff>
    </xdr:from>
    <xdr:to>
      <xdr:col>6</xdr:col>
      <xdr:colOff>266699</xdr:colOff>
      <xdr:row>33</xdr:row>
      <xdr:rowOff>152400</xdr:rowOff>
    </xdr:to>
    <xdr:sp macro="" textlink="">
      <xdr:nvSpPr>
        <xdr:cNvPr id="12" name="TextBox 11">
          <a:extLst>
            <a:ext uri="{FF2B5EF4-FFF2-40B4-BE49-F238E27FC236}">
              <a16:creationId xmlns:a16="http://schemas.microsoft.com/office/drawing/2014/main" id="{00000000-0008-0000-0100-00000C000000}"/>
            </a:ext>
          </a:extLst>
        </xdr:cNvPr>
        <xdr:cNvSpPr txBox="1"/>
      </xdr:nvSpPr>
      <xdr:spPr>
        <a:xfrm>
          <a:off x="380998" y="4964431"/>
          <a:ext cx="3543301" cy="1741169"/>
        </a:xfrm>
        <a:prstGeom prst="rect">
          <a:avLst/>
        </a:prstGeom>
        <a:solidFill>
          <a:srgbClr val="FFFF99"/>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b="1">
              <a:latin typeface="Arial" pitchFamily="34" charset="0"/>
              <a:cs typeface="Arial" pitchFamily="34" charset="0"/>
            </a:rPr>
            <a:t>A</a:t>
          </a:r>
          <a:r>
            <a:rPr lang="en-US" sz="1100" b="1" baseline="0">
              <a:latin typeface="Arial" pitchFamily="34" charset="0"/>
              <a:cs typeface="Arial" pitchFamily="34" charset="0"/>
            </a:rPr>
            <a:t> code indicating the number of </a:t>
          </a:r>
          <a:r>
            <a:rPr lang="en-US" sz="1100" b="1" baseline="0">
              <a:solidFill>
                <a:srgbClr val="FF0000"/>
              </a:solidFill>
              <a:latin typeface="Arial" pitchFamily="34" charset="0"/>
              <a:cs typeface="Arial" pitchFamily="34" charset="0"/>
            </a:rPr>
            <a:t>completed</a:t>
          </a:r>
          <a:r>
            <a:rPr lang="en-US" sz="1100" b="1" baseline="0">
              <a:latin typeface="Arial" pitchFamily="34" charset="0"/>
              <a:cs typeface="Arial" pitchFamily="34" charset="0"/>
            </a:rPr>
            <a:t> time units in the time span between the earlier date and the later date:</a:t>
          </a:r>
        </a:p>
        <a:p>
          <a:endParaRPr lang="en-US" sz="1100" b="1" baseline="0">
            <a:solidFill>
              <a:srgbClr val="FF0000"/>
            </a:solidFill>
            <a:latin typeface="Arial" pitchFamily="34" charset="0"/>
            <a:cs typeface="Arial"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b="1" baseline="0">
              <a:solidFill>
                <a:srgbClr val="FF0000"/>
              </a:solidFill>
              <a:latin typeface="Arial" pitchFamily="34" charset="0"/>
              <a:ea typeface="+mn-ea"/>
              <a:cs typeface="Arial" pitchFamily="34" charset="0"/>
            </a:rPr>
            <a:t>"d"</a:t>
          </a:r>
          <a:r>
            <a:rPr lang="en-US" sz="1100" b="1" baseline="0">
              <a:solidFill>
                <a:sysClr val="windowText" lastClr="000000"/>
              </a:solidFill>
              <a:latin typeface="Arial" pitchFamily="34" charset="0"/>
              <a:ea typeface="+mn-ea"/>
              <a:cs typeface="Arial" pitchFamily="34" charset="0"/>
            </a:rPr>
            <a:t>: days</a:t>
          </a:r>
        </a:p>
        <a:p>
          <a:pPr lvl="1"/>
          <a:r>
            <a:rPr lang="en-US" sz="1100" b="1" baseline="0">
              <a:solidFill>
                <a:srgbClr val="FF0000"/>
              </a:solidFill>
              <a:latin typeface="Arial" pitchFamily="34" charset="0"/>
              <a:cs typeface="Arial" pitchFamily="34" charset="0"/>
            </a:rPr>
            <a:t>"m"</a:t>
          </a:r>
          <a:r>
            <a:rPr lang="en-US" sz="1100" b="1" baseline="0">
              <a:latin typeface="Arial" pitchFamily="34" charset="0"/>
              <a:cs typeface="Arial" pitchFamily="34" charset="0"/>
            </a:rPr>
            <a:t>: months</a:t>
          </a:r>
        </a:p>
        <a:p>
          <a:pPr lvl="1"/>
          <a:r>
            <a:rPr lang="en-US" sz="1100" b="1" baseline="0">
              <a:solidFill>
                <a:srgbClr val="FF0000"/>
              </a:solidFill>
              <a:latin typeface="Arial" pitchFamily="34" charset="0"/>
              <a:cs typeface="Arial" pitchFamily="34" charset="0"/>
            </a:rPr>
            <a:t>"y"</a:t>
          </a:r>
          <a:r>
            <a:rPr lang="en-US" sz="1100" b="1" baseline="0">
              <a:solidFill>
                <a:schemeClr val="dk1"/>
              </a:solidFill>
              <a:latin typeface="Arial" pitchFamily="34" charset="0"/>
              <a:cs typeface="Arial" pitchFamily="34" charset="0"/>
            </a:rPr>
            <a:t>: years</a:t>
          </a:r>
          <a:r>
            <a:rPr lang="en-US" sz="1100" b="1" baseline="0">
              <a:latin typeface="Arial" pitchFamily="34" charset="0"/>
              <a:cs typeface="Arial" pitchFamily="34" charset="0"/>
            </a:rPr>
            <a:t> </a:t>
          </a:r>
        </a:p>
        <a:p>
          <a:pPr lvl="1"/>
          <a:endParaRPr lang="en-US" sz="1100" b="1" baseline="0">
            <a:latin typeface="Arial" pitchFamily="34" charset="0"/>
            <a:cs typeface="Arial" pitchFamily="34" charset="0"/>
          </a:endParaRPr>
        </a:p>
        <a:p>
          <a:pPr lvl="0"/>
          <a:r>
            <a:rPr lang="en-US" sz="1100" b="1" baseline="0">
              <a:solidFill>
                <a:srgbClr val="FF0000"/>
              </a:solidFill>
              <a:latin typeface="Arial" pitchFamily="34" charset="0"/>
              <a:cs typeface="Arial" pitchFamily="34" charset="0"/>
            </a:rPr>
            <a:t>(Include the quotation marks as part of the code!)  </a:t>
          </a:r>
          <a:endParaRPr lang="en-US" sz="1100" b="1">
            <a:solidFill>
              <a:srgbClr val="FF0000"/>
            </a:solidFill>
            <a:latin typeface="Arial" pitchFamily="34" charset="0"/>
            <a:cs typeface="Arial" pitchFamily="34" charset="0"/>
          </a:endParaRPr>
        </a:p>
      </xdr:txBody>
    </xdr:sp>
    <xdr:clientData/>
  </xdr:twoCellAnchor>
  <xdr:twoCellAnchor>
    <xdr:from>
      <xdr:col>2</xdr:col>
      <xdr:colOff>485775</xdr:colOff>
      <xdr:row>16</xdr:row>
      <xdr:rowOff>28575</xdr:rowOff>
    </xdr:from>
    <xdr:to>
      <xdr:col>2</xdr:col>
      <xdr:colOff>485775</xdr:colOff>
      <xdr:row>18</xdr:row>
      <xdr:rowOff>0</xdr:rowOff>
    </xdr:to>
    <xdr:cxnSp macro="">
      <xdr:nvCxnSpPr>
        <xdr:cNvPr id="13" name="Straight Arrow Connector 12">
          <a:extLst>
            <a:ext uri="{FF2B5EF4-FFF2-40B4-BE49-F238E27FC236}">
              <a16:creationId xmlns:a16="http://schemas.microsoft.com/office/drawing/2014/main" id="{00000000-0008-0000-0100-00000D000000}"/>
            </a:ext>
          </a:extLst>
        </xdr:cNvPr>
        <xdr:cNvCxnSpPr>
          <a:stCxn id="9" idx="0"/>
        </xdr:cNvCxnSpPr>
      </xdr:nvCxnSpPr>
      <xdr:spPr>
        <a:xfrm flipV="1">
          <a:off x="1704975" y="3381375"/>
          <a:ext cx="0" cy="306705"/>
        </a:xfrm>
        <a:prstGeom prst="straightConnector1">
          <a:avLst/>
        </a:prstGeom>
        <a:ln w="508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16</xdr:row>
      <xdr:rowOff>28575</xdr:rowOff>
    </xdr:from>
    <xdr:to>
      <xdr:col>4</xdr:col>
      <xdr:colOff>180976</xdr:colOff>
      <xdr:row>20</xdr:row>
      <xdr:rowOff>85725</xdr:rowOff>
    </xdr:to>
    <xdr:cxnSp macro="">
      <xdr:nvCxnSpPr>
        <xdr:cNvPr id="15" name="Straight Arrow Connector 14">
          <a:extLst>
            <a:ext uri="{FF2B5EF4-FFF2-40B4-BE49-F238E27FC236}">
              <a16:creationId xmlns:a16="http://schemas.microsoft.com/office/drawing/2014/main" id="{00000000-0008-0000-0100-00000F000000}"/>
            </a:ext>
          </a:extLst>
        </xdr:cNvPr>
        <xdr:cNvCxnSpPr/>
      </xdr:nvCxnSpPr>
      <xdr:spPr>
        <a:xfrm flipV="1">
          <a:off x="2619375" y="3381375"/>
          <a:ext cx="1" cy="727710"/>
        </a:xfrm>
        <a:prstGeom prst="straightConnector1">
          <a:avLst/>
        </a:prstGeom>
        <a:ln w="508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371475</xdr:colOff>
      <xdr:row>16</xdr:row>
      <xdr:rowOff>28575</xdr:rowOff>
    </xdr:from>
    <xdr:to>
      <xdr:col>5</xdr:col>
      <xdr:colOff>371477</xdr:colOff>
      <xdr:row>24</xdr:row>
      <xdr:rowOff>57151</xdr:rowOff>
    </xdr:to>
    <xdr:cxnSp macro="">
      <xdr:nvCxnSpPr>
        <xdr:cNvPr id="16" name="Straight Arrow Connector 15">
          <a:extLst>
            <a:ext uri="{FF2B5EF4-FFF2-40B4-BE49-F238E27FC236}">
              <a16:creationId xmlns:a16="http://schemas.microsoft.com/office/drawing/2014/main" id="{00000000-0008-0000-0100-000010000000}"/>
            </a:ext>
          </a:extLst>
        </xdr:cNvPr>
        <xdr:cNvCxnSpPr/>
      </xdr:nvCxnSpPr>
      <xdr:spPr>
        <a:xfrm flipH="1" flipV="1">
          <a:off x="3419475" y="3381375"/>
          <a:ext cx="2" cy="1369696"/>
        </a:xfrm>
        <a:prstGeom prst="straightConnector1">
          <a:avLst/>
        </a:prstGeom>
        <a:ln w="508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95250</xdr:colOff>
      <xdr:row>3</xdr:row>
      <xdr:rowOff>38100</xdr:rowOff>
    </xdr:from>
    <xdr:to>
      <xdr:col>11</xdr:col>
      <xdr:colOff>447675</xdr:colOff>
      <xdr:row>24</xdr:row>
      <xdr:rowOff>95250</xdr:rowOff>
    </xdr:to>
    <xdr:pic>
      <xdr:nvPicPr>
        <xdr:cNvPr id="28" name="Picture 27">
          <a:extLst>
            <a:ext uri="{FF2B5EF4-FFF2-40B4-BE49-F238E27FC236}">
              <a16:creationId xmlns:a16="http://schemas.microsoft.com/office/drawing/2014/main" id="{00000000-0008-0000-17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590550"/>
          <a:ext cx="6972300" cy="405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590550</xdr:colOff>
      <xdr:row>5</xdr:row>
      <xdr:rowOff>133350</xdr:rowOff>
    </xdr:from>
    <xdr:to>
      <xdr:col>9</xdr:col>
      <xdr:colOff>400050</xdr:colOff>
      <xdr:row>7</xdr:row>
      <xdr:rowOff>28575</xdr:rowOff>
    </xdr:to>
    <xdr:sp macro="" textlink="">
      <xdr:nvSpPr>
        <xdr:cNvPr id="4" name="Oval 3">
          <a:extLst>
            <a:ext uri="{FF2B5EF4-FFF2-40B4-BE49-F238E27FC236}">
              <a16:creationId xmlns:a16="http://schemas.microsoft.com/office/drawing/2014/main" id="{00000000-0008-0000-1700-000004000000}"/>
            </a:ext>
          </a:extLst>
        </xdr:cNvPr>
        <xdr:cNvSpPr/>
      </xdr:nvSpPr>
      <xdr:spPr>
        <a:xfrm>
          <a:off x="5267325" y="1066800"/>
          <a:ext cx="419100" cy="276225"/>
        </a:xfrm>
        <a:prstGeom prst="ellipse">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8</xdr:col>
      <xdr:colOff>571499</xdr:colOff>
      <xdr:row>16</xdr:row>
      <xdr:rowOff>95250</xdr:rowOff>
    </xdr:from>
    <xdr:to>
      <xdr:col>11</xdr:col>
      <xdr:colOff>0</xdr:colOff>
      <xdr:row>19</xdr:row>
      <xdr:rowOff>171450</xdr:rowOff>
    </xdr:to>
    <xdr:sp macro="" textlink="">
      <xdr:nvSpPr>
        <xdr:cNvPr id="7" name="TextBox 6">
          <a:extLst>
            <a:ext uri="{FF2B5EF4-FFF2-40B4-BE49-F238E27FC236}">
              <a16:creationId xmlns:a16="http://schemas.microsoft.com/office/drawing/2014/main" id="{00000000-0008-0000-1700-000007000000}"/>
            </a:ext>
          </a:extLst>
        </xdr:cNvPr>
        <xdr:cNvSpPr txBox="1"/>
      </xdr:nvSpPr>
      <xdr:spPr>
        <a:xfrm>
          <a:off x="5248274" y="3124200"/>
          <a:ext cx="1371601" cy="647700"/>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Consequence </a:t>
          </a:r>
        </a:p>
        <a:p>
          <a:pPr algn="ctr"/>
          <a:r>
            <a:rPr lang="en-US" sz="1200" b="1">
              <a:latin typeface="Arial" pitchFamily="34" charset="0"/>
              <a:cs typeface="Arial" pitchFamily="34" charset="0"/>
            </a:rPr>
            <a:t>reached if the</a:t>
          </a:r>
          <a:r>
            <a:rPr lang="en-US" sz="1200" b="1" baseline="0">
              <a:latin typeface="Arial" pitchFamily="34" charset="0"/>
              <a:cs typeface="Arial" pitchFamily="34" charset="0"/>
            </a:rPr>
            <a:t> </a:t>
          </a:r>
        </a:p>
        <a:p>
          <a:pPr algn="ctr"/>
          <a:r>
            <a:rPr lang="en-US" sz="1200" b="1" baseline="0">
              <a:solidFill>
                <a:srgbClr val="FF0000"/>
              </a:solidFill>
              <a:latin typeface="Arial" pitchFamily="34" charset="0"/>
              <a:cs typeface="Arial" pitchFamily="34" charset="0"/>
            </a:rPr>
            <a:t>First</a:t>
          </a:r>
          <a:r>
            <a:rPr lang="en-US" sz="1200" b="1" baseline="0">
              <a:latin typeface="Arial" pitchFamily="34" charset="0"/>
              <a:cs typeface="Arial" pitchFamily="34" charset="0"/>
            </a:rPr>
            <a:t> IF is True</a:t>
          </a:r>
          <a:endParaRPr lang="en-US" sz="1200" b="1">
            <a:latin typeface="Arial" pitchFamily="34" charset="0"/>
            <a:cs typeface="Arial" pitchFamily="34" charset="0"/>
          </a:endParaRPr>
        </a:p>
      </xdr:txBody>
    </xdr:sp>
    <xdr:clientData/>
  </xdr:twoCellAnchor>
  <xdr:twoCellAnchor>
    <xdr:from>
      <xdr:col>5</xdr:col>
      <xdr:colOff>28574</xdr:colOff>
      <xdr:row>4</xdr:row>
      <xdr:rowOff>0</xdr:rowOff>
    </xdr:from>
    <xdr:to>
      <xdr:col>6</xdr:col>
      <xdr:colOff>123825</xdr:colOff>
      <xdr:row>5</xdr:row>
      <xdr:rowOff>47625</xdr:rowOff>
    </xdr:to>
    <xdr:sp macro="" textlink="">
      <xdr:nvSpPr>
        <xdr:cNvPr id="8" name="TextBox 7">
          <a:extLst>
            <a:ext uri="{FF2B5EF4-FFF2-40B4-BE49-F238E27FC236}">
              <a16:creationId xmlns:a16="http://schemas.microsoft.com/office/drawing/2014/main" id="{00000000-0008-0000-1700-000008000000}"/>
            </a:ext>
          </a:extLst>
        </xdr:cNvPr>
        <xdr:cNvSpPr txBox="1"/>
      </xdr:nvSpPr>
      <xdr:spPr>
        <a:xfrm>
          <a:off x="2876549" y="742950"/>
          <a:ext cx="704851" cy="238125"/>
        </a:xfrm>
        <a:prstGeom prst="rect">
          <a:avLst/>
        </a:prstGeom>
        <a:solidFill>
          <a:schemeClr val="accent3">
            <a:lumMod val="60000"/>
            <a:lumOff val="4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baseline="0">
              <a:solidFill>
                <a:srgbClr val="FF0000"/>
              </a:solidFill>
              <a:latin typeface="Arial" pitchFamily="34" charset="0"/>
              <a:cs typeface="Arial" pitchFamily="34" charset="0"/>
            </a:rPr>
            <a:t>First</a:t>
          </a:r>
          <a:r>
            <a:rPr lang="en-US" sz="1200" b="1" baseline="0">
              <a:latin typeface="Arial" pitchFamily="34" charset="0"/>
              <a:cs typeface="Arial" pitchFamily="34" charset="0"/>
            </a:rPr>
            <a:t> IF</a:t>
          </a:r>
          <a:endParaRPr lang="en-US" sz="1200" b="1">
            <a:latin typeface="Arial" pitchFamily="34" charset="0"/>
            <a:cs typeface="Arial" pitchFamily="34" charset="0"/>
          </a:endParaRPr>
        </a:p>
      </xdr:txBody>
    </xdr:sp>
    <xdr:clientData/>
  </xdr:twoCellAnchor>
  <xdr:twoCellAnchor>
    <xdr:from>
      <xdr:col>2</xdr:col>
      <xdr:colOff>123825</xdr:colOff>
      <xdr:row>8</xdr:row>
      <xdr:rowOff>123825</xdr:rowOff>
    </xdr:from>
    <xdr:to>
      <xdr:col>4</xdr:col>
      <xdr:colOff>295274</xdr:colOff>
      <xdr:row>11</xdr:row>
      <xdr:rowOff>180975</xdr:rowOff>
    </xdr:to>
    <xdr:sp macro="" textlink="">
      <xdr:nvSpPr>
        <xdr:cNvPr id="9" name="TextBox 8">
          <a:extLst>
            <a:ext uri="{FF2B5EF4-FFF2-40B4-BE49-F238E27FC236}">
              <a16:creationId xmlns:a16="http://schemas.microsoft.com/office/drawing/2014/main" id="{00000000-0008-0000-1700-000009000000}"/>
            </a:ext>
          </a:extLst>
        </xdr:cNvPr>
        <xdr:cNvSpPr txBox="1"/>
      </xdr:nvSpPr>
      <xdr:spPr>
        <a:xfrm>
          <a:off x="1143000" y="1628775"/>
          <a:ext cx="1390649" cy="628650"/>
        </a:xfrm>
        <a:prstGeom prst="rect">
          <a:avLst/>
        </a:prstGeom>
        <a:solidFill>
          <a:schemeClr val="tx2">
            <a:lumMod val="20000"/>
            <a:lumOff val="8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200" b="1" baseline="0">
              <a:solidFill>
                <a:srgbClr val="FF0000"/>
              </a:solidFill>
              <a:latin typeface="Arial" pitchFamily="34" charset="0"/>
              <a:cs typeface="Arial" pitchFamily="34" charset="0"/>
            </a:rPr>
            <a:t>Second</a:t>
          </a:r>
          <a:r>
            <a:rPr lang="en-US" sz="1200" b="1" baseline="0">
              <a:latin typeface="Arial" pitchFamily="34" charset="0"/>
              <a:cs typeface="Arial" pitchFamily="34" charset="0"/>
            </a:rPr>
            <a:t> IF</a:t>
          </a:r>
        </a:p>
        <a:p>
          <a:r>
            <a:rPr lang="en-US" sz="1200" b="1" baseline="0">
              <a:latin typeface="Arial" pitchFamily="34" charset="0"/>
              <a:cs typeface="Arial" pitchFamily="34" charset="0"/>
            </a:rPr>
            <a:t>(reached if </a:t>
          </a:r>
        </a:p>
        <a:p>
          <a:r>
            <a:rPr lang="en-US" sz="1200" b="1" baseline="0">
              <a:solidFill>
                <a:srgbClr val="FF0000"/>
              </a:solidFill>
              <a:latin typeface="Arial" pitchFamily="34" charset="0"/>
              <a:cs typeface="Arial" pitchFamily="34" charset="0"/>
            </a:rPr>
            <a:t>First</a:t>
          </a:r>
          <a:r>
            <a:rPr lang="en-US" sz="1200" b="1" baseline="0">
              <a:latin typeface="Arial" pitchFamily="34" charset="0"/>
              <a:cs typeface="Arial" pitchFamily="34" charset="0"/>
            </a:rPr>
            <a:t> IF is False)</a:t>
          </a:r>
          <a:endParaRPr lang="en-US" sz="1200" b="1">
            <a:latin typeface="Arial" pitchFamily="34" charset="0"/>
            <a:cs typeface="Arial" pitchFamily="34" charset="0"/>
          </a:endParaRPr>
        </a:p>
      </xdr:txBody>
    </xdr:sp>
    <xdr:clientData/>
  </xdr:twoCellAnchor>
  <xdr:twoCellAnchor>
    <xdr:from>
      <xdr:col>5</xdr:col>
      <xdr:colOff>476249</xdr:colOff>
      <xdr:row>23</xdr:row>
      <xdr:rowOff>38100</xdr:rowOff>
    </xdr:from>
    <xdr:to>
      <xdr:col>9</xdr:col>
      <xdr:colOff>104775</xdr:colOff>
      <xdr:row>26</xdr:row>
      <xdr:rowOff>85725</xdr:rowOff>
    </xdr:to>
    <xdr:sp macro="" textlink="">
      <xdr:nvSpPr>
        <xdr:cNvPr id="10" name="TextBox 9">
          <a:extLst>
            <a:ext uri="{FF2B5EF4-FFF2-40B4-BE49-F238E27FC236}">
              <a16:creationId xmlns:a16="http://schemas.microsoft.com/office/drawing/2014/main" id="{00000000-0008-0000-1700-00000A000000}"/>
            </a:ext>
          </a:extLst>
        </xdr:cNvPr>
        <xdr:cNvSpPr txBox="1"/>
      </xdr:nvSpPr>
      <xdr:spPr>
        <a:xfrm>
          <a:off x="3324224" y="4400550"/>
          <a:ext cx="2066926" cy="61912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Consequence reached if the</a:t>
          </a:r>
          <a:r>
            <a:rPr lang="en-US" sz="1200" b="1" baseline="0">
              <a:latin typeface="Arial" pitchFamily="34" charset="0"/>
              <a:cs typeface="Arial" pitchFamily="34" charset="0"/>
            </a:rPr>
            <a:t> </a:t>
          </a:r>
          <a:r>
            <a:rPr lang="en-US" sz="1200" b="1" baseline="0">
              <a:solidFill>
                <a:srgbClr val="FF0000"/>
              </a:solidFill>
              <a:latin typeface="Arial" pitchFamily="34" charset="0"/>
              <a:cs typeface="Arial" pitchFamily="34" charset="0"/>
            </a:rPr>
            <a:t>First</a:t>
          </a:r>
          <a:r>
            <a:rPr lang="en-US" sz="1200" b="1" baseline="0">
              <a:latin typeface="Arial" pitchFamily="34" charset="0"/>
              <a:cs typeface="Arial" pitchFamily="34" charset="0"/>
            </a:rPr>
            <a:t> IF is False</a:t>
          </a:r>
        </a:p>
        <a:p>
          <a:r>
            <a:rPr lang="en-US" sz="1200" b="1" i="1" baseline="0">
              <a:latin typeface="Arial" pitchFamily="34" charset="0"/>
              <a:cs typeface="Arial" pitchFamily="34" charset="0"/>
            </a:rPr>
            <a:t>and</a:t>
          </a:r>
          <a:r>
            <a:rPr lang="en-US" sz="1200" b="1" baseline="0">
              <a:latin typeface="Arial" pitchFamily="34" charset="0"/>
              <a:cs typeface="Arial" pitchFamily="34" charset="0"/>
            </a:rPr>
            <a:t> the </a:t>
          </a:r>
          <a:r>
            <a:rPr lang="en-US" sz="1200" b="1" baseline="0">
              <a:solidFill>
                <a:srgbClr val="FF0000"/>
              </a:solidFill>
              <a:latin typeface="Arial" pitchFamily="34" charset="0"/>
              <a:cs typeface="Arial" pitchFamily="34" charset="0"/>
            </a:rPr>
            <a:t>Second</a:t>
          </a:r>
          <a:r>
            <a:rPr lang="en-US" sz="1200" b="1" baseline="0">
              <a:latin typeface="Arial" pitchFamily="34" charset="0"/>
              <a:cs typeface="Arial" pitchFamily="34" charset="0"/>
            </a:rPr>
            <a:t> IF is True</a:t>
          </a:r>
          <a:endParaRPr lang="en-US" sz="1200" b="1">
            <a:latin typeface="Arial" pitchFamily="34" charset="0"/>
            <a:cs typeface="Arial" pitchFamily="34" charset="0"/>
          </a:endParaRPr>
        </a:p>
      </xdr:txBody>
    </xdr:sp>
    <xdr:clientData/>
  </xdr:twoCellAnchor>
  <xdr:twoCellAnchor>
    <xdr:from>
      <xdr:col>0</xdr:col>
      <xdr:colOff>219075</xdr:colOff>
      <xdr:row>23</xdr:row>
      <xdr:rowOff>85726</xdr:rowOff>
    </xdr:from>
    <xdr:to>
      <xdr:col>4</xdr:col>
      <xdr:colOff>295275</xdr:colOff>
      <xdr:row>29</xdr:row>
      <xdr:rowOff>161925</xdr:rowOff>
    </xdr:to>
    <xdr:sp macro="" textlink="">
      <xdr:nvSpPr>
        <xdr:cNvPr id="13" name="TextBox 12">
          <a:extLst>
            <a:ext uri="{FF2B5EF4-FFF2-40B4-BE49-F238E27FC236}">
              <a16:creationId xmlns:a16="http://schemas.microsoft.com/office/drawing/2014/main" id="{00000000-0008-0000-1700-00000D000000}"/>
            </a:ext>
          </a:extLst>
        </xdr:cNvPr>
        <xdr:cNvSpPr txBox="1"/>
      </xdr:nvSpPr>
      <xdr:spPr>
        <a:xfrm>
          <a:off x="219075" y="5038726"/>
          <a:ext cx="2314575" cy="1219199"/>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200" b="1">
              <a:latin typeface="Arial" pitchFamily="34" charset="0"/>
              <a:cs typeface="Arial" pitchFamily="34" charset="0"/>
            </a:rPr>
            <a:t>Consequence reached if </a:t>
          </a:r>
          <a:r>
            <a:rPr lang="en-US" sz="1200" b="1">
              <a:solidFill>
                <a:srgbClr val="FF0000"/>
              </a:solidFill>
              <a:latin typeface="Arial" pitchFamily="34" charset="0"/>
              <a:cs typeface="Arial" pitchFamily="34" charset="0"/>
            </a:rPr>
            <a:t>both</a:t>
          </a:r>
          <a:r>
            <a:rPr lang="en-US" sz="1200" b="1" baseline="0">
              <a:solidFill>
                <a:srgbClr val="FF0000"/>
              </a:solidFill>
              <a:latin typeface="Arial" pitchFamily="34" charset="0"/>
              <a:cs typeface="Arial" pitchFamily="34" charset="0"/>
            </a:rPr>
            <a:t> IF's are False</a:t>
          </a:r>
        </a:p>
        <a:p>
          <a:pPr algn="ctr"/>
          <a:r>
            <a:rPr lang="en-US" sz="1200" b="1" baseline="0">
              <a:solidFill>
                <a:sysClr val="windowText" lastClr="000000"/>
              </a:solidFill>
              <a:latin typeface="Arial" pitchFamily="34" charset="0"/>
              <a:cs typeface="Arial" pitchFamily="34" charset="0"/>
            </a:rPr>
            <a:t>(no test to see whether the Pay Grade value is 3; if it's not, the Pay Grade value has been entered incorrectly)</a:t>
          </a:r>
        </a:p>
      </xdr:txBody>
    </xdr:sp>
    <xdr:clientData/>
  </xdr:twoCellAnchor>
  <xdr:twoCellAnchor>
    <xdr:from>
      <xdr:col>8</xdr:col>
      <xdr:colOff>19050</xdr:colOff>
      <xdr:row>4</xdr:row>
      <xdr:rowOff>38100</xdr:rowOff>
    </xdr:from>
    <xdr:to>
      <xdr:col>8</xdr:col>
      <xdr:colOff>314325</xdr:colOff>
      <xdr:row>5</xdr:row>
      <xdr:rowOff>123825</xdr:rowOff>
    </xdr:to>
    <xdr:sp macro="" textlink="">
      <xdr:nvSpPr>
        <xdr:cNvPr id="23" name="TextBox 22">
          <a:extLst>
            <a:ext uri="{FF2B5EF4-FFF2-40B4-BE49-F238E27FC236}">
              <a16:creationId xmlns:a16="http://schemas.microsoft.com/office/drawing/2014/main" id="{00000000-0008-0000-1700-000017000000}"/>
            </a:ext>
          </a:extLst>
        </xdr:cNvPr>
        <xdr:cNvSpPr txBox="1"/>
      </xdr:nvSpPr>
      <xdr:spPr>
        <a:xfrm>
          <a:off x="4695825" y="781050"/>
          <a:ext cx="295275" cy="27622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1</a:t>
          </a:r>
        </a:p>
      </xdr:txBody>
    </xdr:sp>
    <xdr:clientData/>
  </xdr:twoCellAnchor>
  <xdr:twoCellAnchor>
    <xdr:from>
      <xdr:col>5</xdr:col>
      <xdr:colOff>228600</xdr:colOff>
      <xdr:row>10</xdr:row>
      <xdr:rowOff>85725</xdr:rowOff>
    </xdr:from>
    <xdr:to>
      <xdr:col>5</xdr:col>
      <xdr:colOff>523875</xdr:colOff>
      <xdr:row>11</xdr:row>
      <xdr:rowOff>171450</xdr:rowOff>
    </xdr:to>
    <xdr:sp macro="" textlink="">
      <xdr:nvSpPr>
        <xdr:cNvPr id="25" name="TextBox 24">
          <a:extLst>
            <a:ext uri="{FF2B5EF4-FFF2-40B4-BE49-F238E27FC236}">
              <a16:creationId xmlns:a16="http://schemas.microsoft.com/office/drawing/2014/main" id="{00000000-0008-0000-1700-000019000000}"/>
            </a:ext>
          </a:extLst>
        </xdr:cNvPr>
        <xdr:cNvSpPr txBox="1"/>
      </xdr:nvSpPr>
      <xdr:spPr>
        <a:xfrm>
          <a:off x="3076575" y="1971675"/>
          <a:ext cx="295275" cy="276225"/>
        </a:xfrm>
        <a:prstGeom prst="rect">
          <a:avLst/>
        </a:prstGeom>
        <a:solidFill>
          <a:srgbClr val="FFFF00"/>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2</a:t>
          </a:r>
        </a:p>
      </xdr:txBody>
    </xdr:sp>
    <xdr:clientData/>
  </xdr:twoCellAnchor>
  <xdr:twoCellAnchor>
    <xdr:from>
      <xdr:col>6</xdr:col>
      <xdr:colOff>314325</xdr:colOff>
      <xdr:row>12</xdr:row>
      <xdr:rowOff>66675</xdr:rowOff>
    </xdr:from>
    <xdr:to>
      <xdr:col>7</xdr:col>
      <xdr:colOff>123825</xdr:colOff>
      <xdr:row>13</xdr:row>
      <xdr:rowOff>152400</xdr:rowOff>
    </xdr:to>
    <xdr:sp macro="" textlink="">
      <xdr:nvSpPr>
        <xdr:cNvPr id="32" name="Oval 31">
          <a:extLst>
            <a:ext uri="{FF2B5EF4-FFF2-40B4-BE49-F238E27FC236}">
              <a16:creationId xmlns:a16="http://schemas.microsoft.com/office/drawing/2014/main" id="{00000000-0008-0000-1700-000020000000}"/>
            </a:ext>
          </a:extLst>
        </xdr:cNvPr>
        <xdr:cNvSpPr/>
      </xdr:nvSpPr>
      <xdr:spPr>
        <a:xfrm>
          <a:off x="3771900" y="2333625"/>
          <a:ext cx="419100" cy="276225"/>
        </a:xfrm>
        <a:prstGeom prst="ellipse">
          <a:avLst/>
        </a:prstGeom>
        <a:noFill/>
        <a:ln w="508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twoCellAnchor>
    <xdr:from>
      <xdr:col>5</xdr:col>
      <xdr:colOff>161923</xdr:colOff>
      <xdr:row>42</xdr:row>
      <xdr:rowOff>28575</xdr:rowOff>
    </xdr:from>
    <xdr:to>
      <xdr:col>11</xdr:col>
      <xdr:colOff>161924</xdr:colOff>
      <xdr:row>47</xdr:row>
      <xdr:rowOff>7620</xdr:rowOff>
    </xdr:to>
    <xdr:sp macro="" textlink="">
      <xdr:nvSpPr>
        <xdr:cNvPr id="2" name="TextBox 1">
          <a:extLst>
            <a:ext uri="{FF2B5EF4-FFF2-40B4-BE49-F238E27FC236}">
              <a16:creationId xmlns:a16="http://schemas.microsoft.com/office/drawing/2014/main" id="{00000000-0008-0000-1700-000002000000}"/>
            </a:ext>
          </a:extLst>
        </xdr:cNvPr>
        <xdr:cNvSpPr txBox="1"/>
      </xdr:nvSpPr>
      <xdr:spPr>
        <a:xfrm>
          <a:off x="3080383" y="8433435"/>
          <a:ext cx="3870961" cy="8934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Notice the absence of a test for </a:t>
          </a:r>
          <a:r>
            <a:rPr lang="en-US" sz="1400" b="1">
              <a:solidFill>
                <a:srgbClr val="C00000"/>
              </a:solidFill>
            </a:rPr>
            <a:t>Pay Grade </a:t>
          </a:r>
          <a:r>
            <a:rPr lang="en-US" sz="1400" b="1"/>
            <a:t>3. </a:t>
          </a:r>
        </a:p>
        <a:p>
          <a:r>
            <a:rPr lang="en-US" sz="1400" b="1"/>
            <a:t>It is assumed implicitly</a:t>
          </a:r>
          <a:r>
            <a:rPr lang="en-US" sz="1400" b="1" baseline="0"/>
            <a:t> that if the </a:t>
          </a:r>
          <a:r>
            <a:rPr lang="en-US" sz="1400" b="1" baseline="0">
              <a:solidFill>
                <a:srgbClr val="C00000"/>
              </a:solidFill>
            </a:rPr>
            <a:t>Pay Grade </a:t>
          </a:r>
          <a:r>
            <a:rPr lang="en-US" sz="1400" b="1" baseline="0"/>
            <a:t>is neither 1 nor 2, then it must be 3. </a:t>
          </a:r>
        </a:p>
      </xdr:txBody>
    </xdr:sp>
    <xdr:clientData/>
  </xdr:twoCellAnchor>
  <xdr:twoCellAnchor>
    <xdr:from>
      <xdr:col>10</xdr:col>
      <xdr:colOff>0</xdr:colOff>
      <xdr:row>38</xdr:row>
      <xdr:rowOff>9525</xdr:rowOff>
    </xdr:from>
    <xdr:to>
      <xdr:col>10</xdr:col>
      <xdr:colOff>0</xdr:colOff>
      <xdr:row>42</xdr:row>
      <xdr:rowOff>28575</xdr:rowOff>
    </xdr:to>
    <xdr:cxnSp macro="">
      <xdr:nvCxnSpPr>
        <xdr:cNvPr id="5" name="Straight Arrow Connector 4">
          <a:extLst>
            <a:ext uri="{FF2B5EF4-FFF2-40B4-BE49-F238E27FC236}">
              <a16:creationId xmlns:a16="http://schemas.microsoft.com/office/drawing/2014/main" id="{00000000-0008-0000-1700-000005000000}"/>
            </a:ext>
          </a:extLst>
        </xdr:cNvPr>
        <xdr:cNvCxnSpPr/>
      </xdr:nvCxnSpPr>
      <xdr:spPr>
        <a:xfrm flipV="1">
          <a:off x="5895975" y="7496175"/>
          <a:ext cx="0" cy="1381125"/>
        </a:xfrm>
        <a:prstGeom prst="straightConnector1">
          <a:avLst/>
        </a:prstGeom>
        <a:ln w="762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1.xml><?xml version="1.0" encoding="utf-8"?>
<xdr:wsDr xmlns:xdr="http://schemas.openxmlformats.org/drawingml/2006/spreadsheetDrawing" xmlns:a="http://schemas.openxmlformats.org/drawingml/2006/main">
  <xdr:twoCellAnchor>
    <xdr:from>
      <xdr:col>17</xdr:col>
      <xdr:colOff>693422</xdr:colOff>
      <xdr:row>12</xdr:row>
      <xdr:rowOff>5715</xdr:rowOff>
    </xdr:from>
    <xdr:to>
      <xdr:col>24</xdr:col>
      <xdr:colOff>889636</xdr:colOff>
      <xdr:row>21</xdr:row>
      <xdr:rowOff>0</xdr:rowOff>
    </xdr:to>
    <xdr:sp macro="" textlink="">
      <xdr:nvSpPr>
        <xdr:cNvPr id="2" name="TextBox 1">
          <a:extLst>
            <a:ext uri="{FF2B5EF4-FFF2-40B4-BE49-F238E27FC236}">
              <a16:creationId xmlns:a16="http://schemas.microsoft.com/office/drawing/2014/main" id="{00000000-0008-0000-1800-000002000000}"/>
            </a:ext>
          </a:extLst>
        </xdr:cNvPr>
        <xdr:cNvSpPr txBox="1"/>
      </xdr:nvSpPr>
      <xdr:spPr>
        <a:xfrm>
          <a:off x="10965182" y="2939415"/>
          <a:ext cx="5629274" cy="164020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latin typeface="Arial" pitchFamily="34" charset="0"/>
              <a:cs typeface="Arial" pitchFamily="34" charset="0"/>
            </a:rPr>
            <a:t>Here, the Bonus</a:t>
          </a:r>
          <a:r>
            <a:rPr lang="en-US" sz="1400" b="1" baseline="0">
              <a:latin typeface="Arial" pitchFamily="34" charset="0"/>
              <a:cs typeface="Arial" pitchFamily="34" charset="0"/>
            </a:rPr>
            <a:t> formula takes this form in each record:</a:t>
          </a:r>
        </a:p>
        <a:p>
          <a:pPr algn="ctr"/>
          <a:endParaRPr lang="en-US" sz="1400" b="1" baseline="0">
            <a:latin typeface="Arial" pitchFamily="34" charset="0"/>
            <a:cs typeface="Arial" pitchFamily="34" charset="0"/>
          </a:endParaRPr>
        </a:p>
        <a:p>
          <a:pPr algn="ctr"/>
          <a:r>
            <a:rPr lang="en-US" sz="1400" b="1">
              <a:solidFill>
                <a:srgbClr val="FF0000"/>
              </a:solidFill>
              <a:latin typeface="Arial" pitchFamily="34" charset="0"/>
              <a:cs typeface="Arial" pitchFamily="34" charset="0"/>
            </a:rPr>
            <a:t>=IF([@[Pay Grade]]=1,$Y$6,IF([@[Pay Grade]]=2,$Y$7,$Y$8))</a:t>
          </a:r>
        </a:p>
        <a:p>
          <a:pPr algn="ctr"/>
          <a:endParaRPr lang="en-US" sz="1400" b="1">
            <a:solidFill>
              <a:srgbClr val="FF0000"/>
            </a:solidFill>
            <a:latin typeface="Arial" pitchFamily="34" charset="0"/>
            <a:cs typeface="Arial" pitchFamily="34" charset="0"/>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latin typeface="Arial" pitchFamily="34" charset="0"/>
              <a:ea typeface="+mn-ea"/>
              <a:cs typeface="Arial" pitchFamily="34" charset="0"/>
            </a:rPr>
            <a:t>Note that flexibility is improved by referring to cells containing</a:t>
          </a:r>
        </a:p>
        <a:p>
          <a:pPr marL="0" marR="0" indent="0" algn="ctr" defTabSz="914400" eaLnBrk="1" fontAlgn="auto" latinLnBrk="0" hangingPunct="1">
            <a:lnSpc>
              <a:spcPct val="100000"/>
            </a:lnSpc>
            <a:spcBef>
              <a:spcPts val="0"/>
            </a:spcBef>
            <a:spcAft>
              <a:spcPts val="0"/>
            </a:spcAft>
            <a:buClrTx/>
            <a:buSzTx/>
            <a:buFontTx/>
            <a:buNone/>
            <a:tabLst/>
            <a:defRPr/>
          </a:pPr>
          <a:r>
            <a:rPr lang="en-US" sz="1400" b="1">
              <a:solidFill>
                <a:schemeClr val="dk1"/>
              </a:solidFill>
              <a:latin typeface="Arial" pitchFamily="34" charset="0"/>
              <a:ea typeface="+mn-ea"/>
              <a:cs typeface="Arial" pitchFamily="34" charset="0"/>
            </a:rPr>
            <a:t>the bonus amounts, rather than putting the bonus amounts into the formulas as constants.</a:t>
          </a:r>
        </a:p>
        <a:p>
          <a:pPr algn="ctr"/>
          <a:endParaRPr lang="en-US" sz="1400" b="1">
            <a:solidFill>
              <a:srgbClr val="FF0000"/>
            </a:solidFill>
            <a:latin typeface="Arial" pitchFamily="34" charset="0"/>
            <a:cs typeface="Arial" pitchFamily="34" charset="0"/>
          </a:endParaRPr>
        </a:p>
      </xdr:txBody>
    </xdr:sp>
    <xdr:clientData/>
  </xdr:twoCellAnchor>
  <xdr:twoCellAnchor>
    <xdr:from>
      <xdr:col>17</xdr:col>
      <xdr:colOff>695115</xdr:colOff>
      <xdr:row>22</xdr:row>
      <xdr:rowOff>107316</xdr:rowOff>
    </xdr:from>
    <xdr:to>
      <xdr:col>24</xdr:col>
      <xdr:colOff>891329</xdr:colOff>
      <xdr:row>28</xdr:row>
      <xdr:rowOff>8467</xdr:rowOff>
    </xdr:to>
    <xdr:sp macro="" textlink="">
      <xdr:nvSpPr>
        <xdr:cNvPr id="3" name="TextBox 2">
          <a:extLst>
            <a:ext uri="{FF2B5EF4-FFF2-40B4-BE49-F238E27FC236}">
              <a16:creationId xmlns:a16="http://schemas.microsoft.com/office/drawing/2014/main" id="{F9EAA0D6-3A9E-49A2-86E0-6941B993A763}"/>
            </a:ext>
          </a:extLst>
        </xdr:cNvPr>
        <xdr:cNvSpPr txBox="1"/>
      </xdr:nvSpPr>
      <xdr:spPr>
        <a:xfrm>
          <a:off x="11447782" y="4848649"/>
          <a:ext cx="5890047" cy="993351"/>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latin typeface="Arial" pitchFamily="34" charset="0"/>
              <a:cs typeface="Arial" pitchFamily="34" charset="0"/>
            </a:rPr>
            <a:t>We can also</a:t>
          </a:r>
          <a:r>
            <a:rPr lang="en-US" sz="1400" b="1" baseline="0">
              <a:latin typeface="Arial" pitchFamily="34" charset="0"/>
              <a:cs typeface="Arial" pitchFamily="34" charset="0"/>
            </a:rPr>
            <a:t> use the SWTICH function:</a:t>
          </a:r>
        </a:p>
        <a:p>
          <a:pPr algn="ctr"/>
          <a:endParaRPr lang="en-US" sz="1400" b="1">
            <a:solidFill>
              <a:srgbClr val="FF0000"/>
            </a:solidFill>
            <a:latin typeface="Arial" pitchFamily="34" charset="0"/>
            <a:cs typeface="Arial" pitchFamily="34" charset="0"/>
          </a:endParaRPr>
        </a:p>
        <a:p>
          <a:pPr algn="ctr"/>
          <a:r>
            <a:rPr lang="en-US" sz="1400" b="1">
              <a:solidFill>
                <a:srgbClr val="FF0000"/>
              </a:solidFill>
              <a:latin typeface="Arial" pitchFamily="34" charset="0"/>
              <a:cs typeface="Arial" pitchFamily="34" charset="0"/>
            </a:rPr>
            <a:t>=SWITCH([@[Pay Grade]],1,$Y$6,2,$Y$7,3,$Y$8)</a:t>
          </a:r>
        </a:p>
      </xdr:txBody>
    </xdr:sp>
    <xdr:clientData/>
  </xdr:twoCellAnchor>
  <xdr:twoCellAnchor>
    <xdr:from>
      <xdr:col>17</xdr:col>
      <xdr:colOff>678182</xdr:colOff>
      <xdr:row>29</xdr:row>
      <xdr:rowOff>149649</xdr:rowOff>
    </xdr:from>
    <xdr:to>
      <xdr:col>24</xdr:col>
      <xdr:colOff>874396</xdr:colOff>
      <xdr:row>35</xdr:row>
      <xdr:rowOff>50800</xdr:rowOff>
    </xdr:to>
    <xdr:sp macro="" textlink="">
      <xdr:nvSpPr>
        <xdr:cNvPr id="4" name="TextBox 3">
          <a:extLst>
            <a:ext uri="{FF2B5EF4-FFF2-40B4-BE49-F238E27FC236}">
              <a16:creationId xmlns:a16="http://schemas.microsoft.com/office/drawing/2014/main" id="{D0CFB53C-405A-0F4B-AABA-539257580AD0}"/>
            </a:ext>
          </a:extLst>
        </xdr:cNvPr>
        <xdr:cNvSpPr txBox="1"/>
      </xdr:nvSpPr>
      <xdr:spPr>
        <a:xfrm>
          <a:off x="12070082" y="6398049"/>
          <a:ext cx="6228714" cy="1044151"/>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400" b="1">
              <a:latin typeface="Arial" pitchFamily="34" charset="0"/>
              <a:cs typeface="Arial" pitchFamily="34" charset="0"/>
            </a:rPr>
            <a:t>Why is there a</a:t>
          </a:r>
          <a:r>
            <a:rPr lang="en-US" sz="1400" b="1" baseline="0">
              <a:latin typeface="Arial" pitchFamily="34" charset="0"/>
              <a:cs typeface="Arial" pitchFamily="34" charset="0"/>
            </a:rPr>
            <a:t> N/A for the 4th pay grade ?</a:t>
          </a:r>
          <a:endParaRPr lang="en-US" sz="1400" b="1">
            <a:solidFill>
              <a:srgbClr val="FF0000"/>
            </a:solidFill>
            <a:latin typeface="Arial" pitchFamily="34" charset="0"/>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5</xdr:row>
      <xdr:rowOff>0</xdr:rowOff>
    </xdr:from>
    <xdr:to>
      <xdr:col>21</xdr:col>
      <xdr:colOff>310515</xdr:colOff>
      <xdr:row>16</xdr:row>
      <xdr:rowOff>60960</xdr:rowOff>
    </xdr:to>
    <xdr:sp macro="" textlink="">
      <xdr:nvSpPr>
        <xdr:cNvPr id="5" name="TextBox 4">
          <a:extLst>
            <a:ext uri="{FF2B5EF4-FFF2-40B4-BE49-F238E27FC236}">
              <a16:creationId xmlns:a16="http://schemas.microsoft.com/office/drawing/2014/main" id="{00000000-0008-0000-0200-000005000000}"/>
            </a:ext>
          </a:extLst>
        </xdr:cNvPr>
        <xdr:cNvSpPr txBox="1"/>
      </xdr:nvSpPr>
      <xdr:spPr>
        <a:xfrm>
          <a:off x="8031480" y="1562100"/>
          <a:ext cx="4059555" cy="2072640"/>
        </a:xfrm>
        <a:prstGeom prst="rect">
          <a:avLst/>
        </a:prstGeom>
        <a:solidFill>
          <a:schemeClr val="accent3">
            <a:lumMod val="60000"/>
            <a:lumOff val="40000"/>
          </a:schemeClr>
        </a:solidFill>
        <a:ln w="381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400" b="1">
              <a:solidFill>
                <a:sysClr val="windowText" lastClr="000000"/>
              </a:solidFill>
            </a:rPr>
            <a:t>If an employee has opted for</a:t>
          </a:r>
          <a:r>
            <a:rPr lang="en-US" sz="1400" b="1" baseline="0">
              <a:solidFill>
                <a:sysClr val="windowText" lastClr="000000"/>
              </a:solidFill>
            </a:rPr>
            <a:t> </a:t>
          </a:r>
          <a:r>
            <a:rPr lang="en-US" sz="1400" b="1" i="0" baseline="0">
              <a:solidFill>
                <a:sysClr val="windowText" lastClr="000000"/>
              </a:solidFill>
            </a:rPr>
            <a:t>Add</a:t>
          </a:r>
          <a:r>
            <a:rPr lang="en-US" sz="1400" b="1" i="0">
              <a:solidFill>
                <a:sysClr val="windowText" lastClr="000000"/>
              </a:solidFill>
            </a:rPr>
            <a:t>itional</a:t>
          </a:r>
          <a:r>
            <a:rPr lang="en-US" sz="1400" b="1">
              <a:solidFill>
                <a:sysClr val="windowText" lastClr="000000"/>
              </a:solidFill>
            </a:rPr>
            <a:t> Life Insurance</a:t>
          </a:r>
          <a:r>
            <a:rPr lang="en-US" sz="1400" b="1" baseline="0">
              <a:solidFill>
                <a:sysClr val="windowText" lastClr="000000"/>
              </a:solidFill>
            </a:rPr>
            <a:t>, </a:t>
          </a:r>
          <a:r>
            <a:rPr lang="en-US" sz="1400" b="1">
              <a:solidFill>
                <a:sysClr val="windowText" lastClr="000000"/>
              </a:solidFill>
            </a:rPr>
            <a:t>the </a:t>
          </a:r>
          <a:r>
            <a:rPr lang="en-US" sz="1400" b="1">
              <a:solidFill>
                <a:srgbClr val="FF0000"/>
              </a:solidFill>
            </a:rPr>
            <a:t>Life Ins Premium </a:t>
          </a:r>
          <a:r>
            <a:rPr lang="en-US" sz="1400" b="1">
              <a:solidFill>
                <a:sysClr val="windowText" lastClr="000000"/>
              </a:solidFill>
            </a:rPr>
            <a:t>is 0.1% of the employee's </a:t>
          </a:r>
          <a:r>
            <a:rPr lang="en-US" sz="1400" b="1">
              <a:solidFill>
                <a:srgbClr val="FF0000"/>
              </a:solidFill>
            </a:rPr>
            <a:t>Annual Salary</a:t>
          </a:r>
          <a:r>
            <a:rPr lang="en-US" sz="1400" b="1">
              <a:solidFill>
                <a:sysClr val="windowText" lastClr="000000"/>
              </a:solidFill>
            </a:rPr>
            <a:t>;</a:t>
          </a:r>
          <a:r>
            <a:rPr lang="en-US" sz="1400" b="1" baseline="0">
              <a:solidFill>
                <a:sysClr val="windowText" lastClr="000000"/>
              </a:solidFill>
            </a:rPr>
            <a:t> </a:t>
          </a:r>
          <a:r>
            <a:rPr lang="en-US" sz="1400" b="1">
              <a:solidFill>
                <a:sysClr val="windowText" lastClr="000000"/>
              </a:solidFill>
            </a:rPr>
            <a:t>otherwise, the </a:t>
          </a:r>
          <a:r>
            <a:rPr lang="en-US" sz="1400" b="1">
              <a:solidFill>
                <a:srgbClr val="FF0000"/>
              </a:solidFill>
            </a:rPr>
            <a:t>Add Life</a:t>
          </a:r>
          <a:r>
            <a:rPr lang="en-US" sz="1400" b="1" baseline="0">
              <a:solidFill>
                <a:srgbClr val="FF0000"/>
              </a:solidFill>
            </a:rPr>
            <a:t> Ins </a:t>
          </a:r>
          <a:r>
            <a:rPr lang="en-US" sz="1400" b="1">
              <a:solidFill>
                <a:sysClr val="windowText" lastClr="000000"/>
              </a:solidFill>
            </a:rPr>
            <a:t>value is N</a:t>
          </a:r>
          <a:r>
            <a:rPr lang="en-US" sz="1400" b="1" baseline="0">
              <a:solidFill>
                <a:sysClr val="windowText" lastClr="000000"/>
              </a:solidFill>
            </a:rPr>
            <a:t> (no additional life insurance) </a:t>
          </a:r>
          <a:r>
            <a:rPr lang="en-US" sz="1400" b="1">
              <a:solidFill>
                <a:sysClr val="windowText" lastClr="000000"/>
              </a:solidFill>
            </a:rPr>
            <a:t>and the premium is $0</a:t>
          </a:r>
          <a:r>
            <a:rPr lang="en-US" sz="1400" b="1" baseline="0">
              <a:solidFill>
                <a:sysClr val="windowText" lastClr="000000"/>
              </a:solidFill>
            </a:rPr>
            <a:t>.</a:t>
          </a:r>
        </a:p>
        <a:p>
          <a:endParaRPr lang="en-US" sz="1400" b="1" baseline="0">
            <a:solidFill>
              <a:sysClr val="windowText" lastClr="000000"/>
            </a:solidFill>
          </a:endParaRPr>
        </a:p>
        <a:p>
          <a:r>
            <a:rPr lang="en-US" sz="1400" b="1">
              <a:solidFill>
                <a:schemeClr val="dk1"/>
              </a:solidFill>
              <a:effectLst/>
              <a:latin typeface="+mn-lt"/>
              <a:ea typeface="+mn-ea"/>
              <a:cs typeface="+mn-cs"/>
            </a:rPr>
            <a:t>The Life Ins Premium field is a computed</a:t>
          </a:r>
          <a:r>
            <a:rPr lang="en-US" sz="1400" b="1" baseline="0">
              <a:solidFill>
                <a:schemeClr val="dk1"/>
              </a:solidFill>
              <a:effectLst/>
              <a:latin typeface="+mn-lt"/>
              <a:ea typeface="+mn-ea"/>
              <a:cs typeface="+mn-cs"/>
            </a:rPr>
            <a:t> field </a:t>
          </a:r>
          <a:endParaRPr lang="en-US" sz="1400">
            <a:effectLst/>
          </a:endParaRPr>
        </a:p>
        <a:p>
          <a:r>
            <a:rPr lang="en-US" sz="1400" b="1" baseline="0">
              <a:solidFill>
                <a:schemeClr val="dk1"/>
              </a:solidFill>
              <a:effectLst/>
              <a:latin typeface="+mn-lt"/>
              <a:ea typeface="+mn-ea"/>
              <a:cs typeface="+mn-cs"/>
            </a:rPr>
            <a:t>(a field whose value is computed by a formula in the field).</a:t>
          </a:r>
          <a:endParaRPr lang="en-US" sz="1400">
            <a:effectLst/>
          </a:endParaRPr>
        </a:p>
        <a:p>
          <a:endParaRPr lang="en-US" sz="1400" b="1" baseline="0">
            <a:solidFill>
              <a:sysClr val="windowText" lastClr="000000"/>
            </a:solidFill>
          </a:endParaRPr>
        </a:p>
        <a:p>
          <a:endParaRPr lang="en-US" sz="14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323850</xdr:colOff>
      <xdr:row>10</xdr:row>
      <xdr:rowOff>95250</xdr:rowOff>
    </xdr:from>
    <xdr:to>
      <xdr:col>10</xdr:col>
      <xdr:colOff>323850</xdr:colOff>
      <xdr:row>29</xdr:row>
      <xdr:rowOff>133350</xdr:rowOff>
    </xdr:to>
    <xdr:pic>
      <xdr:nvPicPr>
        <xdr:cNvPr id="4097" name="Picture 1">
          <a:extLst>
            <a:ext uri="{FF2B5EF4-FFF2-40B4-BE49-F238E27FC236}">
              <a16:creationId xmlns:a16="http://schemas.microsoft.com/office/drawing/2014/main" id="{00000000-0008-0000-0300-0000011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23850" y="1524000"/>
          <a:ext cx="6096000" cy="3114675"/>
        </a:xfrm>
        <a:prstGeom prst="rect">
          <a:avLst/>
        </a:prstGeom>
        <a:noFill/>
        <a:ln w="1">
          <a:noFill/>
          <a:miter lim="800000"/>
          <a:headEnd/>
          <a:tailEnd type="none" w="med" len="med"/>
        </a:ln>
        <a:effectLst/>
      </xdr:spPr>
    </xdr:pic>
    <xdr:clientData/>
  </xdr:twoCellAnchor>
  <xdr:twoCellAnchor>
    <xdr:from>
      <xdr:col>0</xdr:col>
      <xdr:colOff>314325</xdr:colOff>
      <xdr:row>5</xdr:row>
      <xdr:rowOff>19050</xdr:rowOff>
    </xdr:from>
    <xdr:to>
      <xdr:col>4</xdr:col>
      <xdr:colOff>400049</xdr:colOff>
      <xdr:row>16</xdr:row>
      <xdr:rowOff>95250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314325" y="1057275"/>
          <a:ext cx="2524124" cy="1857375"/>
        </a:xfrm>
        <a:prstGeom prst="rect">
          <a:avLst/>
        </a:prstGeom>
        <a:solidFill>
          <a:srgbClr val="FFFF00"/>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mn-lt"/>
              <a:cs typeface="Arial" pitchFamily="34" charset="0"/>
            </a:rPr>
            <a:t>The test represented here is</a:t>
          </a:r>
          <a:r>
            <a:rPr lang="en-US" sz="1400" b="1" baseline="0">
              <a:latin typeface="+mn-lt"/>
              <a:cs typeface="Arial" pitchFamily="34" charset="0"/>
            </a:rPr>
            <a:t> based on a comparison of two values (one value is in the </a:t>
          </a:r>
          <a:br>
            <a:rPr lang="en-US" sz="1400" b="1" baseline="0">
              <a:latin typeface="+mn-lt"/>
              <a:cs typeface="Arial" pitchFamily="34" charset="0"/>
            </a:rPr>
          </a:br>
          <a:r>
            <a:rPr lang="en-US" sz="1400" b="1" baseline="0">
              <a:solidFill>
                <a:srgbClr val="FF0000"/>
              </a:solidFill>
              <a:latin typeface="+mn-lt"/>
              <a:cs typeface="Arial" pitchFamily="34" charset="0"/>
            </a:rPr>
            <a:t>Add Life Ins</a:t>
          </a:r>
          <a:r>
            <a:rPr lang="en-US" sz="1400" b="1" baseline="0">
              <a:latin typeface="+mn-lt"/>
              <a:cs typeface="Arial" pitchFamily="34" charset="0"/>
            </a:rPr>
            <a:t> field for the employee whose record is currently being processed; the other is a text constant, </a:t>
          </a:r>
          <a:r>
            <a:rPr lang="en-US" sz="1400" b="1" baseline="0">
              <a:solidFill>
                <a:srgbClr val="FF0000"/>
              </a:solidFill>
              <a:latin typeface="+mn-lt"/>
              <a:cs typeface="Arial" pitchFamily="34" charset="0"/>
            </a:rPr>
            <a:t>Y</a:t>
          </a:r>
          <a:r>
            <a:rPr lang="en-US" sz="1400" b="1" baseline="0">
              <a:latin typeface="+mn-lt"/>
              <a:cs typeface="Arial" pitchFamily="34" charset="0"/>
            </a:rPr>
            <a:t>);  </a:t>
          </a:r>
        </a:p>
        <a:p>
          <a:r>
            <a:rPr lang="en-US" sz="1400" b="1" baseline="0">
              <a:solidFill>
                <a:srgbClr val="C00000"/>
              </a:solidFill>
              <a:latin typeface="+mn-lt"/>
              <a:cs typeface="Arial" pitchFamily="34" charset="0"/>
            </a:rPr>
            <a:t>are the two values equal?</a:t>
          </a:r>
          <a:endParaRPr lang="en-US" sz="1400" b="1">
            <a:solidFill>
              <a:srgbClr val="C00000"/>
            </a:solidFill>
            <a:latin typeface="+mn-lt"/>
            <a:cs typeface="Arial" pitchFamily="34" charset="0"/>
          </a:endParaRPr>
        </a:p>
      </xdr:txBody>
    </xdr:sp>
    <xdr:clientData/>
  </xdr:twoCellAnchor>
  <xdr:twoCellAnchor>
    <xdr:from>
      <xdr:col>4</xdr:col>
      <xdr:colOff>419086</xdr:colOff>
      <xdr:row>9</xdr:row>
      <xdr:rowOff>157163</xdr:rowOff>
    </xdr:from>
    <xdr:to>
      <xdr:col>5</xdr:col>
      <xdr:colOff>114303</xdr:colOff>
      <xdr:row>16</xdr:row>
      <xdr:rowOff>104777</xdr:rowOff>
    </xdr:to>
    <xdr:cxnSp macro="">
      <xdr:nvCxnSpPr>
        <xdr:cNvPr id="5" name="Straight Arrow Connector 4">
          <a:extLst>
            <a:ext uri="{FF2B5EF4-FFF2-40B4-BE49-F238E27FC236}">
              <a16:creationId xmlns:a16="http://schemas.microsoft.com/office/drawing/2014/main" id="{00000000-0008-0000-0300-000005000000}"/>
            </a:ext>
          </a:extLst>
        </xdr:cNvPr>
        <xdr:cNvCxnSpPr/>
      </xdr:nvCxnSpPr>
      <xdr:spPr>
        <a:xfrm rot="16200000" flipH="1">
          <a:off x="2469350" y="1812124"/>
          <a:ext cx="1081089" cy="304817"/>
        </a:xfrm>
        <a:prstGeom prst="straightConnector1">
          <a:avLst/>
        </a:prstGeom>
        <a:ln w="5715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276212</xdr:colOff>
      <xdr:row>11</xdr:row>
      <xdr:rowOff>57150</xdr:rowOff>
    </xdr:from>
    <xdr:to>
      <xdr:col>10</xdr:col>
      <xdr:colOff>295275</xdr:colOff>
      <xdr:row>14</xdr:row>
      <xdr:rowOff>133350</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3933812" y="1647825"/>
          <a:ext cx="2457463" cy="561975"/>
        </a:xfrm>
        <a:prstGeom prst="rect">
          <a:avLst/>
        </a:prstGeom>
        <a:solidFill>
          <a:schemeClr val="accent2">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400" b="1">
              <a:latin typeface="Arial" pitchFamily="34" charset="0"/>
              <a:cs typeface="Arial" pitchFamily="34" charset="0"/>
            </a:rPr>
            <a:t>The "equals sign" here is a</a:t>
          </a:r>
          <a:r>
            <a:rPr lang="en-US" sz="1400" b="1" baseline="0">
              <a:latin typeface="Arial" pitchFamily="34" charset="0"/>
              <a:cs typeface="Arial" pitchFamily="34" charset="0"/>
            </a:rPr>
            <a:t> </a:t>
          </a:r>
          <a:r>
            <a:rPr lang="en-US" sz="1400" b="1" baseline="0">
              <a:solidFill>
                <a:srgbClr val="C00000"/>
              </a:solidFill>
              <a:latin typeface="Arial" pitchFamily="34" charset="0"/>
              <a:cs typeface="Arial" pitchFamily="34" charset="0"/>
            </a:rPr>
            <a:t>comparison operator</a:t>
          </a:r>
          <a:endParaRPr lang="en-US" sz="1400" b="1">
            <a:solidFill>
              <a:srgbClr val="C00000"/>
            </a:solidFill>
            <a:latin typeface="Arial" pitchFamily="34" charset="0"/>
            <a:cs typeface="Arial" pitchFamily="34" charset="0"/>
          </a:endParaRPr>
        </a:p>
      </xdr:txBody>
    </xdr:sp>
    <xdr:clientData/>
  </xdr:twoCellAnchor>
  <xdr:twoCellAnchor>
    <xdr:from>
      <xdr:col>5</xdr:col>
      <xdr:colOff>466725</xdr:colOff>
      <xdr:row>14</xdr:row>
      <xdr:rowOff>1588</xdr:rowOff>
    </xdr:from>
    <xdr:to>
      <xdr:col>8</xdr:col>
      <xdr:colOff>57150</xdr:colOff>
      <xdr:row>23</xdr:row>
      <xdr:rowOff>6350</xdr:rowOff>
    </xdr:to>
    <xdr:sp macro="" textlink="">
      <xdr:nvSpPr>
        <xdr:cNvPr id="8" name="Freeform 7">
          <a:extLst>
            <a:ext uri="{FF2B5EF4-FFF2-40B4-BE49-F238E27FC236}">
              <a16:creationId xmlns:a16="http://schemas.microsoft.com/office/drawing/2014/main" id="{00000000-0008-0000-0300-000008000000}"/>
            </a:ext>
          </a:extLst>
        </xdr:cNvPr>
        <xdr:cNvSpPr/>
      </xdr:nvSpPr>
      <xdr:spPr>
        <a:xfrm>
          <a:off x="3514725" y="2078038"/>
          <a:ext cx="1419225" cy="1462087"/>
        </a:xfrm>
        <a:custGeom>
          <a:avLst/>
          <a:gdLst>
            <a:gd name="connsiteX0" fmla="*/ 0 w 1419225"/>
            <a:gd name="connsiteY0" fmla="*/ 1027112 h 1462087"/>
            <a:gd name="connsiteX1" fmla="*/ 409575 w 1419225"/>
            <a:gd name="connsiteY1" fmla="*/ 1322387 h 1462087"/>
            <a:gd name="connsiteX2" fmla="*/ 1276350 w 1419225"/>
            <a:gd name="connsiteY2" fmla="*/ 188912 h 1462087"/>
            <a:gd name="connsiteX3" fmla="*/ 1266825 w 1419225"/>
            <a:gd name="connsiteY3" fmla="*/ 188912 h 1462087"/>
            <a:gd name="connsiteX4" fmla="*/ 1266825 w 1419225"/>
            <a:gd name="connsiteY4" fmla="*/ 188912 h 146208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419225" h="1462087">
              <a:moveTo>
                <a:pt x="0" y="1027112"/>
              </a:moveTo>
              <a:cubicBezTo>
                <a:pt x="98425" y="1244599"/>
                <a:pt x="196850" y="1462087"/>
                <a:pt x="409575" y="1322387"/>
              </a:cubicBezTo>
              <a:cubicBezTo>
                <a:pt x="622300" y="1182687"/>
                <a:pt x="1133475" y="377824"/>
                <a:pt x="1276350" y="188912"/>
              </a:cubicBezTo>
              <a:cubicBezTo>
                <a:pt x="1419225" y="0"/>
                <a:pt x="1266825" y="188912"/>
                <a:pt x="1266825" y="188912"/>
              </a:cubicBezTo>
              <a:lnTo>
                <a:pt x="1266825" y="188912"/>
              </a:lnTo>
            </a:path>
          </a:pathLst>
        </a:custGeom>
        <a:ln w="57150">
          <a:solidFill>
            <a:sysClr val="windowText" lastClr="000000"/>
          </a:solidFill>
          <a:headEnd type="arrow" w="med" len="med"/>
          <a:tailEnd type="none" w="med" len="med"/>
        </a:ln>
      </xdr:spPr>
      <xdr:style>
        <a:lnRef idx="1">
          <a:schemeClr val="accent1"/>
        </a:lnRef>
        <a:fillRef idx="0">
          <a:schemeClr val="accent1"/>
        </a:fillRef>
        <a:effectRef idx="0">
          <a:schemeClr val="accent1"/>
        </a:effectRef>
        <a:fontRef idx="minor">
          <a:schemeClr val="tx1"/>
        </a:fontRef>
      </xdr:style>
      <xdr:txBody>
        <a:bodyPr vertOverflow="clip" rtlCol="0" anchor="ctr"/>
        <a:lstStyle/>
        <a:p>
          <a:pPr algn="ct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190500</xdr:colOff>
      <xdr:row>3</xdr:row>
      <xdr:rowOff>28575</xdr:rowOff>
    </xdr:from>
    <xdr:to>
      <xdr:col>10</xdr:col>
      <xdr:colOff>819150</xdr:colOff>
      <xdr:row>16</xdr:row>
      <xdr:rowOff>104775</xdr:rowOff>
    </xdr:to>
    <xdr:pic>
      <xdr:nvPicPr>
        <xdr:cNvPr id="2" name="Picture 2" descr="FigA-0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t="-1131" r="24213"/>
        <a:stretch>
          <a:fillRect/>
        </a:stretch>
      </xdr:blipFill>
      <xdr:spPr bwMode="auto">
        <a:xfrm>
          <a:off x="190500" y="1066800"/>
          <a:ext cx="6724650" cy="2181225"/>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28575</xdr:colOff>
      <xdr:row>13</xdr:row>
      <xdr:rowOff>76200</xdr:rowOff>
    </xdr:from>
    <xdr:to>
      <xdr:col>12</xdr:col>
      <xdr:colOff>425450</xdr:colOff>
      <xdr:row>21</xdr:row>
      <xdr:rowOff>190500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8334375" y="3302000"/>
          <a:ext cx="3635375" cy="1892300"/>
        </a:xfrm>
        <a:prstGeom prst="rect">
          <a:avLst/>
        </a:prstGeom>
        <a:solidFill>
          <a:schemeClr val="bg2">
            <a:lumMod val="75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latin typeface="Arial" pitchFamily="34" charset="0"/>
              <a:cs typeface="Arial" pitchFamily="34" charset="0"/>
            </a:rPr>
            <a:t>What we have here are two-field records.</a:t>
          </a:r>
          <a:r>
            <a:rPr lang="en-US" sz="1200" b="1" baseline="0">
              <a:latin typeface="Arial" pitchFamily="34" charset="0"/>
              <a:cs typeface="Arial" pitchFamily="34" charset="0"/>
            </a:rPr>
            <a:t> </a:t>
          </a:r>
          <a:r>
            <a:rPr lang="en-US" sz="1200" b="1">
              <a:latin typeface="Arial" pitchFamily="34" charset="0"/>
              <a:cs typeface="Arial" pitchFamily="34" charset="0"/>
            </a:rPr>
            <a:t>Add the name of a</a:t>
          </a:r>
          <a:r>
            <a:rPr lang="en-US" sz="1200" b="1" baseline="0">
              <a:latin typeface="Arial" pitchFamily="34" charset="0"/>
              <a:cs typeface="Arial" pitchFamily="34" charset="0"/>
            </a:rPr>
            <a:t> third </a:t>
          </a:r>
          <a:r>
            <a:rPr lang="en-US" sz="1200" b="1">
              <a:latin typeface="Arial" pitchFamily="34" charset="0"/>
              <a:cs typeface="Arial" pitchFamily="34" charset="0"/>
            </a:rPr>
            <a:t>field, </a:t>
          </a:r>
          <a:r>
            <a:rPr lang="en-US" sz="1200" b="1">
              <a:solidFill>
                <a:srgbClr val="FF0000"/>
              </a:solidFill>
              <a:latin typeface="Arial" pitchFamily="34" charset="0"/>
              <a:cs typeface="Arial" pitchFamily="34" charset="0"/>
            </a:rPr>
            <a:t>Gross Salary</a:t>
          </a:r>
          <a:r>
            <a:rPr lang="en-US" sz="1200" b="1">
              <a:solidFill>
                <a:schemeClr val="dk1"/>
              </a:solidFill>
              <a:latin typeface="Arial" pitchFamily="34" charset="0"/>
              <a:cs typeface="Arial" pitchFamily="34" charset="0"/>
            </a:rPr>
            <a:t>,</a:t>
          </a:r>
          <a:r>
            <a:rPr lang="en-US" sz="1200" b="1" baseline="0">
              <a:solidFill>
                <a:schemeClr val="dk1"/>
              </a:solidFill>
              <a:latin typeface="Arial" pitchFamily="34" charset="0"/>
              <a:cs typeface="Arial" pitchFamily="34" charset="0"/>
            </a:rPr>
            <a:t> in Cell E18.</a:t>
          </a:r>
          <a:endParaRPr lang="en-US" sz="1200" b="1">
            <a:latin typeface="Arial" pitchFamily="34" charset="0"/>
            <a:cs typeface="Arial" pitchFamily="34" charset="0"/>
          </a:endParaRPr>
        </a:p>
        <a:p>
          <a:endParaRPr lang="en-US" sz="1200" b="1">
            <a:latin typeface="Arial" pitchFamily="34" charset="0"/>
            <a:cs typeface="Arial" pitchFamily="34" charset="0"/>
          </a:endParaRPr>
        </a:p>
        <a:p>
          <a:r>
            <a:rPr lang="en-US" sz="1200" b="1">
              <a:latin typeface="Arial" pitchFamily="34" charset="0"/>
              <a:cs typeface="Arial" pitchFamily="34" charset="0"/>
            </a:rPr>
            <a:t>Then</a:t>
          </a:r>
          <a:r>
            <a:rPr lang="en-US" sz="1200" b="1" baseline="0">
              <a:latin typeface="Arial" pitchFamily="34" charset="0"/>
              <a:cs typeface="Arial" pitchFamily="34" charset="0"/>
            </a:rPr>
            <a:t> build</a:t>
          </a:r>
          <a:r>
            <a:rPr lang="en-US" sz="1200" b="1">
              <a:latin typeface="Arial" pitchFamily="34" charset="0"/>
              <a:cs typeface="Arial" pitchFamily="34" charset="0"/>
            </a:rPr>
            <a:t> a</a:t>
          </a:r>
          <a:r>
            <a:rPr lang="en-US" sz="1200" b="1" baseline="0">
              <a:latin typeface="Arial" pitchFamily="34" charset="0"/>
              <a:cs typeface="Arial" pitchFamily="34" charset="0"/>
            </a:rPr>
            <a:t> formula in Cell E19 to compute the Gross Salary for </a:t>
          </a:r>
          <a:r>
            <a:rPr lang="en-US" sz="1200" b="1" baseline="0">
              <a:solidFill>
                <a:srgbClr val="FF0000"/>
              </a:solidFill>
              <a:latin typeface="Arial" pitchFamily="34" charset="0"/>
              <a:cs typeface="Arial" pitchFamily="34" charset="0"/>
            </a:rPr>
            <a:t>Salesperson</a:t>
          </a:r>
          <a:r>
            <a:rPr lang="en-US" sz="1200" b="1" baseline="0">
              <a:latin typeface="Arial" pitchFamily="34" charset="0"/>
              <a:cs typeface="Arial" pitchFamily="34" charset="0"/>
            </a:rPr>
            <a:t> 264. </a:t>
          </a:r>
        </a:p>
        <a:p>
          <a:endParaRPr lang="en-US" sz="1200" b="1" baseline="0">
            <a:latin typeface="Arial" pitchFamily="34" charset="0"/>
            <a:cs typeface="Arial" pitchFamily="34" charset="0"/>
          </a:endParaRPr>
        </a:p>
        <a:p>
          <a:r>
            <a:rPr lang="en-US" sz="1200" b="1" baseline="0">
              <a:latin typeface="Arial" pitchFamily="34" charset="0"/>
              <a:cs typeface="Arial" pitchFamily="34" charset="0"/>
            </a:rPr>
            <a:t>Finally, use the fill handle to propagate the E19 formula into cells E20:E23.</a:t>
          </a:r>
        </a:p>
        <a:p>
          <a:endParaRPr lang="en-US" sz="1200" b="1" baseline="0">
            <a:latin typeface="Arial" pitchFamily="34" charset="0"/>
            <a:cs typeface="Arial" pitchFamily="34" charset="0"/>
          </a:endParaRPr>
        </a:p>
      </xdr:txBody>
    </xdr:sp>
    <xdr:clientData/>
  </xdr:twoCellAnchor>
  <xdr:twoCellAnchor editAs="oneCell">
    <xdr:from>
      <xdr:col>2</xdr:col>
      <xdr:colOff>333375</xdr:colOff>
      <xdr:row>41</xdr:row>
      <xdr:rowOff>12701</xdr:rowOff>
    </xdr:from>
    <xdr:to>
      <xdr:col>3</xdr:col>
      <xdr:colOff>914400</xdr:colOff>
      <xdr:row>60</xdr:row>
      <xdr:rowOff>69851</xdr:rowOff>
    </xdr:to>
    <xdr:pic>
      <xdr:nvPicPr>
        <xdr:cNvPr id="3" name="Picture 1">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00150" y="8594726"/>
          <a:ext cx="2114550" cy="3133725"/>
        </a:xfrm>
        <a:prstGeom prst="rect">
          <a:avLst/>
        </a:prstGeom>
        <a:noFill/>
        <a:ln w="57150">
          <a:solidFill>
            <a:sysClr val="windowText" lastClr="000000"/>
          </a:solidFill>
          <a:miter lim="800000"/>
          <a:headEnd/>
          <a:tailEnd type="none" w="med" len="med"/>
        </a:ln>
        <a:effectLst/>
      </xdr:spPr>
    </xdr:pic>
    <xdr:clientData/>
  </xdr:twoCellAnchor>
  <xdr:twoCellAnchor>
    <xdr:from>
      <xdr:col>3</xdr:col>
      <xdr:colOff>618334</xdr:colOff>
      <xdr:row>31</xdr:row>
      <xdr:rowOff>133351</xdr:rowOff>
    </xdr:from>
    <xdr:to>
      <xdr:col>3</xdr:col>
      <xdr:colOff>619126</xdr:colOff>
      <xdr:row>40</xdr:row>
      <xdr:rowOff>142613</xdr:rowOff>
    </xdr:to>
    <xdr:cxnSp macro="">
      <xdr:nvCxnSpPr>
        <xdr:cNvPr id="5" name="Straight Arrow Connector 4">
          <a:extLst>
            <a:ext uri="{FF2B5EF4-FFF2-40B4-BE49-F238E27FC236}">
              <a16:creationId xmlns:a16="http://schemas.microsoft.com/office/drawing/2014/main" id="{00000000-0008-0000-0500-000005000000}"/>
            </a:ext>
          </a:extLst>
        </xdr:cNvPr>
        <xdr:cNvCxnSpPr/>
      </xdr:nvCxnSpPr>
      <xdr:spPr>
        <a:xfrm rot="5400000">
          <a:off x="1542786" y="7829024"/>
          <a:ext cx="1466587" cy="792"/>
        </a:xfrm>
        <a:prstGeom prst="straightConnector1">
          <a:avLst/>
        </a:prstGeom>
        <a:ln w="76200">
          <a:solidFill>
            <a:sysClr val="windowText" lastClr="00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352425</xdr:colOff>
      <xdr:row>28</xdr:row>
      <xdr:rowOff>76200</xdr:rowOff>
    </xdr:from>
    <xdr:to>
      <xdr:col>4</xdr:col>
      <xdr:colOff>1323976</xdr:colOff>
      <xdr:row>35</xdr:row>
      <xdr:rowOff>133350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09600" y="6391275"/>
          <a:ext cx="4810126" cy="1190625"/>
        </a:xfrm>
        <a:prstGeom prst="rect">
          <a:avLst/>
        </a:prstGeom>
        <a:solidFill>
          <a:srgbClr val="FFFF00"/>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200" b="1">
              <a:latin typeface="Arial" pitchFamily="34" charset="0"/>
              <a:cs typeface="Arial" pitchFamily="34" charset="0"/>
            </a:rPr>
            <a:t>When we have keyed </a:t>
          </a:r>
          <a:r>
            <a:rPr lang="en-US" sz="1200" b="1">
              <a:solidFill>
                <a:srgbClr val="FF0000"/>
              </a:solidFill>
              <a:latin typeface="Arial" pitchFamily="34" charset="0"/>
              <a:cs typeface="Arial" pitchFamily="34" charset="0"/>
            </a:rPr>
            <a:t>= i </a:t>
          </a:r>
          <a:r>
            <a:rPr lang="en-US" sz="1200" b="1">
              <a:solidFill>
                <a:sysClr val="windowText" lastClr="000000"/>
              </a:solidFill>
              <a:latin typeface="Arial" pitchFamily="34" charset="0"/>
              <a:cs typeface="Arial" pitchFamily="34" charset="0"/>
            </a:rPr>
            <a:t>(the</a:t>
          </a:r>
          <a:r>
            <a:rPr lang="en-US" sz="1200" b="1" baseline="0">
              <a:solidFill>
                <a:sysClr val="windowText" lastClr="000000"/>
              </a:solidFill>
              <a:latin typeface="Arial" pitchFamily="34" charset="0"/>
              <a:cs typeface="Arial" pitchFamily="34" charset="0"/>
            </a:rPr>
            <a:t> start of </a:t>
          </a:r>
          <a:r>
            <a:rPr lang="en-US" sz="1200" b="1" baseline="0">
              <a:solidFill>
                <a:srgbClr val="FF0000"/>
              </a:solidFill>
              <a:latin typeface="Arial" pitchFamily="34" charset="0"/>
              <a:cs typeface="Arial" pitchFamily="34" charset="0"/>
            </a:rPr>
            <a:t>= if</a:t>
          </a:r>
          <a:r>
            <a:rPr lang="en-US" sz="1200" b="1" baseline="0">
              <a:solidFill>
                <a:sysClr val="windowText" lastClr="000000"/>
              </a:solidFill>
              <a:latin typeface="Arial" pitchFamily="34" charset="0"/>
              <a:cs typeface="Arial" pitchFamily="34" charset="0"/>
            </a:rPr>
            <a:t>) </a:t>
          </a:r>
          <a:r>
            <a:rPr lang="en-US" sz="1200" b="1">
              <a:solidFill>
                <a:sysClr val="windowText" lastClr="000000"/>
              </a:solidFill>
              <a:latin typeface="Arial" pitchFamily="34" charset="0"/>
              <a:cs typeface="Arial" pitchFamily="34" charset="0"/>
            </a:rPr>
            <a:t>into E19</a:t>
          </a:r>
          <a:r>
            <a:rPr lang="en-US" sz="1200" b="1">
              <a:latin typeface="Arial" pitchFamily="34" charset="0"/>
              <a:cs typeface="Arial" pitchFamily="34" charset="0"/>
            </a:rPr>
            <a:t>, a pop-up list of valid entries that</a:t>
          </a:r>
          <a:r>
            <a:rPr lang="en-US" sz="1200" b="1" baseline="0">
              <a:latin typeface="Arial" pitchFamily="34" charset="0"/>
              <a:cs typeface="Arial" pitchFamily="34" charset="0"/>
            </a:rPr>
            <a:t> begin with the letter </a:t>
          </a:r>
          <a:r>
            <a:rPr lang="en-US" sz="1200" b="1" baseline="0">
              <a:solidFill>
                <a:srgbClr val="FF0000"/>
              </a:solidFill>
              <a:latin typeface="Arial" pitchFamily="34" charset="0"/>
              <a:cs typeface="Arial" pitchFamily="34" charset="0"/>
            </a:rPr>
            <a:t>i</a:t>
          </a:r>
          <a:r>
            <a:rPr lang="en-US" sz="1200" b="1" baseline="0">
              <a:latin typeface="Arial" pitchFamily="34" charset="0"/>
              <a:cs typeface="Arial" pitchFamily="34" charset="0"/>
            </a:rPr>
            <a:t> appears. We can </a:t>
          </a:r>
          <a:r>
            <a:rPr lang="en-US" sz="1200" b="1" baseline="0">
              <a:solidFill>
                <a:srgbClr val="FF0000"/>
              </a:solidFill>
              <a:latin typeface="Arial" pitchFamily="34" charset="0"/>
              <a:cs typeface="Arial" pitchFamily="34" charset="0"/>
            </a:rPr>
            <a:t>double-click</a:t>
          </a:r>
          <a:r>
            <a:rPr lang="en-US" sz="1200" b="1" baseline="0">
              <a:latin typeface="Arial" pitchFamily="34" charset="0"/>
              <a:cs typeface="Arial" pitchFamily="34" charset="0"/>
            </a:rPr>
            <a:t> on the entry of our choice to auto-complete that part of the overall entry, or we can</a:t>
          </a:r>
          <a:r>
            <a:rPr lang="en-US" sz="1200" b="1" baseline="0">
              <a:solidFill>
                <a:schemeClr val="tx1"/>
              </a:solidFill>
              <a:latin typeface="Arial" pitchFamily="34" charset="0"/>
              <a:cs typeface="Arial" pitchFamily="34" charset="0"/>
            </a:rPr>
            <a:t> select </a:t>
          </a:r>
          <a:r>
            <a:rPr lang="en-US" sz="1200" b="1" baseline="0">
              <a:latin typeface="Arial" pitchFamily="34" charset="0"/>
              <a:cs typeface="Arial" pitchFamily="34" charset="0"/>
            </a:rPr>
            <a:t>the entry and then press the </a:t>
          </a:r>
          <a:r>
            <a:rPr lang="en-US" sz="1200" b="1" baseline="0">
              <a:solidFill>
                <a:srgbClr val="FF0000"/>
              </a:solidFill>
              <a:latin typeface="Arial" pitchFamily="34" charset="0"/>
              <a:cs typeface="Arial" pitchFamily="34" charset="0"/>
            </a:rPr>
            <a:t>Tab key </a:t>
          </a:r>
          <a:r>
            <a:rPr lang="en-US" sz="1200" b="1" baseline="0">
              <a:latin typeface="Arial" pitchFamily="34" charset="0"/>
              <a:cs typeface="Arial" pitchFamily="34" charset="0"/>
            </a:rPr>
            <a:t>to pop the entry into place.</a:t>
          </a:r>
          <a:endParaRPr lang="en-US" sz="1200" b="1">
            <a:latin typeface="Arial" pitchFamily="34" charset="0"/>
            <a:cs typeface="Arial" pitchFamily="34"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586740</xdr:colOff>
      <xdr:row>24</xdr:row>
      <xdr:rowOff>114300</xdr:rowOff>
    </xdr:from>
    <xdr:to>
      <xdr:col>5</xdr:col>
      <xdr:colOff>224790</xdr:colOff>
      <xdr:row>31</xdr:row>
      <xdr:rowOff>154305</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853440" y="5760720"/>
          <a:ext cx="4956810" cy="1213485"/>
        </a:xfrm>
        <a:prstGeom prst="rect">
          <a:avLst/>
        </a:prstGeom>
        <a:solidFill>
          <a:schemeClr val="accent3">
            <a:lumMod val="60000"/>
            <a:lumOff val="4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Note the combined use of "pure relative" and "pure absolute" addressing in the Gross Salary formulas, e.g., in Cell E19:</a:t>
          </a:r>
        </a:p>
        <a:p>
          <a:r>
            <a:rPr lang="en-US" sz="1300" b="1"/>
            <a:t> </a:t>
          </a:r>
        </a:p>
        <a:p>
          <a:pPr algn="ctr"/>
          <a:r>
            <a:rPr lang="en-US" sz="1600" b="1">
              <a:solidFill>
                <a:srgbClr val="FF0000"/>
              </a:solidFill>
            </a:rPr>
            <a:t>=IF(</a:t>
          </a:r>
          <a:r>
            <a:rPr lang="en-US" sz="1600" b="1">
              <a:solidFill>
                <a:sysClr val="windowText" lastClr="000000"/>
              </a:solidFill>
            </a:rPr>
            <a:t>D19</a:t>
          </a:r>
          <a:r>
            <a:rPr lang="en-US" sz="1600" b="1">
              <a:solidFill>
                <a:srgbClr val="FF0000"/>
              </a:solidFill>
            </a:rPr>
            <a:t>&lt;=</a:t>
          </a:r>
          <a:r>
            <a:rPr lang="en-US" sz="1600" b="1">
              <a:solidFill>
                <a:schemeClr val="bg2">
                  <a:lumMod val="25000"/>
                </a:schemeClr>
              </a:solidFill>
            </a:rPr>
            <a:t>$D$13</a:t>
          </a:r>
          <a:r>
            <a:rPr lang="en-US" sz="1600" b="1">
              <a:solidFill>
                <a:srgbClr val="FF0000"/>
              </a:solidFill>
            </a:rPr>
            <a:t>,</a:t>
          </a:r>
          <a:r>
            <a:rPr lang="en-US" sz="1600" b="1">
              <a:solidFill>
                <a:schemeClr val="bg2">
                  <a:lumMod val="25000"/>
                </a:schemeClr>
              </a:solidFill>
            </a:rPr>
            <a:t>$D$12</a:t>
          </a:r>
          <a:r>
            <a:rPr lang="en-US" sz="1600" b="1">
              <a:solidFill>
                <a:srgbClr val="FF0000"/>
              </a:solidFill>
            </a:rPr>
            <a:t>,</a:t>
          </a:r>
          <a:r>
            <a:rPr lang="en-US" sz="1600" b="1">
              <a:solidFill>
                <a:schemeClr val="bg2">
                  <a:lumMod val="25000"/>
                </a:schemeClr>
              </a:solidFill>
            </a:rPr>
            <a:t>$D$12</a:t>
          </a:r>
          <a:r>
            <a:rPr lang="en-US" sz="1600" b="1">
              <a:solidFill>
                <a:srgbClr val="FF0000"/>
              </a:solidFill>
            </a:rPr>
            <a:t>+</a:t>
          </a:r>
          <a:r>
            <a:rPr lang="en-US" sz="1600" b="1">
              <a:solidFill>
                <a:schemeClr val="bg2">
                  <a:lumMod val="25000"/>
                </a:schemeClr>
              </a:solidFill>
            </a:rPr>
            <a:t>$D$14</a:t>
          </a:r>
          <a:r>
            <a:rPr lang="en-US" sz="1600" b="1">
              <a:solidFill>
                <a:srgbClr val="FF0000"/>
              </a:solidFill>
            </a:rPr>
            <a:t>*(</a:t>
          </a:r>
          <a:r>
            <a:rPr lang="en-US" sz="1600" b="1">
              <a:solidFill>
                <a:sysClr val="windowText" lastClr="000000"/>
              </a:solidFill>
            </a:rPr>
            <a:t>D19</a:t>
          </a:r>
          <a:r>
            <a:rPr lang="en-US" sz="1600" b="1">
              <a:solidFill>
                <a:srgbClr val="FF0000"/>
              </a:solidFill>
            </a:rPr>
            <a:t>-</a:t>
          </a:r>
          <a:r>
            <a:rPr lang="en-US" sz="1600" b="1">
              <a:solidFill>
                <a:schemeClr val="bg2">
                  <a:lumMod val="25000"/>
                </a:schemeClr>
              </a:solidFill>
            </a:rPr>
            <a:t>$D$13</a:t>
          </a:r>
          <a:r>
            <a:rPr lang="en-US" sz="1600" b="1">
              <a:solidFill>
                <a:srgbClr val="FF0000"/>
              </a:solidFill>
            </a:rPr>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601980</xdr:colOff>
      <xdr:row>24</xdr:row>
      <xdr:rowOff>144780</xdr:rowOff>
    </xdr:from>
    <xdr:to>
      <xdr:col>8</xdr:col>
      <xdr:colOff>129539</xdr:colOff>
      <xdr:row>32</xdr:row>
      <xdr:rowOff>83820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868680" y="5593080"/>
          <a:ext cx="6720839" cy="1280160"/>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t>Note the combined use of "pure relative addressing" </a:t>
          </a:r>
        </a:p>
        <a:p>
          <a:pPr algn="ctr"/>
          <a:r>
            <a:rPr lang="en-US" sz="1300" b="1"/>
            <a:t>and User-Defined Names, which have</a:t>
          </a:r>
          <a:r>
            <a:rPr lang="en-US" sz="1300" b="1" baseline="0"/>
            <a:t> the character of absolute addressing </a:t>
          </a:r>
        </a:p>
        <a:p>
          <a:pPr algn="ctr"/>
          <a:r>
            <a:rPr lang="en-US" sz="1300" b="1" baseline="0"/>
            <a:t>(in terms of formula propagation), such as in the formula in cell E19</a:t>
          </a:r>
          <a:r>
            <a:rPr lang="en-US" sz="1300" b="1"/>
            <a:t>:</a:t>
          </a:r>
        </a:p>
        <a:p>
          <a:endParaRPr lang="en-US" sz="1300" b="1"/>
        </a:p>
        <a:p>
          <a:pPr algn="ctr"/>
          <a:r>
            <a:rPr lang="en-US" sz="1400" b="1"/>
            <a:t> </a:t>
          </a:r>
          <a:r>
            <a:rPr lang="en-US" sz="1400" b="1">
              <a:solidFill>
                <a:srgbClr val="FF0000"/>
              </a:solidFill>
            </a:rPr>
            <a:t>=IF(D19&lt;=BonusThreshhold,BaseSalary,BaseSalary+BonusRate*(D19-Threshhold))</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495300</xdr:colOff>
      <xdr:row>4</xdr:row>
      <xdr:rowOff>28575</xdr:rowOff>
    </xdr:from>
    <xdr:to>
      <xdr:col>6</xdr:col>
      <xdr:colOff>295275</xdr:colOff>
      <xdr:row>10</xdr:row>
      <xdr:rowOff>342900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1362075" y="1114425"/>
          <a:ext cx="4972050" cy="1285875"/>
        </a:xfrm>
        <a:prstGeom prst="rect">
          <a:avLst/>
        </a:prstGeom>
        <a:solidFill>
          <a:schemeClr val="accent3">
            <a:lumMod val="40000"/>
            <a:lumOff val="60000"/>
          </a:schemeClr>
        </a:solidFill>
        <a:ln w="3810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300" b="1">
              <a:latin typeface="Arial" pitchFamily="34" charset="0"/>
              <a:cs typeface="Arial" pitchFamily="34" charset="0"/>
            </a:rPr>
            <a:t>We have just demonstrated the creation of a computed field in a </a:t>
          </a:r>
          <a:r>
            <a:rPr lang="en-US" sz="1300" b="1">
              <a:solidFill>
                <a:srgbClr val="FF0000"/>
              </a:solidFill>
              <a:latin typeface="Arial" pitchFamily="34" charset="0"/>
              <a:cs typeface="Arial" pitchFamily="34" charset="0"/>
            </a:rPr>
            <a:t>Structured Range of Data</a:t>
          </a:r>
          <a:r>
            <a:rPr lang="en-US" sz="1300" b="1">
              <a:latin typeface="Arial" pitchFamily="34" charset="0"/>
              <a:cs typeface="Arial" pitchFamily="34" charset="0"/>
            </a:rPr>
            <a:t>.</a:t>
          </a:r>
        </a:p>
        <a:p>
          <a:endParaRPr lang="en-US" sz="1300" b="1">
            <a:latin typeface="Arial" pitchFamily="34" charset="0"/>
            <a:cs typeface="Arial" pitchFamily="34" charset="0"/>
          </a:endParaRPr>
        </a:p>
        <a:p>
          <a:r>
            <a:rPr lang="en-US" sz="1300" b="1">
              <a:latin typeface="Arial" pitchFamily="34" charset="0"/>
              <a:cs typeface="Arial" pitchFamily="34" charset="0"/>
            </a:rPr>
            <a:t>We will now discuss and demonstrate creating </a:t>
          </a:r>
          <a:r>
            <a:rPr lang="en-US" sz="1300" b="1" baseline="0">
              <a:latin typeface="Arial" pitchFamily="34" charset="0"/>
              <a:cs typeface="Arial" pitchFamily="34" charset="0"/>
            </a:rPr>
            <a:t>a </a:t>
          </a:r>
          <a:r>
            <a:rPr lang="en-US" sz="1300" b="1" baseline="0">
              <a:solidFill>
                <a:srgbClr val="FF0000"/>
              </a:solidFill>
              <a:latin typeface="Arial" pitchFamily="34" charset="0"/>
              <a:cs typeface="Arial" pitchFamily="34" charset="0"/>
            </a:rPr>
            <a:t>computed field </a:t>
          </a:r>
          <a:r>
            <a:rPr lang="en-US" sz="1300" b="1" baseline="0">
              <a:latin typeface="Arial" pitchFamily="34" charset="0"/>
              <a:cs typeface="Arial" pitchFamily="34" charset="0"/>
            </a:rPr>
            <a:t>in an </a:t>
          </a:r>
          <a:r>
            <a:rPr lang="en-US" sz="1300" b="1" baseline="0">
              <a:solidFill>
                <a:srgbClr val="FF0000"/>
              </a:solidFill>
              <a:latin typeface="Arial" pitchFamily="34" charset="0"/>
              <a:cs typeface="Arial" pitchFamily="34" charset="0"/>
            </a:rPr>
            <a:t>Excel Table</a:t>
          </a:r>
          <a:r>
            <a:rPr lang="en-US" sz="1300" b="1" baseline="0">
              <a:solidFill>
                <a:sysClr val="windowText" lastClr="000000"/>
              </a:solidFill>
              <a:latin typeface="Arial" pitchFamily="34" charset="0"/>
              <a:cs typeface="Arial" pitchFamily="34" charset="0"/>
            </a:rPr>
            <a:t>, using the </a:t>
          </a:r>
          <a:r>
            <a:rPr lang="en-US" sz="1300" b="1" baseline="0">
              <a:solidFill>
                <a:srgbClr val="FF0000"/>
              </a:solidFill>
              <a:latin typeface="Arial" pitchFamily="34" charset="0"/>
              <a:cs typeface="Arial" pitchFamily="34" charset="0"/>
            </a:rPr>
            <a:t>method of square brackets</a:t>
          </a:r>
          <a:r>
            <a:rPr lang="en-US" sz="1300" b="1" baseline="0">
              <a:solidFill>
                <a:sysClr val="windowText" lastClr="000000"/>
              </a:solidFill>
              <a:latin typeface="Arial" pitchFamily="34" charset="0"/>
              <a:cs typeface="Arial" pitchFamily="34" charset="0"/>
            </a:rPr>
            <a:t> in the IF-function exercise.</a:t>
          </a:r>
          <a:endParaRPr lang="en-US" sz="1300" b="1" baseline="0">
            <a:latin typeface="Arial" pitchFamily="34" charset="0"/>
            <a:cs typeface="Arial" pitchFamily="34" charset="0"/>
          </a:endParaRPr>
        </a:p>
        <a:p>
          <a:endParaRPr lang="en-US" sz="1400" b="1" baseline="0">
            <a:latin typeface="Arial" pitchFamily="34" charset="0"/>
            <a:cs typeface="Arial" pitchFamily="34" charset="0"/>
          </a:endParaRPr>
        </a:p>
        <a:p>
          <a:endParaRPr lang="en-US" sz="1400" b="1" baseline="0">
            <a:latin typeface="Arial" pitchFamily="34" charset="0"/>
            <a:cs typeface="Arial" pitchFamily="34" charset="0"/>
          </a:endParaRPr>
        </a:p>
      </xdr:txBody>
    </xdr:sp>
    <xdr:clientData/>
  </xdr:twoCellAnchor>
  <xdr:twoCellAnchor>
    <xdr:from>
      <xdr:col>1</xdr:col>
      <xdr:colOff>361950</xdr:colOff>
      <xdr:row>32</xdr:row>
      <xdr:rowOff>133351</xdr:rowOff>
    </xdr:from>
    <xdr:to>
      <xdr:col>9</xdr:col>
      <xdr:colOff>103717</xdr:colOff>
      <xdr:row>59</xdr:row>
      <xdr:rowOff>22861</xdr:rowOff>
    </xdr:to>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628650" y="7395211"/>
          <a:ext cx="7933267" cy="4415790"/>
        </a:xfrm>
        <a:prstGeom prst="rect">
          <a:avLst/>
        </a:prstGeom>
        <a:solidFill>
          <a:schemeClr val="bg2">
            <a:lumMod val="75000"/>
          </a:schemeClr>
        </a:solidFill>
        <a:ln w="571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300" b="1">
              <a:latin typeface="Arial" pitchFamily="34" charset="0"/>
              <a:cs typeface="Arial" pitchFamily="34" charset="0"/>
            </a:rPr>
            <a:t>What we are about  to see and do:</a:t>
          </a:r>
        </a:p>
        <a:p>
          <a:endParaRPr lang="en-US" sz="1300" b="1">
            <a:latin typeface="Arial" pitchFamily="34" charset="0"/>
            <a:cs typeface="Arial" pitchFamily="34" charset="0"/>
          </a:endParaRPr>
        </a:p>
        <a:p>
          <a:r>
            <a:rPr lang="en-US" sz="1300" b="1">
              <a:latin typeface="Arial" pitchFamily="34" charset="0"/>
              <a:cs typeface="Arial" pitchFamily="34" charset="0"/>
            </a:rPr>
            <a:t>(1) Key the name of the new field (</a:t>
          </a:r>
          <a:r>
            <a:rPr lang="en-US" sz="1300" b="1">
              <a:solidFill>
                <a:srgbClr val="FF0000"/>
              </a:solidFill>
              <a:latin typeface="Arial" pitchFamily="34" charset="0"/>
              <a:cs typeface="Arial" pitchFamily="34" charset="0"/>
            </a:rPr>
            <a:t>Gross</a:t>
          </a:r>
          <a:r>
            <a:rPr lang="en-US" sz="1300" b="1" baseline="0">
              <a:solidFill>
                <a:srgbClr val="FF0000"/>
              </a:solidFill>
              <a:latin typeface="Arial" pitchFamily="34" charset="0"/>
              <a:cs typeface="Arial" pitchFamily="34" charset="0"/>
            </a:rPr>
            <a:t> Salary</a:t>
          </a:r>
          <a:r>
            <a:rPr lang="en-US" sz="1300" b="1">
              <a:latin typeface="Arial" pitchFamily="34" charset="0"/>
              <a:cs typeface="Arial" pitchFamily="34" charset="0"/>
            </a:rPr>
            <a:t>) into Cell E25. We</a:t>
          </a:r>
          <a:r>
            <a:rPr lang="en-US" sz="1300" b="1" baseline="0">
              <a:latin typeface="Arial" pitchFamily="34" charset="0"/>
              <a:cs typeface="Arial" pitchFamily="34" charset="0"/>
            </a:rPr>
            <a:t> are working with an Excel Table here; as a result, watch the automatic formatting that takes place for the new-field name and each new-field cell in the set of records.</a:t>
          </a:r>
        </a:p>
        <a:p>
          <a:r>
            <a:rPr lang="en-US" sz="1300" b="1" baseline="0">
              <a:latin typeface="Arial" pitchFamily="34" charset="0"/>
              <a:cs typeface="Arial" pitchFamily="34" charset="0"/>
            </a:rPr>
            <a:t> </a:t>
          </a:r>
        </a:p>
        <a:p>
          <a:r>
            <a:rPr lang="en-US" sz="1300" b="1" baseline="0">
              <a:solidFill>
                <a:schemeClr val="dk1"/>
              </a:solidFill>
              <a:latin typeface="Arial" pitchFamily="34" charset="0"/>
              <a:ea typeface="+mn-ea"/>
              <a:cs typeface="Arial" pitchFamily="34" charset="0"/>
            </a:rPr>
            <a:t>(2) Build the appropriate IF formula in Cell E26. </a:t>
          </a:r>
        </a:p>
        <a:p>
          <a:endParaRPr lang="en-US" sz="1300" b="1" baseline="0">
            <a:solidFill>
              <a:schemeClr val="dk1"/>
            </a:solidFill>
            <a:latin typeface="Arial" pitchFamily="34" charset="0"/>
            <a:ea typeface="+mn-ea"/>
            <a:cs typeface="Arial" pitchFamily="34" charset="0"/>
          </a:endParaRPr>
        </a:p>
        <a:p>
          <a:r>
            <a:rPr lang="en-US" sz="1300" b="1" baseline="0">
              <a:solidFill>
                <a:schemeClr val="dk1"/>
              </a:solidFill>
              <a:latin typeface="Arial" pitchFamily="34" charset="0"/>
              <a:ea typeface="+mn-ea"/>
              <a:cs typeface="Arial" pitchFamily="34" charset="0"/>
            </a:rPr>
            <a:t>(3) At points in the formula when reference is to be made to the value in the </a:t>
          </a:r>
          <a:r>
            <a:rPr lang="en-US" sz="1300" b="1" baseline="0">
              <a:solidFill>
                <a:srgbClr val="FF0000"/>
              </a:solidFill>
              <a:latin typeface="Arial" pitchFamily="34" charset="0"/>
              <a:ea typeface="+mn-ea"/>
              <a:cs typeface="Arial" pitchFamily="34" charset="0"/>
            </a:rPr>
            <a:t>Achieved Sales</a:t>
          </a:r>
        </a:p>
        <a:p>
          <a:r>
            <a:rPr lang="en-US" sz="1300" b="1" baseline="0">
              <a:solidFill>
                <a:srgbClr val="FF0000"/>
              </a:solidFill>
              <a:latin typeface="Arial" pitchFamily="34" charset="0"/>
              <a:ea typeface="+mn-ea"/>
              <a:cs typeface="Arial" pitchFamily="34" charset="0"/>
            </a:rPr>
            <a:t>  </a:t>
          </a:r>
          <a:r>
            <a:rPr lang="en-US" sz="1300" b="1" baseline="0">
              <a:solidFill>
                <a:schemeClr val="dk1"/>
              </a:solidFill>
              <a:latin typeface="Arial" pitchFamily="34" charset="0"/>
              <a:ea typeface="+mn-ea"/>
              <a:cs typeface="Arial" pitchFamily="34" charset="0"/>
            </a:rPr>
            <a:t>   field in the Row 26 record, do this:</a:t>
          </a:r>
        </a:p>
        <a:p>
          <a:pPr fontAlgn="base"/>
          <a:endParaRPr lang="en-US" sz="1300" b="1" baseline="0">
            <a:solidFill>
              <a:schemeClr val="dk1"/>
            </a:solidFill>
            <a:latin typeface="Arial" pitchFamily="34" charset="0"/>
            <a:ea typeface="+mn-ea"/>
            <a:cs typeface="Arial" pitchFamily="34" charset="0"/>
          </a:endParaRPr>
        </a:p>
        <a:p>
          <a:pPr lvl="1"/>
          <a:r>
            <a:rPr lang="en-US" sz="1300" b="1" baseline="0">
              <a:solidFill>
                <a:schemeClr val="dk1"/>
              </a:solidFill>
              <a:latin typeface="Arial" pitchFamily="34" charset="0"/>
              <a:ea typeface="+mn-ea"/>
              <a:cs typeface="Arial" pitchFamily="34" charset="0"/>
            </a:rPr>
            <a:t>(a) key in (</a:t>
          </a:r>
          <a:r>
            <a:rPr lang="en-US" sz="1300" b="1" baseline="0">
              <a:solidFill>
                <a:srgbClr val="FF0000"/>
              </a:solidFill>
              <a:latin typeface="Arial" pitchFamily="34" charset="0"/>
              <a:ea typeface="+mn-ea"/>
              <a:cs typeface="Arial" pitchFamily="34" charset="0"/>
            </a:rPr>
            <a:t>[@[</a:t>
          </a:r>
          <a:r>
            <a:rPr lang="en-US" sz="1300" b="1" baseline="0">
              <a:solidFill>
                <a:schemeClr val="dk1"/>
              </a:solidFill>
              <a:latin typeface="Arial" pitchFamily="34" charset="0"/>
              <a:ea typeface="+mn-ea"/>
              <a:cs typeface="Arial" pitchFamily="34" charset="0"/>
            </a:rPr>
            <a:t>) first,</a:t>
          </a:r>
        </a:p>
        <a:p>
          <a:pPr fontAlgn="base"/>
          <a:endParaRPr lang="en-US" sz="1300" b="1" baseline="0">
            <a:solidFill>
              <a:schemeClr val="dk1"/>
            </a:solidFill>
            <a:latin typeface="Arial" pitchFamily="34" charset="0"/>
            <a:ea typeface="+mn-ea"/>
            <a:cs typeface="Arial" pitchFamily="34" charset="0"/>
          </a:endParaRPr>
        </a:p>
        <a:p>
          <a:pPr lvl="1"/>
          <a:r>
            <a:rPr lang="en-US" sz="1300" b="1" baseline="0">
              <a:solidFill>
                <a:schemeClr val="dk1"/>
              </a:solidFill>
              <a:latin typeface="Arial" pitchFamily="34" charset="0"/>
              <a:ea typeface="+mn-ea"/>
              <a:cs typeface="Arial" pitchFamily="34" charset="0"/>
            </a:rPr>
            <a:t>(b) then select the </a:t>
          </a:r>
          <a:r>
            <a:rPr lang="en-US" sz="1300" b="1" baseline="0">
              <a:solidFill>
                <a:srgbClr val="FF0000"/>
              </a:solidFill>
              <a:latin typeface="Arial" pitchFamily="34" charset="0"/>
              <a:ea typeface="+mn-ea"/>
              <a:cs typeface="Arial" pitchFamily="34" charset="0"/>
            </a:rPr>
            <a:t>Achieved Sales</a:t>
          </a:r>
          <a:r>
            <a:rPr lang="en-US" sz="1300" b="1" baseline="0">
              <a:solidFill>
                <a:schemeClr val="dk1"/>
              </a:solidFill>
              <a:latin typeface="Arial" pitchFamily="34" charset="0"/>
              <a:ea typeface="+mn-ea"/>
              <a:cs typeface="Arial" pitchFamily="34" charset="0"/>
            </a:rPr>
            <a:t> entry in the resulting dropdown list </a:t>
          </a:r>
        </a:p>
        <a:p>
          <a:pPr lvl="1"/>
          <a:r>
            <a:rPr lang="en-US" sz="1300" b="1" baseline="0">
              <a:solidFill>
                <a:schemeClr val="dk1"/>
              </a:solidFill>
              <a:latin typeface="Arial" pitchFamily="34" charset="0"/>
              <a:ea typeface="+mn-ea"/>
              <a:cs typeface="Arial" pitchFamily="34" charset="0"/>
            </a:rPr>
            <a:t>(see the screen capture below) and pop it into position in the formula that's being built (select </a:t>
          </a:r>
          <a:r>
            <a:rPr lang="en-US" sz="1300" b="1" baseline="0">
              <a:solidFill>
                <a:srgbClr val="FF0000"/>
              </a:solidFill>
              <a:latin typeface="Arial" pitchFamily="34" charset="0"/>
              <a:ea typeface="+mn-ea"/>
              <a:cs typeface="Arial" pitchFamily="34" charset="0"/>
            </a:rPr>
            <a:t>Achieved Sales</a:t>
          </a:r>
          <a:r>
            <a:rPr lang="en-US" sz="1300" b="1" baseline="0">
              <a:solidFill>
                <a:schemeClr val="dk1"/>
              </a:solidFill>
              <a:latin typeface="Arial" pitchFamily="34" charset="0"/>
              <a:ea typeface="+mn-ea"/>
              <a:cs typeface="Arial" pitchFamily="34" charset="0"/>
            </a:rPr>
            <a:t> and press Tab; or double left-click on </a:t>
          </a:r>
          <a:r>
            <a:rPr lang="en-US" sz="1300" b="1" baseline="0">
              <a:solidFill>
                <a:srgbClr val="FF0000"/>
              </a:solidFill>
              <a:latin typeface="Arial" pitchFamily="34" charset="0"/>
              <a:ea typeface="+mn-ea"/>
              <a:cs typeface="Arial" pitchFamily="34" charset="0"/>
            </a:rPr>
            <a:t>Achieved Sales</a:t>
          </a:r>
          <a:r>
            <a:rPr lang="en-US" sz="1300" b="1" baseline="0">
              <a:solidFill>
                <a:schemeClr val="dk1"/>
              </a:solidFill>
              <a:latin typeface="Arial" pitchFamily="34" charset="0"/>
              <a:ea typeface="+mn-ea"/>
              <a:cs typeface="Arial" pitchFamily="34" charset="0"/>
            </a:rPr>
            <a:t>) </a:t>
          </a:r>
        </a:p>
        <a:p>
          <a:pPr fontAlgn="base"/>
          <a:endParaRPr lang="en-US" sz="1300" b="1" baseline="0">
            <a:solidFill>
              <a:schemeClr val="dk1"/>
            </a:solidFill>
            <a:latin typeface="Arial" pitchFamily="34" charset="0"/>
            <a:ea typeface="+mn-ea"/>
            <a:cs typeface="Arial" pitchFamily="34" charset="0"/>
          </a:endParaRPr>
        </a:p>
        <a:p>
          <a:pPr lvl="1"/>
          <a:r>
            <a:rPr lang="en-US" sz="1300" b="1" baseline="0">
              <a:solidFill>
                <a:schemeClr val="dk1"/>
              </a:solidFill>
              <a:latin typeface="Arial" pitchFamily="34" charset="0"/>
              <a:ea typeface="+mn-ea"/>
              <a:cs typeface="Arial" pitchFamily="34" charset="0"/>
            </a:rPr>
            <a:t>(c) key in the closing right square brackets (</a:t>
          </a:r>
          <a:r>
            <a:rPr lang="en-US" sz="1300" b="1" baseline="0">
              <a:solidFill>
                <a:srgbClr val="FF0000"/>
              </a:solidFill>
              <a:latin typeface="Arial" pitchFamily="34" charset="0"/>
              <a:ea typeface="+mn-ea"/>
              <a:cs typeface="Arial" pitchFamily="34" charset="0"/>
            </a:rPr>
            <a:t>]]</a:t>
          </a:r>
          <a:r>
            <a:rPr lang="en-US" sz="1300" b="1" baseline="0">
              <a:solidFill>
                <a:schemeClr val="dk1"/>
              </a:solidFill>
              <a:latin typeface="Arial" pitchFamily="34" charset="0"/>
              <a:ea typeface="+mn-ea"/>
              <a:cs typeface="Arial" pitchFamily="34" charset="0"/>
            </a:rPr>
            <a:t>) and continue from there</a:t>
          </a:r>
        </a:p>
        <a:p>
          <a:pPr fontAlgn="base"/>
          <a:endParaRPr lang="en-US" sz="1300" b="1" baseline="0">
            <a:solidFill>
              <a:schemeClr val="dk1"/>
            </a:solidFill>
            <a:latin typeface="Arial" pitchFamily="34" charset="0"/>
            <a:ea typeface="+mn-ea"/>
            <a:cs typeface="Arial" pitchFamily="34" charset="0"/>
          </a:endParaRPr>
        </a:p>
        <a:p>
          <a:r>
            <a:rPr lang="en-US" sz="1300" b="1" baseline="0">
              <a:solidFill>
                <a:schemeClr val="dk1"/>
              </a:solidFill>
              <a:latin typeface="Arial" pitchFamily="34" charset="0"/>
              <a:ea typeface="+mn-ea"/>
              <a:cs typeface="Arial" pitchFamily="34" charset="0"/>
            </a:rPr>
            <a:t>(4) When you've completed the formula and press Enter to confirm it, the formula will then</a:t>
          </a:r>
        </a:p>
        <a:p>
          <a:r>
            <a:rPr lang="en-US" sz="1300" b="1" baseline="0">
              <a:solidFill>
                <a:schemeClr val="dk1"/>
              </a:solidFill>
              <a:latin typeface="Arial" pitchFamily="34" charset="0"/>
              <a:ea typeface="+mn-ea"/>
              <a:cs typeface="Arial" pitchFamily="34" charset="0"/>
            </a:rPr>
            <a:t>      automatically propagate throughout the </a:t>
          </a:r>
          <a:r>
            <a:rPr lang="en-US" sz="1300" b="1" baseline="0">
              <a:solidFill>
                <a:srgbClr val="FF0000"/>
              </a:solidFill>
              <a:latin typeface="Arial" pitchFamily="34" charset="0"/>
              <a:ea typeface="+mn-ea"/>
              <a:cs typeface="Arial" pitchFamily="34" charset="0"/>
            </a:rPr>
            <a:t>Gross Salary</a:t>
          </a:r>
          <a:r>
            <a:rPr lang="en-US" sz="1300" b="1" baseline="0">
              <a:solidFill>
                <a:schemeClr val="dk1"/>
              </a:solidFill>
              <a:latin typeface="Arial" pitchFamily="34" charset="0"/>
              <a:ea typeface="+mn-ea"/>
              <a:cs typeface="Arial" pitchFamily="34" charset="0"/>
            </a:rPr>
            <a:t> field.</a:t>
          </a:r>
        </a:p>
      </xdr:txBody>
    </xdr:sp>
    <xdr:clientData/>
  </xdr:twoCellAnchor>
  <xdr:twoCellAnchor editAs="oneCell">
    <xdr:from>
      <xdr:col>2</xdr:col>
      <xdr:colOff>438150</xdr:colOff>
      <xdr:row>67</xdr:row>
      <xdr:rowOff>28575</xdr:rowOff>
    </xdr:from>
    <xdr:to>
      <xdr:col>8</xdr:col>
      <xdr:colOff>342900</xdr:colOff>
      <xdr:row>78</xdr:row>
      <xdr:rowOff>133350</xdr:rowOff>
    </xdr:to>
    <xdr:pic>
      <xdr:nvPicPr>
        <xdr:cNvPr id="13315" name="Picture 3">
          <a:extLst>
            <a:ext uri="{FF2B5EF4-FFF2-40B4-BE49-F238E27FC236}">
              <a16:creationId xmlns:a16="http://schemas.microsoft.com/office/drawing/2014/main" id="{00000000-0008-0000-0800-0000033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12849225"/>
          <a:ext cx="6296025" cy="1885950"/>
        </a:xfrm>
        <a:prstGeom prst="rect">
          <a:avLst/>
        </a:prstGeom>
        <a:noFill/>
        <a:ln w="57150">
          <a:solidFill>
            <a:sysClr val="windowText" lastClr="000000"/>
          </a:solidFill>
        </a:ln>
      </xdr:spPr>
    </xdr:pic>
    <xdr:clientData/>
  </xdr:twoCellAnchor>
  <xdr:twoCellAnchor>
    <xdr:from>
      <xdr:col>6</xdr:col>
      <xdr:colOff>371475</xdr:colOff>
      <xdr:row>22</xdr:row>
      <xdr:rowOff>28575</xdr:rowOff>
    </xdr:from>
    <xdr:to>
      <xdr:col>9</xdr:col>
      <xdr:colOff>66675</xdr:colOff>
      <xdr:row>29</xdr:row>
      <xdr:rowOff>76200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6410325" y="4972050"/>
          <a:ext cx="1885950" cy="1676400"/>
        </a:xfrm>
        <a:prstGeom prst="rect">
          <a:avLst/>
        </a:prstGeom>
        <a:solidFill>
          <a:schemeClr val="accent3">
            <a:lumMod val="40000"/>
            <a:lumOff val="60000"/>
          </a:schemeClr>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If your Excel Table does not</a:t>
          </a:r>
          <a:r>
            <a:rPr lang="en-US" sz="1300" b="1" baseline="0"/>
            <a:t> automatically expand when you key in the field name for a new field, see the second-next worksheet for remedying the situation.</a:t>
          </a:r>
          <a:endParaRPr lang="en-US" sz="1300" b="1"/>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Employee" displayName="Employee" ref="A5:M105" headerRowDxfId="162" dataDxfId="161">
  <tableColumns count="13">
    <tableColumn id="1" xr3:uid="{00000000-0010-0000-0000-000001000000}" name="Emp ID" totalsRowLabel="Total" dataDxfId="160" totalsRowDxfId="159"/>
    <tableColumn id="2" xr3:uid="{00000000-0010-0000-0000-000002000000}" name="Last Name" dataDxfId="158" totalsRowDxfId="157"/>
    <tableColumn id="15" xr3:uid="{00000000-0010-0000-0000-00000F000000}" name="Hire Date" dataDxfId="156"/>
    <tableColumn id="4" xr3:uid="{00000000-0010-0000-0000-000004000000}" name="Birth Date" dataDxfId="155" totalsRowDxfId="154"/>
    <tableColumn id="5" xr3:uid="{00000000-0010-0000-0000-000005000000}" name="Sex" dataDxfId="153" totalsRowDxfId="152"/>
    <tableColumn id="6" xr3:uid="{00000000-0010-0000-0000-000006000000}" name="Location" dataDxfId="151" totalsRowDxfId="150"/>
    <tableColumn id="7" xr3:uid="{00000000-0010-0000-0000-000007000000}" name="Job Status" dataDxfId="149" totalsRowDxfId="148"/>
    <tableColumn id="8" xr3:uid="{00000000-0010-0000-0000-000008000000}" name="Add Life Ins" dataDxfId="147" totalsRowDxfId="146"/>
    <tableColumn id="9" xr3:uid="{00000000-0010-0000-0000-000009000000}" name="Pay Grade" dataDxfId="145" totalsRowDxfId="144"/>
    <tableColumn id="10" xr3:uid="{00000000-0010-0000-0000-00000A000000}" name="Pay Type" dataDxfId="143" totalsRowDxfId="142"/>
    <tableColumn id="11" xr3:uid="{00000000-0010-0000-0000-00000B000000}" name="Annual Salary" dataDxfId="141" totalsRowDxfId="140" dataCellStyle="Currency"/>
    <tableColumn id="12" xr3:uid="{00000000-0010-0000-0000-00000C000000}" name="Health Plan" dataDxfId="139" totalsRowDxfId="138"/>
    <tableColumn id="13" xr3:uid="{00000000-0010-0000-0000-00000D000000}" name="Years Service" totalsRowFunction="sum" dataDxfId="7">
      <calculatedColumnFormula>DATEDIF(C6,$AB$5,"y")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1000000}" name="Employee_Copy_1" displayName="Employee_Copy_1" ref="A4:N104" headerRowDxfId="137" dataDxfId="136">
  <tableColumns count="14">
    <tableColumn id="1" xr3:uid="{00000000-0010-0000-0100-000001000000}" name="Emp ID" totalsRowLabel="Total" dataDxfId="135" totalsRowDxfId="134"/>
    <tableColumn id="2" xr3:uid="{00000000-0010-0000-0100-000002000000}" name="Last Name" dataDxfId="133" totalsRowDxfId="132"/>
    <tableColumn id="15" xr3:uid="{00000000-0010-0000-0100-00000F000000}" name="Hire Date" dataDxfId="131"/>
    <tableColumn id="4" xr3:uid="{00000000-0010-0000-0100-000004000000}" name="Birth Date" dataDxfId="130" totalsRowDxfId="129"/>
    <tableColumn id="5" xr3:uid="{00000000-0010-0000-0100-000005000000}" name="Sex" dataDxfId="128" totalsRowDxfId="127"/>
    <tableColumn id="6" xr3:uid="{00000000-0010-0000-0100-000006000000}" name="Location" dataDxfId="126" totalsRowDxfId="125"/>
    <tableColumn id="7" xr3:uid="{00000000-0010-0000-0100-000007000000}" name="Job Status" dataDxfId="124" totalsRowDxfId="123"/>
    <tableColumn id="8" xr3:uid="{00000000-0010-0000-0100-000008000000}" name="Add Life Ins" dataDxfId="122" totalsRowDxfId="121"/>
    <tableColumn id="9" xr3:uid="{00000000-0010-0000-0100-000009000000}" name="Pay Grade" dataDxfId="120" totalsRowDxfId="119"/>
    <tableColumn id="10" xr3:uid="{00000000-0010-0000-0100-00000A000000}" name="Pay Type" dataDxfId="118" totalsRowDxfId="117"/>
    <tableColumn id="11" xr3:uid="{00000000-0010-0000-0100-00000B000000}" name="Annual Salary" dataDxfId="116" totalsRowDxfId="115" dataCellStyle="Currency"/>
    <tableColumn id="12" xr3:uid="{00000000-0010-0000-0100-00000C000000}" name="Health Plan" dataDxfId="114" totalsRowDxfId="113"/>
    <tableColumn id="13" xr3:uid="{00000000-0010-0000-0100-00000D000000}" name="Years Service" totalsRowFunction="sum" dataDxfId="112" totalsRowDxfId="111">
      <calculatedColumnFormula>DATEDIF(C5,$AC$4,"y")</calculatedColumnFormula>
    </tableColumn>
    <tableColumn id="3" xr3:uid="{51DD2E25-DA45-284A-8761-2005D10E160D}" name="Life In's Premium" dataDxfId="3" totalsRowDxfId="4">
      <calculatedColumnFormula>IF(Employee_Copy_1[[#This Row],[Add Life Ins]]="Y",Employee_Copy_1[[#This Row],[Annual Salary]]*0.01,0)</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2000000}" name="Table12" displayName="Table12" ref="C25:D30" totalsRowShown="0" headerRowDxfId="110" tableBorderDxfId="109" headerRowCellStyle="Normal 2">
  <tableColumns count="2">
    <tableColumn id="1" xr3:uid="{00000000-0010-0000-0200-000001000000}" name="Salesperson" dataDxfId="108" dataCellStyle="Normal 2"/>
    <tableColumn id="2" xr3:uid="{00000000-0010-0000-0200-000002000000}" name="Achieved Sales" dataDxfId="107" dataCellStyle="Currency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Table" displayName="SalesTable" ref="C25:E30" totalsRowShown="0" headerRowDxfId="106" tableBorderDxfId="105" headerRowCellStyle="Normal 2">
  <tableColumns count="3">
    <tableColumn id="1" xr3:uid="{00000000-0010-0000-0300-000001000000}" name="Salesperson" dataDxfId="104" dataCellStyle="Normal 2"/>
    <tableColumn id="2" xr3:uid="{00000000-0010-0000-0300-000002000000}" name="Achieved Sales" dataDxfId="103" dataCellStyle="Currency 2"/>
    <tableColumn id="3" xr3:uid="{00000000-0010-0000-0300-000003000000}" name="Gross Salary" dataDxfId="102" dataCellStyle="Currency 2">
      <calculatedColumnFormula>IF(SalesTable[[#This Row],[Achieved Sales]] &lt;= BonusThreshhold, BaseSalary, BaseSalary + BonusRate * (SalesTable[[#This Row],[Achieved Sales]] - BonusThreshhold))</calculatedColumnFormula>
    </tableColumn>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Employee10111415" displayName="Employee10111415" ref="A4:O104" headerRowDxfId="101" dataDxfId="100">
  <tableColumns count="15">
    <tableColumn id="1" xr3:uid="{00000000-0010-0000-0500-000001000000}" name="Emp ID" totalsRowLabel="Total" dataDxfId="99" totalsRowDxfId="98"/>
    <tableColumn id="2" xr3:uid="{00000000-0010-0000-0500-000002000000}" name="Last Name" dataDxfId="97" totalsRowDxfId="96"/>
    <tableColumn id="15" xr3:uid="{00000000-0010-0000-0500-00000F000000}" name="Hire Date" dataDxfId="95"/>
    <tableColumn id="4" xr3:uid="{00000000-0010-0000-0500-000004000000}" name="Birth Date" dataDxfId="94" totalsRowDxfId="93"/>
    <tableColumn id="5" xr3:uid="{00000000-0010-0000-0500-000005000000}" name="Sex" dataDxfId="92" totalsRowDxfId="91"/>
    <tableColumn id="6" xr3:uid="{00000000-0010-0000-0500-000006000000}" name="Location" dataDxfId="90" totalsRowDxfId="89"/>
    <tableColumn id="7" xr3:uid="{00000000-0010-0000-0500-000007000000}" name="Job Status" dataDxfId="88" totalsRowDxfId="87"/>
    <tableColumn id="8" xr3:uid="{00000000-0010-0000-0500-000008000000}" name="Add Life Ins" dataDxfId="86" totalsRowDxfId="85"/>
    <tableColumn id="9" xr3:uid="{00000000-0010-0000-0500-000009000000}" name="Pay Grade" dataDxfId="84" totalsRowDxfId="83"/>
    <tableColumn id="10" xr3:uid="{00000000-0010-0000-0500-00000A000000}" name="Pay Type" dataDxfId="82" totalsRowDxfId="81"/>
    <tableColumn id="11" xr3:uid="{00000000-0010-0000-0500-00000B000000}" name="Annual Salary" dataDxfId="80" totalsRowDxfId="79" dataCellStyle="Currency"/>
    <tableColumn id="12" xr3:uid="{00000000-0010-0000-0500-00000C000000}" name="Health Plan" dataDxfId="78" totalsRowDxfId="77"/>
    <tableColumn id="13" xr3:uid="{00000000-0010-0000-0500-00000D000000}" name="Years Service" totalsRowFunction="sum" dataDxfId="76" totalsRowDxfId="75">
      <calculatedColumnFormula>DATEDIF(C5,$AB$4,"y")</calculatedColumnFormula>
    </tableColumn>
    <tableColumn id="3" xr3:uid="{00000000-0010-0000-0500-000003000000}" name="Life Ins Premium" dataDxfId="74" totalsRowDxfId="73">
      <calculatedColumnFormula>IF(Employee10111415[[#This Row],[Add Life Ins]] = "Y", 0.1% * Employee10111415[[#This Row],[Annual Salary]],0)</calculatedColumnFormula>
    </tableColumn>
    <tableColumn id="14" xr3:uid="{00000000-0010-0000-0500-00000E000000}" name="401(k)" dataDxf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6000000}" name="Employee16" displayName="Employee16" ref="A5:P105" headerRowDxfId="72" dataDxfId="71">
  <tableColumns count="16">
    <tableColumn id="1" xr3:uid="{00000000-0010-0000-0600-000001000000}" name="Emp ID" totalsRowLabel="Total" dataDxfId="70" totalsRowDxfId="69"/>
    <tableColumn id="2" xr3:uid="{00000000-0010-0000-0600-000002000000}" name="Last Name" dataDxfId="68" totalsRowDxfId="67"/>
    <tableColumn id="15" xr3:uid="{00000000-0010-0000-0600-00000F000000}" name="Hire Date" dataDxfId="66"/>
    <tableColumn id="4" xr3:uid="{00000000-0010-0000-0600-000004000000}" name="Birth Date" dataDxfId="65" totalsRowDxfId="64"/>
    <tableColumn id="5" xr3:uid="{00000000-0010-0000-0600-000005000000}" name="Sex" dataDxfId="63" totalsRowDxfId="62"/>
    <tableColumn id="6" xr3:uid="{00000000-0010-0000-0600-000006000000}" name="Location" dataDxfId="61" totalsRowDxfId="60"/>
    <tableColumn id="7" xr3:uid="{00000000-0010-0000-0600-000007000000}" name="Job Status" dataDxfId="59" totalsRowDxfId="58"/>
    <tableColumn id="8" xr3:uid="{00000000-0010-0000-0600-000008000000}" name="Add Life Ins" dataDxfId="57" totalsRowDxfId="56"/>
    <tableColumn id="9" xr3:uid="{00000000-0010-0000-0600-000009000000}" name="Pay Grade" dataDxfId="55" totalsRowDxfId="54"/>
    <tableColumn id="10" xr3:uid="{00000000-0010-0000-0600-00000A000000}" name="Pay Type" dataDxfId="53" totalsRowDxfId="52"/>
    <tableColumn id="11" xr3:uid="{00000000-0010-0000-0600-00000B000000}" name="Annual Salary" dataDxfId="51" totalsRowDxfId="50" dataCellStyle="Currency"/>
    <tableColumn id="12" xr3:uid="{00000000-0010-0000-0600-00000C000000}" name="Health Plan" dataDxfId="49" totalsRowDxfId="48"/>
    <tableColumn id="13" xr3:uid="{00000000-0010-0000-0600-00000D000000}" name="Years Service" totalsRowFunction="sum" dataDxfId="47" totalsRowDxfId="46">
      <calculatedColumnFormula>DATEDIF(C6,$Y$5,"y")</calculatedColumnFormula>
    </tableColumn>
    <tableColumn id="3" xr3:uid="{00000000-0010-0000-0600-000003000000}" name="Life Ins Premium" dataDxfId="45" totalsRowDxfId="44">
      <calculatedColumnFormula>IF(H6="Y",K6*0.001,0)</calculatedColumnFormula>
    </tableColumn>
    <tableColumn id="14" xr3:uid="{00000000-0010-0000-0600-00000E000000}" name="401(k)" dataDxfId="43" totalsRowDxfId="42">
      <calculatedColumnFormula>IF(AND(G6="FT",M6&gt;=1),K6*0.03,0)</calculatedColumnFormula>
    </tableColumn>
    <tableColumn id="16" xr3:uid="{00000000-0010-0000-0600-000010000000}" name="Salary Increase" dataDxfId="1"/>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7000000}" name="Employee17" displayName="Employee17" ref="A5:Q105" headerRowDxfId="41" dataDxfId="40">
  <tableColumns count="17">
    <tableColumn id="1" xr3:uid="{00000000-0010-0000-0700-000001000000}" name="Emp ID" totalsRowLabel="Total" dataDxfId="39" totalsRowDxfId="38"/>
    <tableColumn id="2" xr3:uid="{00000000-0010-0000-0700-000002000000}" name="Last Name" dataDxfId="37" totalsRowDxfId="36"/>
    <tableColumn id="15" xr3:uid="{00000000-0010-0000-0700-00000F000000}" name="Hire Date" dataDxfId="35"/>
    <tableColumn id="4" xr3:uid="{00000000-0010-0000-0700-000004000000}" name="Birth Date" dataDxfId="34" totalsRowDxfId="33"/>
    <tableColumn id="5" xr3:uid="{00000000-0010-0000-0700-000005000000}" name="Sex" dataDxfId="32" totalsRowDxfId="31"/>
    <tableColumn id="6" xr3:uid="{00000000-0010-0000-0700-000006000000}" name="Location" dataDxfId="30" totalsRowDxfId="29"/>
    <tableColumn id="7" xr3:uid="{00000000-0010-0000-0700-000007000000}" name="Job Status" dataDxfId="28" totalsRowDxfId="27"/>
    <tableColumn id="8" xr3:uid="{00000000-0010-0000-0700-000008000000}" name="Add Life Ins" dataDxfId="26" totalsRowDxfId="25"/>
    <tableColumn id="9" xr3:uid="{00000000-0010-0000-0700-000009000000}" name="Pay Grade" dataDxfId="24" totalsRowDxfId="23"/>
    <tableColumn id="10" xr3:uid="{00000000-0010-0000-0700-00000A000000}" name="Pay Type" dataDxfId="22" totalsRowDxfId="21"/>
    <tableColumn id="11" xr3:uid="{00000000-0010-0000-0700-00000B000000}" name="Annual Salary" dataDxfId="20" totalsRowDxfId="19" dataCellStyle="Currency"/>
    <tableColumn id="12" xr3:uid="{00000000-0010-0000-0700-00000C000000}" name="Health Plan" dataDxfId="18" totalsRowDxfId="17"/>
    <tableColumn id="13" xr3:uid="{00000000-0010-0000-0700-00000D000000}" name="Years Service" totalsRowFunction="sum" dataDxfId="16" totalsRowDxfId="15">
      <calculatedColumnFormula>DATEDIF(C6,$AB$5,"y")</calculatedColumnFormula>
    </tableColumn>
    <tableColumn id="3" xr3:uid="{00000000-0010-0000-0700-000003000000}" name="Life Ins Premium" dataDxfId="14" totalsRowDxfId="13">
      <calculatedColumnFormula>IF(H6="Y",K6*0.001,0)</calculatedColumnFormula>
    </tableColumn>
    <tableColumn id="14" xr3:uid="{00000000-0010-0000-0700-00000E000000}" name="401(k)" dataDxfId="12" totalsRowDxfId="11">
      <calculatedColumnFormula>IF(AND(G6="FT",M6&gt;=1),K6*0.03,0)</calculatedColumnFormula>
    </tableColumn>
    <tableColumn id="16" xr3:uid="{00000000-0010-0000-0700-000010000000}" name="Salary Increase" dataDxfId="10" totalsRowDxfId="9">
      <calculatedColumnFormula>IF(OR(Employee17[[#This Row],[Location]]="Home",Employee17[[#This Row],[Job Status]]="FT"),Employee17[[#This Row],[Annual Salary]]*0.04,Employee17[[#This Row],[Annual Salary]]*0.025)</calculatedColumnFormula>
    </tableColumn>
    <tableColumn id="17" xr3:uid="{00000000-0010-0000-0700-000011000000}" name="Bonus" dataDxfId="0" totalsRow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8.bin"/><Relationship Id="rId5" Type="http://schemas.openxmlformats.org/officeDocument/2006/relationships/comments" Target="../comments7.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5.xml"/><Relationship Id="rId1" Type="http://schemas.openxmlformats.org/officeDocument/2006/relationships/printerSettings" Target="../printerSettings/printerSettings11.bin"/><Relationship Id="rId5" Type="http://schemas.openxmlformats.org/officeDocument/2006/relationships/comments" Target="../comments8.xml"/><Relationship Id="rId4" Type="http://schemas.openxmlformats.org/officeDocument/2006/relationships/table" Target="../tables/table5.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7.bin"/><Relationship Id="rId5" Type="http://schemas.openxmlformats.org/officeDocument/2006/relationships/comments" Target="../comments6.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5"/>
  <sheetViews>
    <sheetView zoomScaleNormal="100" workbookViewId="0">
      <selection activeCell="W17" sqref="W17"/>
    </sheetView>
  </sheetViews>
  <sheetFormatPr baseColWidth="10" defaultColWidth="9.1640625" defaultRowHeight="15" x14ac:dyDescent="0.2"/>
  <cols>
    <col min="1" max="1" width="5.5" style="2" bestFit="1" customWidth="1"/>
    <col min="2" max="2" width="12.33203125" style="2" bestFit="1" customWidth="1"/>
    <col min="3" max="3" width="11.33203125" style="2" customWidth="1"/>
    <col min="4" max="4" width="11.33203125" style="2" bestFit="1" customWidth="1"/>
    <col min="5" max="5" width="4.5" style="2" bestFit="1" customWidth="1"/>
    <col min="6" max="6" width="13.5" style="2" customWidth="1"/>
    <col min="7" max="7" width="6.6640625" style="2" bestFit="1" customWidth="1"/>
    <col min="8" max="8" width="5.83203125" style="2" customWidth="1"/>
    <col min="9" max="9" width="6.6640625" style="2" bestFit="1" customWidth="1"/>
    <col min="10" max="10" width="5.5" style="2" bestFit="1" customWidth="1"/>
    <col min="11" max="11" width="10.33203125" style="2" bestFit="1" customWidth="1"/>
    <col min="12" max="12" width="6.83203125" style="2" bestFit="1" customWidth="1"/>
    <col min="13" max="13" width="7.5" style="2" bestFit="1" customWidth="1"/>
    <col min="14" max="22" width="9.1640625" style="2"/>
    <col min="23" max="23" width="9.33203125" style="2" customWidth="1"/>
    <col min="24" max="24" width="17.5" style="2" bestFit="1" customWidth="1"/>
    <col min="25" max="25" width="9.1640625" style="2"/>
    <col min="26" max="26" width="12.33203125" style="2" customWidth="1"/>
    <col min="27" max="28" width="9.1640625" style="2"/>
    <col min="29" max="29" width="12.33203125" style="2" customWidth="1"/>
    <col min="30" max="16384" width="9.1640625" style="2"/>
  </cols>
  <sheetData>
    <row r="1" spans="1:28" ht="28" x14ac:dyDescent="0.3">
      <c r="A1" s="141" t="s">
        <v>246</v>
      </c>
      <c r="B1" s="142"/>
      <c r="C1" s="142"/>
      <c r="D1" s="142"/>
      <c r="E1" s="142"/>
      <c r="F1" s="142"/>
      <c r="G1" s="142"/>
      <c r="H1" s="142"/>
      <c r="I1" s="142"/>
      <c r="J1" s="142"/>
      <c r="K1" s="142"/>
      <c r="L1" s="142"/>
      <c r="M1" s="143"/>
    </row>
    <row r="2" spans="1:28" ht="19" thickBot="1" x14ac:dyDescent="0.25">
      <c r="A2" s="144" t="s">
        <v>244</v>
      </c>
      <c r="B2" s="145"/>
      <c r="C2" s="145"/>
      <c r="D2" s="145"/>
      <c r="E2" s="145"/>
      <c r="F2" s="145"/>
      <c r="G2" s="145"/>
      <c r="H2" s="145"/>
      <c r="I2" s="145"/>
      <c r="J2" s="145"/>
      <c r="K2" s="145"/>
      <c r="L2" s="145"/>
      <c r="M2" s="146"/>
    </row>
    <row r="5" spans="1:28" ht="48" customHeight="1" x14ac:dyDescent="0.2">
      <c r="A5" s="71" t="s">
        <v>197</v>
      </c>
      <c r="B5" s="72" t="s">
        <v>0</v>
      </c>
      <c r="C5" s="71" t="s">
        <v>119</v>
      </c>
      <c r="D5" s="73" t="s">
        <v>120</v>
      </c>
      <c r="E5" s="72" t="s">
        <v>1</v>
      </c>
      <c r="F5" s="72" t="s">
        <v>2</v>
      </c>
      <c r="G5" s="101" t="s">
        <v>121</v>
      </c>
      <c r="H5" s="101" t="s">
        <v>131</v>
      </c>
      <c r="I5" s="71" t="s">
        <v>122</v>
      </c>
      <c r="J5" s="101" t="s">
        <v>125</v>
      </c>
      <c r="K5" s="71" t="s">
        <v>123</v>
      </c>
      <c r="L5" s="101" t="s">
        <v>124</v>
      </c>
      <c r="M5" s="71" t="s">
        <v>126</v>
      </c>
      <c r="N5" s="24"/>
      <c r="O5" s="24"/>
      <c r="P5" s="24"/>
      <c r="Q5" s="24"/>
      <c r="R5" s="24"/>
      <c r="S5" s="24"/>
      <c r="AA5" s="74" t="s">
        <v>127</v>
      </c>
      <c r="AB5" s="75">
        <v>42186</v>
      </c>
    </row>
    <row r="6" spans="1:28" x14ac:dyDescent="0.2">
      <c r="A6" s="3">
        <v>1024</v>
      </c>
      <c r="B6" s="2" t="s">
        <v>3</v>
      </c>
      <c r="C6" s="4">
        <v>40783</v>
      </c>
      <c r="D6" s="5">
        <v>24356</v>
      </c>
      <c r="E6" s="6" t="s">
        <v>4</v>
      </c>
      <c r="F6" s="6" t="s">
        <v>5</v>
      </c>
      <c r="G6" s="3" t="s">
        <v>6</v>
      </c>
      <c r="H6" s="7" t="s">
        <v>13</v>
      </c>
      <c r="I6" s="3">
        <v>3</v>
      </c>
      <c r="J6" s="3" t="s">
        <v>8</v>
      </c>
      <c r="K6" s="1">
        <v>85000</v>
      </c>
      <c r="L6" s="7" t="s">
        <v>9</v>
      </c>
      <c r="M6" s="76">
        <f>DATEDIF(C6,$AB$5,"y")</f>
        <v>3</v>
      </c>
      <c r="X6" t="s">
        <v>128</v>
      </c>
      <c r="Y6" s="8">
        <v>2500</v>
      </c>
    </row>
    <row r="7" spans="1:28" x14ac:dyDescent="0.2">
      <c r="A7" s="3">
        <v>1025</v>
      </c>
      <c r="B7" s="2" t="s">
        <v>10</v>
      </c>
      <c r="C7" s="5">
        <v>39226</v>
      </c>
      <c r="D7" s="5">
        <v>31458</v>
      </c>
      <c r="E7" s="6" t="s">
        <v>11</v>
      </c>
      <c r="F7" s="3" t="s">
        <v>12</v>
      </c>
      <c r="G7" s="3" t="s">
        <v>6</v>
      </c>
      <c r="H7" s="7" t="s">
        <v>7</v>
      </c>
      <c r="I7" s="3">
        <v>2</v>
      </c>
      <c r="J7" s="3" t="s">
        <v>8</v>
      </c>
      <c r="K7" s="1">
        <v>40000</v>
      </c>
      <c r="L7" s="7" t="s">
        <v>9</v>
      </c>
      <c r="M7" s="76">
        <f t="shared" ref="M7:M37" si="0">DATEDIF(C7,$AB$5,"y")</f>
        <v>8</v>
      </c>
      <c r="X7" t="s">
        <v>129</v>
      </c>
      <c r="Y7" s="8">
        <v>5000</v>
      </c>
    </row>
    <row r="8" spans="1:28" x14ac:dyDescent="0.2">
      <c r="A8" s="3">
        <v>1026</v>
      </c>
      <c r="B8" s="2" t="s">
        <v>14</v>
      </c>
      <c r="C8" s="4">
        <v>41023</v>
      </c>
      <c r="D8" s="5">
        <v>25105</v>
      </c>
      <c r="E8" s="6" t="s">
        <v>4</v>
      </c>
      <c r="F8" s="6" t="s">
        <v>15</v>
      </c>
      <c r="G8" s="3" t="s">
        <v>6</v>
      </c>
      <c r="H8" s="3" t="s">
        <v>13</v>
      </c>
      <c r="I8" s="3">
        <v>2</v>
      </c>
      <c r="J8" s="3" t="s">
        <v>8</v>
      </c>
      <c r="K8" s="1">
        <v>37244</v>
      </c>
      <c r="L8" s="3" t="s">
        <v>9</v>
      </c>
      <c r="M8" s="76">
        <f t="shared" si="0"/>
        <v>3</v>
      </c>
      <c r="X8" t="s">
        <v>130</v>
      </c>
      <c r="Y8" s="8">
        <v>7500</v>
      </c>
    </row>
    <row r="9" spans="1:28" x14ac:dyDescent="0.2">
      <c r="A9" s="3">
        <v>1027</v>
      </c>
      <c r="B9" s="2" t="s">
        <v>16</v>
      </c>
      <c r="C9" s="5">
        <v>40742</v>
      </c>
      <c r="D9" s="5">
        <v>21771</v>
      </c>
      <c r="E9" s="6" t="s">
        <v>11</v>
      </c>
      <c r="F9" s="6" t="s">
        <v>5</v>
      </c>
      <c r="G9" s="3" t="s">
        <v>6</v>
      </c>
      <c r="H9" s="3" t="s">
        <v>7</v>
      </c>
      <c r="I9" s="3">
        <v>3</v>
      </c>
      <c r="J9" s="3" t="s">
        <v>8</v>
      </c>
      <c r="K9" s="1">
        <v>80000</v>
      </c>
      <c r="L9" s="3" t="s">
        <v>17</v>
      </c>
      <c r="M9" s="76">
        <f t="shared" si="0"/>
        <v>3</v>
      </c>
    </row>
    <row r="10" spans="1:28" x14ac:dyDescent="0.2">
      <c r="A10" s="3">
        <v>1028</v>
      </c>
      <c r="B10" s="2" t="s">
        <v>18</v>
      </c>
      <c r="C10" s="4">
        <v>41142</v>
      </c>
      <c r="D10" s="5">
        <v>18459</v>
      </c>
      <c r="E10" s="6" t="s">
        <v>4</v>
      </c>
      <c r="F10" s="6" t="s">
        <v>5</v>
      </c>
      <c r="G10" s="3" t="s">
        <v>6</v>
      </c>
      <c r="H10" s="3" t="s">
        <v>13</v>
      </c>
      <c r="I10" s="3">
        <v>3</v>
      </c>
      <c r="J10" s="3" t="s">
        <v>8</v>
      </c>
      <c r="K10" s="1">
        <v>65000</v>
      </c>
      <c r="L10" s="3" t="s">
        <v>17</v>
      </c>
      <c r="M10" s="76">
        <f t="shared" si="0"/>
        <v>2</v>
      </c>
    </row>
    <row r="11" spans="1:28" x14ac:dyDescent="0.2">
      <c r="A11" s="3">
        <v>1029</v>
      </c>
      <c r="B11" s="2" t="s">
        <v>19</v>
      </c>
      <c r="C11" s="5">
        <v>40973</v>
      </c>
      <c r="D11" s="5">
        <v>21307</v>
      </c>
      <c r="E11" s="6" t="s">
        <v>4</v>
      </c>
      <c r="F11" s="6" t="s">
        <v>15</v>
      </c>
      <c r="G11" s="3" t="s">
        <v>6</v>
      </c>
      <c r="H11" s="3" t="s">
        <v>13</v>
      </c>
      <c r="I11" s="3">
        <v>3</v>
      </c>
      <c r="J11" s="3" t="s">
        <v>8</v>
      </c>
      <c r="K11" s="1">
        <v>125000</v>
      </c>
      <c r="L11" s="3" t="s">
        <v>20</v>
      </c>
      <c r="M11" s="76">
        <f t="shared" si="0"/>
        <v>3</v>
      </c>
    </row>
    <row r="12" spans="1:28" x14ac:dyDescent="0.2">
      <c r="A12" s="3">
        <v>1030</v>
      </c>
      <c r="B12" s="2" t="s">
        <v>21</v>
      </c>
      <c r="C12" s="5">
        <v>40238</v>
      </c>
      <c r="D12" s="5">
        <v>28466</v>
      </c>
      <c r="E12" s="6" t="s">
        <v>4</v>
      </c>
      <c r="F12" s="6" t="s">
        <v>15</v>
      </c>
      <c r="G12" s="3" t="s">
        <v>6</v>
      </c>
      <c r="H12" s="3" t="s">
        <v>7</v>
      </c>
      <c r="I12" s="3">
        <v>3</v>
      </c>
      <c r="J12" s="3" t="s">
        <v>8</v>
      </c>
      <c r="K12" s="1">
        <v>95000</v>
      </c>
      <c r="L12" s="3" t="s">
        <v>22</v>
      </c>
      <c r="M12" s="76">
        <f t="shared" si="0"/>
        <v>5</v>
      </c>
    </row>
    <row r="13" spans="1:28" x14ac:dyDescent="0.2">
      <c r="A13" s="3">
        <v>1031</v>
      </c>
      <c r="B13" s="2" t="s">
        <v>23</v>
      </c>
      <c r="C13" s="4">
        <v>41251</v>
      </c>
      <c r="D13" s="5">
        <v>22619</v>
      </c>
      <c r="E13" s="6" t="s">
        <v>4</v>
      </c>
      <c r="F13" s="6" t="s">
        <v>5</v>
      </c>
      <c r="G13" s="3" t="s">
        <v>6</v>
      </c>
      <c r="H13" s="3" t="s">
        <v>7</v>
      </c>
      <c r="I13" s="3">
        <v>2</v>
      </c>
      <c r="J13" s="3" t="s">
        <v>8</v>
      </c>
      <c r="K13" s="1">
        <v>36000</v>
      </c>
      <c r="L13" s="3" t="s">
        <v>17</v>
      </c>
      <c r="M13" s="76">
        <f t="shared" si="0"/>
        <v>2</v>
      </c>
    </row>
    <row r="14" spans="1:28" x14ac:dyDescent="0.2">
      <c r="A14" s="3">
        <v>1032</v>
      </c>
      <c r="B14" s="2" t="s">
        <v>24</v>
      </c>
      <c r="C14" s="5">
        <v>39671</v>
      </c>
      <c r="D14" s="5">
        <v>21560</v>
      </c>
      <c r="E14" s="6" t="s">
        <v>11</v>
      </c>
      <c r="F14" s="6" t="s">
        <v>5</v>
      </c>
      <c r="G14" s="3" t="s">
        <v>25</v>
      </c>
      <c r="H14" s="3" t="s">
        <v>7</v>
      </c>
      <c r="I14" s="3">
        <v>1</v>
      </c>
      <c r="J14" s="3" t="s">
        <v>26</v>
      </c>
      <c r="K14" s="1">
        <v>33508</v>
      </c>
      <c r="L14" s="3" t="s">
        <v>27</v>
      </c>
      <c r="M14" s="76">
        <f t="shared" si="0"/>
        <v>6</v>
      </c>
    </row>
    <row r="15" spans="1:28" x14ac:dyDescent="0.2">
      <c r="A15" s="3">
        <v>1033</v>
      </c>
      <c r="B15" s="2" t="s">
        <v>28</v>
      </c>
      <c r="C15" s="5">
        <v>38880</v>
      </c>
      <c r="D15" s="5">
        <v>15371</v>
      </c>
      <c r="E15" s="6" t="s">
        <v>11</v>
      </c>
      <c r="F15" s="6" t="s">
        <v>29</v>
      </c>
      <c r="G15" s="3" t="s">
        <v>6</v>
      </c>
      <c r="H15" s="3" t="s">
        <v>7</v>
      </c>
      <c r="I15" s="3">
        <v>1</v>
      </c>
      <c r="J15" s="3" t="s">
        <v>26</v>
      </c>
      <c r="K15" s="1">
        <v>21840</v>
      </c>
      <c r="L15" s="3" t="s">
        <v>17</v>
      </c>
      <c r="M15" s="76">
        <f t="shared" si="0"/>
        <v>9</v>
      </c>
    </row>
    <row r="16" spans="1:28" x14ac:dyDescent="0.2">
      <c r="A16" s="3">
        <v>1034</v>
      </c>
      <c r="B16" s="2" t="s">
        <v>30</v>
      </c>
      <c r="C16" s="5">
        <v>39937</v>
      </c>
      <c r="D16" s="5">
        <v>32747</v>
      </c>
      <c r="E16" s="6" t="s">
        <v>4</v>
      </c>
      <c r="F16" s="6" t="s">
        <v>29</v>
      </c>
      <c r="G16" s="3" t="s">
        <v>6</v>
      </c>
      <c r="H16" s="3" t="s">
        <v>7</v>
      </c>
      <c r="I16" s="3">
        <v>1</v>
      </c>
      <c r="J16" s="3" t="s">
        <v>26</v>
      </c>
      <c r="K16" s="1">
        <v>25792</v>
      </c>
      <c r="L16" s="3" t="s">
        <v>27</v>
      </c>
      <c r="M16" s="76">
        <f t="shared" si="0"/>
        <v>6</v>
      </c>
    </row>
    <row r="17" spans="1:13" x14ac:dyDescent="0.2">
      <c r="A17" s="3">
        <v>1035</v>
      </c>
      <c r="B17" s="2" t="s">
        <v>31</v>
      </c>
      <c r="C17" s="4">
        <v>41261</v>
      </c>
      <c r="D17" s="5">
        <v>24843</v>
      </c>
      <c r="E17" s="6" t="s">
        <v>11</v>
      </c>
      <c r="F17" s="6" t="s">
        <v>5</v>
      </c>
      <c r="G17" s="3" t="s">
        <v>6</v>
      </c>
      <c r="H17" s="3" t="s">
        <v>7</v>
      </c>
      <c r="I17" s="3">
        <v>1</v>
      </c>
      <c r="J17" s="3" t="s">
        <v>26</v>
      </c>
      <c r="K17" s="1">
        <v>32011</v>
      </c>
      <c r="L17" s="3" t="s">
        <v>20</v>
      </c>
      <c r="M17" s="76">
        <f t="shared" si="0"/>
        <v>2</v>
      </c>
    </row>
    <row r="18" spans="1:13" x14ac:dyDescent="0.2">
      <c r="A18" s="3">
        <v>1036</v>
      </c>
      <c r="B18" s="2" t="s">
        <v>32</v>
      </c>
      <c r="C18" s="5">
        <v>39572</v>
      </c>
      <c r="D18" s="5">
        <v>21303</v>
      </c>
      <c r="E18" s="6" t="s">
        <v>11</v>
      </c>
      <c r="F18" s="6" t="s">
        <v>29</v>
      </c>
      <c r="G18" s="3" t="s">
        <v>6</v>
      </c>
      <c r="H18" s="3" t="s">
        <v>13</v>
      </c>
      <c r="I18" s="3">
        <v>1</v>
      </c>
      <c r="J18" s="3" t="s">
        <v>26</v>
      </c>
      <c r="K18" s="1">
        <v>23920</v>
      </c>
      <c r="L18" s="3" t="s">
        <v>9</v>
      </c>
      <c r="M18" s="76">
        <f t="shared" si="0"/>
        <v>7</v>
      </c>
    </row>
    <row r="19" spans="1:13" x14ac:dyDescent="0.2">
      <c r="A19" s="3">
        <v>1037</v>
      </c>
      <c r="B19" s="2" t="s">
        <v>33</v>
      </c>
      <c r="C19" s="5">
        <v>37221</v>
      </c>
      <c r="D19" s="5">
        <v>26210</v>
      </c>
      <c r="E19" s="6" t="s">
        <v>11</v>
      </c>
      <c r="F19" s="6" t="s">
        <v>5</v>
      </c>
      <c r="G19" s="3" t="s">
        <v>6</v>
      </c>
      <c r="H19" s="3" t="s">
        <v>13</v>
      </c>
      <c r="I19" s="3">
        <v>1</v>
      </c>
      <c r="J19" s="3" t="s">
        <v>26</v>
      </c>
      <c r="K19" s="1">
        <v>32011</v>
      </c>
      <c r="L19" s="3" t="s">
        <v>17</v>
      </c>
      <c r="M19" s="76">
        <f t="shared" si="0"/>
        <v>13</v>
      </c>
    </row>
    <row r="20" spans="1:13" x14ac:dyDescent="0.2">
      <c r="A20" s="3">
        <v>1038</v>
      </c>
      <c r="B20" s="2" t="s">
        <v>34</v>
      </c>
      <c r="C20" s="5">
        <v>38405</v>
      </c>
      <c r="D20" s="5">
        <v>21919</v>
      </c>
      <c r="E20" s="6" t="s">
        <v>11</v>
      </c>
      <c r="F20" s="6" t="s">
        <v>29</v>
      </c>
      <c r="G20" s="3" t="s">
        <v>6</v>
      </c>
      <c r="H20" s="3" t="s">
        <v>13</v>
      </c>
      <c r="I20" s="3">
        <v>1</v>
      </c>
      <c r="J20" s="3" t="s">
        <v>26</v>
      </c>
      <c r="K20" s="1">
        <v>21840</v>
      </c>
      <c r="L20" s="3" t="s">
        <v>20</v>
      </c>
      <c r="M20" s="76">
        <f t="shared" si="0"/>
        <v>10</v>
      </c>
    </row>
    <row r="21" spans="1:13" x14ac:dyDescent="0.2">
      <c r="A21" s="3">
        <v>1039</v>
      </c>
      <c r="B21" s="2" t="s">
        <v>35</v>
      </c>
      <c r="C21" s="4">
        <v>41247</v>
      </c>
      <c r="D21" s="5">
        <v>25584</v>
      </c>
      <c r="E21" s="6" t="s">
        <v>11</v>
      </c>
      <c r="F21" s="6" t="s">
        <v>5</v>
      </c>
      <c r="G21" s="3" t="s">
        <v>6</v>
      </c>
      <c r="H21" s="3" t="s">
        <v>13</v>
      </c>
      <c r="I21" s="3">
        <v>2</v>
      </c>
      <c r="J21" s="3" t="s">
        <v>8</v>
      </c>
      <c r="K21" s="1">
        <v>55000</v>
      </c>
      <c r="L21" s="3" t="s">
        <v>27</v>
      </c>
      <c r="M21" s="76">
        <f t="shared" si="0"/>
        <v>2</v>
      </c>
    </row>
    <row r="22" spans="1:13" x14ac:dyDescent="0.2">
      <c r="A22" s="3">
        <v>1040</v>
      </c>
      <c r="B22" s="2" t="s">
        <v>36</v>
      </c>
      <c r="C22" s="4">
        <v>41194</v>
      </c>
      <c r="D22" s="5">
        <v>31383</v>
      </c>
      <c r="E22" s="6" t="s">
        <v>4</v>
      </c>
      <c r="F22" s="6" t="s">
        <v>29</v>
      </c>
      <c r="G22" s="3" t="s">
        <v>6</v>
      </c>
      <c r="H22" s="3" t="s">
        <v>13</v>
      </c>
      <c r="I22" s="3">
        <v>2</v>
      </c>
      <c r="J22" s="3" t="s">
        <v>8</v>
      </c>
      <c r="K22" s="1">
        <v>65000</v>
      </c>
      <c r="L22" s="3" t="s">
        <v>9</v>
      </c>
      <c r="M22" s="76">
        <f t="shared" si="0"/>
        <v>2</v>
      </c>
    </row>
    <row r="23" spans="1:13" x14ac:dyDescent="0.2">
      <c r="A23" s="3">
        <v>1041</v>
      </c>
      <c r="B23" s="2" t="s">
        <v>37</v>
      </c>
      <c r="C23" s="4">
        <v>41247</v>
      </c>
      <c r="D23" s="5">
        <v>21679</v>
      </c>
      <c r="E23" s="6" t="s">
        <v>11</v>
      </c>
      <c r="F23" s="6" t="s">
        <v>15</v>
      </c>
      <c r="G23" s="3" t="s">
        <v>6</v>
      </c>
      <c r="H23" s="3" t="s">
        <v>13</v>
      </c>
      <c r="I23" s="3">
        <v>3</v>
      </c>
      <c r="J23" s="3" t="s">
        <v>8</v>
      </c>
      <c r="K23" s="1">
        <v>125000</v>
      </c>
      <c r="L23" s="3" t="s">
        <v>9</v>
      </c>
      <c r="M23" s="76">
        <f t="shared" si="0"/>
        <v>2</v>
      </c>
    </row>
    <row r="24" spans="1:13" x14ac:dyDescent="0.2">
      <c r="A24" s="3">
        <v>1042</v>
      </c>
      <c r="B24" s="2" t="s">
        <v>38</v>
      </c>
      <c r="C24" s="5">
        <v>39412</v>
      </c>
      <c r="D24" s="5">
        <v>24237</v>
      </c>
      <c r="E24" s="6" t="s">
        <v>4</v>
      </c>
      <c r="F24" s="6" t="s">
        <v>5</v>
      </c>
      <c r="G24" s="3" t="s">
        <v>6</v>
      </c>
      <c r="H24" s="3" t="s">
        <v>13</v>
      </c>
      <c r="I24" s="3">
        <v>3</v>
      </c>
      <c r="J24" s="3" t="s">
        <v>8</v>
      </c>
      <c r="K24" s="1">
        <v>80000</v>
      </c>
      <c r="L24" s="3" t="s">
        <v>22</v>
      </c>
      <c r="M24" s="76">
        <f t="shared" si="0"/>
        <v>7</v>
      </c>
    </row>
    <row r="25" spans="1:13" x14ac:dyDescent="0.2">
      <c r="A25" s="3">
        <v>1043</v>
      </c>
      <c r="B25" s="2" t="s">
        <v>39</v>
      </c>
      <c r="C25" s="5">
        <v>40256</v>
      </c>
      <c r="D25" s="5">
        <v>26907</v>
      </c>
      <c r="E25" s="6" t="s">
        <v>11</v>
      </c>
      <c r="F25" s="3" t="s">
        <v>12</v>
      </c>
      <c r="G25" s="3" t="s">
        <v>6</v>
      </c>
      <c r="H25" s="3" t="s">
        <v>7</v>
      </c>
      <c r="I25" s="3">
        <v>3</v>
      </c>
      <c r="J25" s="3" t="s">
        <v>8</v>
      </c>
      <c r="K25" s="1">
        <v>60000</v>
      </c>
      <c r="L25" s="3" t="s">
        <v>17</v>
      </c>
      <c r="M25" s="76">
        <f t="shared" si="0"/>
        <v>5</v>
      </c>
    </row>
    <row r="26" spans="1:13" x14ac:dyDescent="0.2">
      <c r="A26" s="3">
        <v>1044</v>
      </c>
      <c r="B26" s="2" t="s">
        <v>40</v>
      </c>
      <c r="C26" s="5">
        <v>37060</v>
      </c>
      <c r="D26" s="5">
        <v>19281</v>
      </c>
      <c r="E26" s="6" t="s">
        <v>4</v>
      </c>
      <c r="F26" s="6" t="s">
        <v>5</v>
      </c>
      <c r="G26" s="3" t="s">
        <v>6</v>
      </c>
      <c r="H26" s="3" t="s">
        <v>13</v>
      </c>
      <c r="I26" s="3">
        <v>3</v>
      </c>
      <c r="J26" s="3" t="s">
        <v>8</v>
      </c>
      <c r="K26" s="1">
        <v>122500</v>
      </c>
      <c r="L26" s="3" t="s">
        <v>9</v>
      </c>
      <c r="M26" s="76">
        <f t="shared" si="0"/>
        <v>14</v>
      </c>
    </row>
    <row r="27" spans="1:13" x14ac:dyDescent="0.2">
      <c r="A27" s="3">
        <v>1045</v>
      </c>
      <c r="B27" s="2" t="s">
        <v>41</v>
      </c>
      <c r="C27" s="4">
        <v>41111</v>
      </c>
      <c r="D27" s="5">
        <v>24049</v>
      </c>
      <c r="E27" s="6" t="s">
        <v>4</v>
      </c>
      <c r="F27" s="6" t="s">
        <v>5</v>
      </c>
      <c r="G27" s="3" t="s">
        <v>6</v>
      </c>
      <c r="H27" s="3" t="s">
        <v>13</v>
      </c>
      <c r="I27" s="3">
        <v>3</v>
      </c>
      <c r="J27" s="3" t="s">
        <v>8</v>
      </c>
      <c r="K27" s="1">
        <v>200000</v>
      </c>
      <c r="L27" s="3" t="s">
        <v>9</v>
      </c>
      <c r="M27" s="76">
        <f t="shared" si="0"/>
        <v>2</v>
      </c>
    </row>
    <row r="28" spans="1:13" x14ac:dyDescent="0.2">
      <c r="A28" s="3">
        <v>1046</v>
      </c>
      <c r="B28" s="2" t="s">
        <v>42</v>
      </c>
      <c r="C28" s="5">
        <v>40874</v>
      </c>
      <c r="D28" s="5">
        <v>19153</v>
      </c>
      <c r="E28" s="6" t="s">
        <v>11</v>
      </c>
      <c r="F28" s="3" t="s">
        <v>12</v>
      </c>
      <c r="G28" s="3" t="s">
        <v>25</v>
      </c>
      <c r="H28" s="3" t="s">
        <v>7</v>
      </c>
      <c r="I28" s="3">
        <v>1</v>
      </c>
      <c r="J28" s="3" t="s">
        <v>26</v>
      </c>
      <c r="K28" s="1">
        <v>31761</v>
      </c>
      <c r="L28" s="3" t="s">
        <v>22</v>
      </c>
      <c r="M28" s="76">
        <f t="shared" si="0"/>
        <v>3</v>
      </c>
    </row>
    <row r="29" spans="1:13" x14ac:dyDescent="0.2">
      <c r="A29" s="3">
        <v>1047</v>
      </c>
      <c r="B29" s="2" t="s">
        <v>43</v>
      </c>
      <c r="C29" s="4">
        <v>41324</v>
      </c>
      <c r="D29" s="5">
        <v>22747</v>
      </c>
      <c r="E29" s="6" t="s">
        <v>4</v>
      </c>
      <c r="F29" s="6" t="s">
        <v>5</v>
      </c>
      <c r="G29" s="3" t="s">
        <v>6</v>
      </c>
      <c r="H29" s="3" t="s">
        <v>13</v>
      </c>
      <c r="I29" s="3">
        <v>3</v>
      </c>
      <c r="J29" s="3" t="s">
        <v>8</v>
      </c>
      <c r="K29" s="1">
        <v>65000</v>
      </c>
      <c r="L29" s="3" t="s">
        <v>9</v>
      </c>
      <c r="M29" s="76">
        <f t="shared" si="0"/>
        <v>2</v>
      </c>
    </row>
    <row r="30" spans="1:13" x14ac:dyDescent="0.2">
      <c r="A30" s="3">
        <v>1048</v>
      </c>
      <c r="B30" s="2" t="s">
        <v>44</v>
      </c>
      <c r="C30" s="5">
        <v>38538</v>
      </c>
      <c r="D30" s="5">
        <v>21626</v>
      </c>
      <c r="E30" s="6" t="s">
        <v>11</v>
      </c>
      <c r="F30" s="6" t="s">
        <v>5</v>
      </c>
      <c r="G30" s="3" t="s">
        <v>6</v>
      </c>
      <c r="H30" s="3" t="s">
        <v>7</v>
      </c>
      <c r="I30" s="3">
        <v>1</v>
      </c>
      <c r="J30" s="3" t="s">
        <v>26</v>
      </c>
      <c r="K30" s="1">
        <v>24752</v>
      </c>
      <c r="L30" s="3" t="s">
        <v>17</v>
      </c>
      <c r="M30" s="76">
        <f t="shared" si="0"/>
        <v>9</v>
      </c>
    </row>
    <row r="31" spans="1:13" x14ac:dyDescent="0.2">
      <c r="A31" s="3">
        <v>1049</v>
      </c>
      <c r="B31" s="2" t="s">
        <v>45</v>
      </c>
      <c r="C31" s="5">
        <v>40734</v>
      </c>
      <c r="D31" s="5">
        <v>22382</v>
      </c>
      <c r="E31" s="6" t="s">
        <v>4</v>
      </c>
      <c r="F31" s="6" t="s">
        <v>15</v>
      </c>
      <c r="G31" s="3" t="s">
        <v>6</v>
      </c>
      <c r="H31" s="3" t="s">
        <v>13</v>
      </c>
      <c r="I31" s="3">
        <v>3</v>
      </c>
      <c r="J31" s="3" t="s">
        <v>8</v>
      </c>
      <c r="K31" s="1">
        <v>175000</v>
      </c>
      <c r="L31" s="3" t="s">
        <v>17</v>
      </c>
      <c r="M31" s="76">
        <f t="shared" si="0"/>
        <v>3</v>
      </c>
    </row>
    <row r="32" spans="1:13" x14ac:dyDescent="0.2">
      <c r="A32" s="3">
        <v>1050</v>
      </c>
      <c r="B32" s="2" t="s">
        <v>46</v>
      </c>
      <c r="C32" s="4">
        <v>41219</v>
      </c>
      <c r="D32" s="5">
        <v>33565</v>
      </c>
      <c r="E32" s="6" t="s">
        <v>11</v>
      </c>
      <c r="F32" s="6" t="s">
        <v>5</v>
      </c>
      <c r="G32" s="3" t="s">
        <v>6</v>
      </c>
      <c r="H32" s="3" t="s">
        <v>13</v>
      </c>
      <c r="I32" s="3">
        <v>1</v>
      </c>
      <c r="J32" s="3" t="s">
        <v>26</v>
      </c>
      <c r="K32" s="1">
        <v>29120</v>
      </c>
      <c r="L32" s="3" t="s">
        <v>27</v>
      </c>
      <c r="M32" s="76">
        <f t="shared" si="0"/>
        <v>2</v>
      </c>
    </row>
    <row r="33" spans="1:13" x14ac:dyDescent="0.2">
      <c r="A33" s="3">
        <v>1051</v>
      </c>
      <c r="B33" s="2" t="s">
        <v>47</v>
      </c>
      <c r="C33" s="4">
        <v>41247</v>
      </c>
      <c r="D33" s="5">
        <v>24395</v>
      </c>
      <c r="E33" s="6" t="s">
        <v>4</v>
      </c>
      <c r="F33" s="6" t="s">
        <v>15</v>
      </c>
      <c r="G33" s="3" t="s">
        <v>6</v>
      </c>
      <c r="H33" s="3" t="s">
        <v>13</v>
      </c>
      <c r="I33" s="3">
        <v>3</v>
      </c>
      <c r="J33" s="3" t="s">
        <v>8</v>
      </c>
      <c r="K33" s="1">
        <v>75000</v>
      </c>
      <c r="L33" s="3" t="s">
        <v>9</v>
      </c>
      <c r="M33" s="76">
        <f t="shared" si="0"/>
        <v>2</v>
      </c>
    </row>
    <row r="34" spans="1:13" x14ac:dyDescent="0.2">
      <c r="A34" s="3">
        <v>1052</v>
      </c>
      <c r="B34" s="2" t="s">
        <v>48</v>
      </c>
      <c r="C34" s="5">
        <v>36609</v>
      </c>
      <c r="D34" s="5">
        <v>23719</v>
      </c>
      <c r="E34" s="6" t="s">
        <v>4</v>
      </c>
      <c r="F34" s="6" t="s">
        <v>5</v>
      </c>
      <c r="G34" s="3" t="s">
        <v>6</v>
      </c>
      <c r="H34" s="3" t="s">
        <v>7</v>
      </c>
      <c r="I34" s="3">
        <v>3</v>
      </c>
      <c r="J34" s="3" t="s">
        <v>8</v>
      </c>
      <c r="K34" s="1">
        <v>60000</v>
      </c>
      <c r="L34" s="3" t="s">
        <v>9</v>
      </c>
      <c r="M34" s="76">
        <f t="shared" si="0"/>
        <v>15</v>
      </c>
    </row>
    <row r="35" spans="1:13" x14ac:dyDescent="0.2">
      <c r="A35" s="3">
        <v>1053</v>
      </c>
      <c r="B35" s="2" t="s">
        <v>49</v>
      </c>
      <c r="C35" s="5">
        <v>39591</v>
      </c>
      <c r="D35" s="5">
        <v>22692</v>
      </c>
      <c r="E35" s="6" t="s">
        <v>4</v>
      </c>
      <c r="F35" s="6" t="s">
        <v>15</v>
      </c>
      <c r="G35" s="3" t="s">
        <v>6</v>
      </c>
      <c r="H35" s="3" t="s">
        <v>13</v>
      </c>
      <c r="I35" s="3">
        <v>4</v>
      </c>
      <c r="J35" s="3" t="s">
        <v>8</v>
      </c>
      <c r="K35" s="1">
        <v>200000</v>
      </c>
      <c r="L35" s="7" t="s">
        <v>9</v>
      </c>
      <c r="M35" s="76">
        <f t="shared" si="0"/>
        <v>7</v>
      </c>
    </row>
    <row r="36" spans="1:13" x14ac:dyDescent="0.2">
      <c r="A36" s="3">
        <v>1054</v>
      </c>
      <c r="B36" s="2" t="s">
        <v>50</v>
      </c>
      <c r="C36" s="5">
        <v>36384</v>
      </c>
      <c r="D36" s="5">
        <v>25126</v>
      </c>
      <c r="E36" s="6" t="s">
        <v>4</v>
      </c>
      <c r="F36" s="6" t="s">
        <v>5</v>
      </c>
      <c r="G36" s="3" t="s">
        <v>6</v>
      </c>
      <c r="H36" s="3" t="s">
        <v>13</v>
      </c>
      <c r="I36" s="3">
        <v>3</v>
      </c>
      <c r="J36" s="3" t="s">
        <v>8</v>
      </c>
      <c r="K36" s="1">
        <v>110000</v>
      </c>
      <c r="L36" s="3" t="s">
        <v>22</v>
      </c>
      <c r="M36" s="76">
        <f t="shared" si="0"/>
        <v>15</v>
      </c>
    </row>
    <row r="37" spans="1:13" x14ac:dyDescent="0.2">
      <c r="A37" s="3">
        <v>1055</v>
      </c>
      <c r="B37" s="2" t="s">
        <v>51</v>
      </c>
      <c r="C37" s="4">
        <v>41219</v>
      </c>
      <c r="D37" s="5">
        <v>26743</v>
      </c>
      <c r="E37" s="6" t="s">
        <v>4</v>
      </c>
      <c r="F37" s="6" t="s">
        <v>29</v>
      </c>
      <c r="G37" s="3" t="s">
        <v>6</v>
      </c>
      <c r="H37" s="3" t="s">
        <v>7</v>
      </c>
      <c r="I37" s="3">
        <v>1</v>
      </c>
      <c r="J37" s="3" t="s">
        <v>26</v>
      </c>
      <c r="K37" s="1">
        <v>22880</v>
      </c>
      <c r="L37" s="3" t="s">
        <v>27</v>
      </c>
      <c r="M37" s="76">
        <f t="shared" si="0"/>
        <v>2</v>
      </c>
    </row>
    <row r="38" spans="1:13" x14ac:dyDescent="0.2">
      <c r="A38" s="3">
        <v>1056</v>
      </c>
      <c r="B38" s="2" t="s">
        <v>52</v>
      </c>
      <c r="C38" s="5">
        <v>39243</v>
      </c>
      <c r="D38" s="5">
        <v>24217</v>
      </c>
      <c r="E38" s="6" t="s">
        <v>11</v>
      </c>
      <c r="F38" s="6" t="s">
        <v>29</v>
      </c>
      <c r="G38" s="3" t="s">
        <v>6</v>
      </c>
      <c r="H38" s="3" t="s">
        <v>7</v>
      </c>
      <c r="I38" s="3">
        <v>1</v>
      </c>
      <c r="J38" s="3" t="s">
        <v>26</v>
      </c>
      <c r="K38" s="1">
        <v>22880</v>
      </c>
      <c r="L38" s="3" t="s">
        <v>22</v>
      </c>
      <c r="M38" s="76">
        <f t="shared" ref="M38:M69" si="1">DATEDIF(C38,$AB$5,"y")</f>
        <v>8</v>
      </c>
    </row>
    <row r="39" spans="1:13" x14ac:dyDescent="0.2">
      <c r="A39" s="3">
        <v>1057</v>
      </c>
      <c r="B39" s="2" t="s">
        <v>53</v>
      </c>
      <c r="C39" s="4">
        <v>41282</v>
      </c>
      <c r="D39" s="5">
        <v>20900</v>
      </c>
      <c r="E39" s="6" t="s">
        <v>4</v>
      </c>
      <c r="F39" s="6" t="s">
        <v>5</v>
      </c>
      <c r="G39" s="3" t="s">
        <v>6</v>
      </c>
      <c r="H39" s="3" t="s">
        <v>13</v>
      </c>
      <c r="I39" s="3">
        <v>3</v>
      </c>
      <c r="J39" s="3" t="s">
        <v>8</v>
      </c>
      <c r="K39" s="1">
        <v>85000</v>
      </c>
      <c r="L39" s="3" t="s">
        <v>22</v>
      </c>
      <c r="M39" s="76">
        <f t="shared" si="1"/>
        <v>2</v>
      </c>
    </row>
    <row r="40" spans="1:13" x14ac:dyDescent="0.2">
      <c r="A40" s="3">
        <v>1058</v>
      </c>
      <c r="B40" s="2" t="s">
        <v>54</v>
      </c>
      <c r="C40" s="5">
        <v>39937</v>
      </c>
      <c r="D40" s="5">
        <v>24651</v>
      </c>
      <c r="E40" s="6" t="s">
        <v>4</v>
      </c>
      <c r="F40" s="3" t="s">
        <v>12</v>
      </c>
      <c r="G40" s="3" t="s">
        <v>25</v>
      </c>
      <c r="H40" s="3" t="s">
        <v>7</v>
      </c>
      <c r="I40" s="3">
        <v>2</v>
      </c>
      <c r="J40" s="3" t="s">
        <v>8</v>
      </c>
      <c r="K40" s="1">
        <v>33000</v>
      </c>
      <c r="L40" s="3" t="s">
        <v>9</v>
      </c>
      <c r="M40" s="76">
        <f t="shared" si="1"/>
        <v>6</v>
      </c>
    </row>
    <row r="41" spans="1:13" x14ac:dyDescent="0.2">
      <c r="A41" s="3">
        <v>1059</v>
      </c>
      <c r="B41" s="2" t="s">
        <v>55</v>
      </c>
      <c r="C41" s="5">
        <v>39645</v>
      </c>
      <c r="D41" s="5">
        <v>31451</v>
      </c>
      <c r="E41" s="6" t="s">
        <v>11</v>
      </c>
      <c r="F41" s="6" t="s">
        <v>5</v>
      </c>
      <c r="G41" s="3" t="s">
        <v>6</v>
      </c>
      <c r="H41" s="3" t="s">
        <v>7</v>
      </c>
      <c r="I41" s="3">
        <v>3</v>
      </c>
      <c r="J41" s="3" t="s">
        <v>8</v>
      </c>
      <c r="K41" s="1">
        <v>65000</v>
      </c>
      <c r="L41" s="3" t="s">
        <v>17</v>
      </c>
      <c r="M41" s="76">
        <f t="shared" si="1"/>
        <v>6</v>
      </c>
    </row>
    <row r="42" spans="1:13" x14ac:dyDescent="0.2">
      <c r="A42" s="3">
        <v>1060</v>
      </c>
      <c r="B42" s="2" t="s">
        <v>56</v>
      </c>
      <c r="C42" s="5">
        <v>38454</v>
      </c>
      <c r="D42" s="5">
        <v>31606</v>
      </c>
      <c r="E42" s="6" t="s">
        <v>11</v>
      </c>
      <c r="F42" s="6" t="s">
        <v>29</v>
      </c>
      <c r="G42" s="3" t="s">
        <v>6</v>
      </c>
      <c r="H42" s="3" t="s">
        <v>7</v>
      </c>
      <c r="I42" s="3">
        <v>1</v>
      </c>
      <c r="J42" s="3" t="s">
        <v>26</v>
      </c>
      <c r="K42" s="1">
        <v>21299</v>
      </c>
      <c r="L42" s="3" t="s">
        <v>9</v>
      </c>
      <c r="M42" s="76">
        <f t="shared" si="1"/>
        <v>10</v>
      </c>
    </row>
    <row r="43" spans="1:13" x14ac:dyDescent="0.2">
      <c r="A43" s="3">
        <v>1061</v>
      </c>
      <c r="B43" s="2" t="s">
        <v>57</v>
      </c>
      <c r="C43" s="5">
        <v>39885</v>
      </c>
      <c r="D43" s="5">
        <v>18087</v>
      </c>
      <c r="E43" s="6" t="s">
        <v>4</v>
      </c>
      <c r="F43" s="6" t="s">
        <v>15</v>
      </c>
      <c r="G43" s="3" t="s">
        <v>6</v>
      </c>
      <c r="H43" s="3" t="s">
        <v>13</v>
      </c>
      <c r="I43" s="3">
        <v>3</v>
      </c>
      <c r="J43" s="3" t="s">
        <v>8</v>
      </c>
      <c r="K43" s="1">
        <v>95000</v>
      </c>
      <c r="L43" s="3" t="s">
        <v>17</v>
      </c>
      <c r="M43" s="76">
        <f t="shared" si="1"/>
        <v>6</v>
      </c>
    </row>
    <row r="44" spans="1:13" x14ac:dyDescent="0.2">
      <c r="A44" s="3">
        <v>1062</v>
      </c>
      <c r="B44" s="2" t="s">
        <v>58</v>
      </c>
      <c r="C44" s="4">
        <v>41129</v>
      </c>
      <c r="D44" s="5">
        <v>20790</v>
      </c>
      <c r="E44" s="6" t="s">
        <v>4</v>
      </c>
      <c r="F44" s="6" t="s">
        <v>15</v>
      </c>
      <c r="G44" s="3" t="s">
        <v>6</v>
      </c>
      <c r="H44" s="3" t="s">
        <v>13</v>
      </c>
      <c r="I44" s="3">
        <v>3</v>
      </c>
      <c r="J44" s="3" t="s">
        <v>8</v>
      </c>
      <c r="K44" s="1">
        <v>80000</v>
      </c>
      <c r="L44" s="3" t="s">
        <v>22</v>
      </c>
      <c r="M44" s="76">
        <f t="shared" si="1"/>
        <v>2</v>
      </c>
    </row>
    <row r="45" spans="1:13" x14ac:dyDescent="0.2">
      <c r="A45" s="3">
        <v>1063</v>
      </c>
      <c r="B45" s="2" t="s">
        <v>59</v>
      </c>
      <c r="C45" s="4">
        <v>41107</v>
      </c>
      <c r="D45" s="5">
        <v>21743</v>
      </c>
      <c r="E45" s="6" t="s">
        <v>4</v>
      </c>
      <c r="F45" s="6" t="s">
        <v>29</v>
      </c>
      <c r="G45" s="3" t="s">
        <v>6</v>
      </c>
      <c r="H45" s="3" t="s">
        <v>7</v>
      </c>
      <c r="I45" s="3">
        <v>1</v>
      </c>
      <c r="J45" s="3" t="s">
        <v>26</v>
      </c>
      <c r="K45" s="1">
        <v>25792</v>
      </c>
      <c r="L45" s="3" t="s">
        <v>27</v>
      </c>
      <c r="M45" s="76">
        <f t="shared" si="1"/>
        <v>2</v>
      </c>
    </row>
    <row r="46" spans="1:13" x14ac:dyDescent="0.2">
      <c r="A46" s="3">
        <v>1064</v>
      </c>
      <c r="B46" s="2" t="s">
        <v>50</v>
      </c>
      <c r="C46" s="5">
        <v>40916</v>
      </c>
      <c r="D46" s="5">
        <v>25633</v>
      </c>
      <c r="E46" s="6" t="s">
        <v>11</v>
      </c>
      <c r="F46" s="6" t="s">
        <v>15</v>
      </c>
      <c r="G46" s="3" t="s">
        <v>6</v>
      </c>
      <c r="H46" s="3" t="s">
        <v>7</v>
      </c>
      <c r="I46" s="3">
        <v>3</v>
      </c>
      <c r="J46" s="3" t="s">
        <v>8</v>
      </c>
      <c r="K46" s="1">
        <v>70000</v>
      </c>
      <c r="L46" s="3" t="s">
        <v>9</v>
      </c>
      <c r="M46" s="76">
        <f t="shared" si="1"/>
        <v>3</v>
      </c>
    </row>
    <row r="47" spans="1:13" x14ac:dyDescent="0.2">
      <c r="A47" s="3">
        <v>1065</v>
      </c>
      <c r="B47" s="2" t="s">
        <v>60</v>
      </c>
      <c r="C47" s="5">
        <v>40455</v>
      </c>
      <c r="D47" s="5">
        <v>21848</v>
      </c>
      <c r="E47" s="6" t="s">
        <v>11</v>
      </c>
      <c r="F47" s="6" t="s">
        <v>5</v>
      </c>
      <c r="G47" s="3" t="s">
        <v>6</v>
      </c>
      <c r="H47" s="3" t="s">
        <v>7</v>
      </c>
      <c r="I47" s="3">
        <v>3</v>
      </c>
      <c r="J47" s="3" t="s">
        <v>8</v>
      </c>
      <c r="K47" s="1">
        <v>73500</v>
      </c>
      <c r="L47" s="3" t="s">
        <v>27</v>
      </c>
      <c r="M47" s="76">
        <f t="shared" si="1"/>
        <v>4</v>
      </c>
    </row>
    <row r="48" spans="1:13" x14ac:dyDescent="0.2">
      <c r="A48" s="3">
        <v>1066</v>
      </c>
      <c r="B48" s="2" t="s">
        <v>61</v>
      </c>
      <c r="C48" s="5">
        <v>40063</v>
      </c>
      <c r="D48" s="5">
        <v>22351</v>
      </c>
      <c r="E48" s="6" t="s">
        <v>11</v>
      </c>
      <c r="F48" s="6" t="s">
        <v>29</v>
      </c>
      <c r="G48" s="3" t="s">
        <v>6</v>
      </c>
      <c r="H48" s="3" t="s">
        <v>7</v>
      </c>
      <c r="I48" s="3">
        <v>1</v>
      </c>
      <c r="J48" s="3" t="s">
        <v>26</v>
      </c>
      <c r="K48" s="1">
        <v>21299</v>
      </c>
      <c r="L48" s="3" t="s">
        <v>27</v>
      </c>
      <c r="M48" s="76">
        <f t="shared" si="1"/>
        <v>5</v>
      </c>
    </row>
    <row r="49" spans="1:13" x14ac:dyDescent="0.2">
      <c r="A49" s="3">
        <v>1067</v>
      </c>
      <c r="B49" s="2" t="s">
        <v>62</v>
      </c>
      <c r="C49" s="5">
        <v>40762</v>
      </c>
      <c r="D49" s="5">
        <v>20756</v>
      </c>
      <c r="E49" s="6" t="s">
        <v>11</v>
      </c>
      <c r="F49" s="6" t="s">
        <v>5</v>
      </c>
      <c r="G49" s="3" t="s">
        <v>6</v>
      </c>
      <c r="H49" s="3" t="s">
        <v>7</v>
      </c>
      <c r="I49" s="3">
        <v>1</v>
      </c>
      <c r="J49" s="3" t="s">
        <v>26</v>
      </c>
      <c r="K49" s="1">
        <v>39000</v>
      </c>
      <c r="L49" s="3" t="s">
        <v>17</v>
      </c>
      <c r="M49" s="76">
        <f t="shared" si="1"/>
        <v>3</v>
      </c>
    </row>
    <row r="50" spans="1:13" x14ac:dyDescent="0.2">
      <c r="A50" s="3">
        <v>1068</v>
      </c>
      <c r="B50" s="2" t="s">
        <v>63</v>
      </c>
      <c r="C50" s="4">
        <v>41058</v>
      </c>
      <c r="D50" s="5">
        <v>18496</v>
      </c>
      <c r="E50" s="6" t="s">
        <v>4</v>
      </c>
      <c r="F50" s="6" t="s">
        <v>5</v>
      </c>
      <c r="G50" s="3" t="s">
        <v>6</v>
      </c>
      <c r="H50" s="3" t="s">
        <v>13</v>
      </c>
      <c r="I50" s="3">
        <v>3</v>
      </c>
      <c r="J50" s="3" t="s">
        <v>8</v>
      </c>
      <c r="K50" s="1">
        <v>115000</v>
      </c>
      <c r="L50" s="3" t="s">
        <v>9</v>
      </c>
      <c r="M50" s="76">
        <f t="shared" si="1"/>
        <v>3</v>
      </c>
    </row>
    <row r="51" spans="1:13" x14ac:dyDescent="0.2">
      <c r="A51" s="3">
        <v>1069</v>
      </c>
      <c r="B51" s="2" t="s">
        <v>64</v>
      </c>
      <c r="C51" s="5">
        <v>38004</v>
      </c>
      <c r="D51" s="5">
        <v>18940</v>
      </c>
      <c r="E51" s="6" t="s">
        <v>11</v>
      </c>
      <c r="F51" s="6" t="s">
        <v>29</v>
      </c>
      <c r="G51" s="3" t="s">
        <v>6</v>
      </c>
      <c r="H51" s="3" t="s">
        <v>7</v>
      </c>
      <c r="I51" s="3">
        <v>1</v>
      </c>
      <c r="J51" s="3" t="s">
        <v>26</v>
      </c>
      <c r="K51" s="1">
        <v>21840</v>
      </c>
      <c r="L51" s="3" t="s">
        <v>20</v>
      </c>
      <c r="M51" s="76">
        <f t="shared" si="1"/>
        <v>11</v>
      </c>
    </row>
    <row r="52" spans="1:13" x14ac:dyDescent="0.2">
      <c r="A52" s="3">
        <v>1070</v>
      </c>
      <c r="B52" s="2" t="s">
        <v>65</v>
      </c>
      <c r="C52" s="4">
        <v>41275</v>
      </c>
      <c r="D52" s="5">
        <v>24268</v>
      </c>
      <c r="E52" s="6" t="s">
        <v>4</v>
      </c>
      <c r="F52" s="6" t="s">
        <v>5</v>
      </c>
      <c r="G52" s="3" t="s">
        <v>6</v>
      </c>
      <c r="H52" s="3" t="s">
        <v>13</v>
      </c>
      <c r="I52" s="3">
        <v>3</v>
      </c>
      <c r="J52" s="3" t="s">
        <v>8</v>
      </c>
      <c r="K52" s="1">
        <v>123000</v>
      </c>
      <c r="L52" s="3" t="s">
        <v>27</v>
      </c>
      <c r="M52" s="76">
        <f t="shared" si="1"/>
        <v>2</v>
      </c>
    </row>
    <row r="53" spans="1:13" x14ac:dyDescent="0.2">
      <c r="A53" s="3">
        <v>1071</v>
      </c>
      <c r="B53" s="2" t="s">
        <v>66</v>
      </c>
      <c r="C53" s="5">
        <v>36899</v>
      </c>
      <c r="D53" s="5">
        <v>33595</v>
      </c>
      <c r="E53" s="6" t="s">
        <v>4</v>
      </c>
      <c r="F53" s="6" t="s">
        <v>5</v>
      </c>
      <c r="G53" s="3" t="s">
        <v>6</v>
      </c>
      <c r="H53" s="3" t="s">
        <v>13</v>
      </c>
      <c r="I53" s="3">
        <v>3</v>
      </c>
      <c r="J53" s="3" t="s">
        <v>8</v>
      </c>
      <c r="K53" s="1">
        <v>90000</v>
      </c>
      <c r="L53" s="3" t="s">
        <v>20</v>
      </c>
      <c r="M53" s="76">
        <f t="shared" si="1"/>
        <v>14</v>
      </c>
    </row>
    <row r="54" spans="1:13" x14ac:dyDescent="0.2">
      <c r="A54" s="3">
        <v>1072</v>
      </c>
      <c r="B54" s="2" t="s">
        <v>67</v>
      </c>
      <c r="C54" s="5">
        <v>38097</v>
      </c>
      <c r="D54" s="5">
        <v>20636</v>
      </c>
      <c r="E54" s="6" t="s">
        <v>4</v>
      </c>
      <c r="F54" s="6" t="s">
        <v>5</v>
      </c>
      <c r="G54" s="3" t="s">
        <v>6</v>
      </c>
      <c r="H54" s="3" t="s">
        <v>13</v>
      </c>
      <c r="I54" s="3">
        <v>3</v>
      </c>
      <c r="J54" s="3" t="s">
        <v>8</v>
      </c>
      <c r="K54" s="1">
        <v>110000</v>
      </c>
      <c r="L54" s="3" t="s">
        <v>22</v>
      </c>
      <c r="M54" s="76">
        <f t="shared" si="1"/>
        <v>11</v>
      </c>
    </row>
    <row r="55" spans="1:13" x14ac:dyDescent="0.2">
      <c r="A55" s="3">
        <v>1073</v>
      </c>
      <c r="B55" s="2" t="s">
        <v>68</v>
      </c>
      <c r="C55" s="5">
        <v>38153</v>
      </c>
      <c r="D55" s="5">
        <v>18382</v>
      </c>
      <c r="E55" s="6" t="s">
        <v>11</v>
      </c>
      <c r="F55" s="6" t="s">
        <v>5</v>
      </c>
      <c r="G55" s="3" t="s">
        <v>6</v>
      </c>
      <c r="H55" s="3" t="s">
        <v>13</v>
      </c>
      <c r="I55" s="3">
        <v>3</v>
      </c>
      <c r="J55" s="3" t="s">
        <v>8</v>
      </c>
      <c r="K55" s="1">
        <v>75000</v>
      </c>
      <c r="L55" s="3" t="s">
        <v>17</v>
      </c>
      <c r="M55" s="76">
        <f t="shared" si="1"/>
        <v>11</v>
      </c>
    </row>
    <row r="56" spans="1:13" x14ac:dyDescent="0.2">
      <c r="A56" s="3">
        <v>1074</v>
      </c>
      <c r="B56" s="2" t="s">
        <v>69</v>
      </c>
      <c r="C56" s="5">
        <v>39236</v>
      </c>
      <c r="D56" s="5">
        <v>19526</v>
      </c>
      <c r="E56" s="6" t="s">
        <v>4</v>
      </c>
      <c r="F56" s="6" t="s">
        <v>15</v>
      </c>
      <c r="G56" s="3" t="s">
        <v>6</v>
      </c>
      <c r="H56" s="3" t="s">
        <v>13</v>
      </c>
      <c r="I56" s="3">
        <v>3</v>
      </c>
      <c r="J56" s="3" t="s">
        <v>8</v>
      </c>
      <c r="K56" s="1">
        <v>80000</v>
      </c>
      <c r="L56" s="3" t="s">
        <v>22</v>
      </c>
      <c r="M56" s="76">
        <f t="shared" si="1"/>
        <v>8</v>
      </c>
    </row>
    <row r="57" spans="1:13" x14ac:dyDescent="0.2">
      <c r="A57" s="3">
        <v>1075</v>
      </c>
      <c r="B57" s="2" t="s">
        <v>70</v>
      </c>
      <c r="C57" s="4">
        <v>41303</v>
      </c>
      <c r="D57" s="5">
        <v>30256</v>
      </c>
      <c r="E57" s="6" t="s">
        <v>11</v>
      </c>
      <c r="F57" s="6" t="s">
        <v>5</v>
      </c>
      <c r="G57" s="3" t="s">
        <v>6</v>
      </c>
      <c r="H57" s="3" t="s">
        <v>13</v>
      </c>
      <c r="I57" s="3">
        <v>2</v>
      </c>
      <c r="J57" s="3" t="s">
        <v>8</v>
      </c>
      <c r="K57" s="1">
        <v>45000</v>
      </c>
      <c r="L57" s="3" t="s">
        <v>20</v>
      </c>
      <c r="M57" s="76">
        <f t="shared" si="1"/>
        <v>2</v>
      </c>
    </row>
    <row r="58" spans="1:13" x14ac:dyDescent="0.2">
      <c r="A58" s="3">
        <v>1076</v>
      </c>
      <c r="B58" s="2" t="s">
        <v>71</v>
      </c>
      <c r="C58" s="5">
        <v>39296</v>
      </c>
      <c r="D58" s="5">
        <v>22853</v>
      </c>
      <c r="E58" s="6" t="s">
        <v>11</v>
      </c>
      <c r="F58" s="6" t="s">
        <v>29</v>
      </c>
      <c r="G58" s="3" t="s">
        <v>6</v>
      </c>
      <c r="H58" s="3" t="s">
        <v>7</v>
      </c>
      <c r="I58" s="3">
        <v>1</v>
      </c>
      <c r="J58" s="3" t="s">
        <v>26</v>
      </c>
      <c r="K58" s="1">
        <v>22048</v>
      </c>
      <c r="L58" s="7" t="s">
        <v>132</v>
      </c>
      <c r="M58" s="76">
        <f t="shared" si="1"/>
        <v>7</v>
      </c>
    </row>
    <row r="59" spans="1:13" x14ac:dyDescent="0.2">
      <c r="A59" s="3">
        <v>1077</v>
      </c>
      <c r="B59" s="2" t="s">
        <v>72</v>
      </c>
      <c r="C59" s="4">
        <v>41149</v>
      </c>
      <c r="D59" s="5">
        <v>27173</v>
      </c>
      <c r="E59" s="6" t="s">
        <v>4</v>
      </c>
      <c r="F59" s="6" t="s">
        <v>5</v>
      </c>
      <c r="G59" s="3" t="s">
        <v>6</v>
      </c>
      <c r="H59" s="3" t="s">
        <v>7</v>
      </c>
      <c r="I59" s="3">
        <v>2</v>
      </c>
      <c r="J59" s="3" t="s">
        <v>8</v>
      </c>
      <c r="K59" s="1">
        <v>47000</v>
      </c>
      <c r="L59" s="3" t="s">
        <v>22</v>
      </c>
      <c r="M59" s="76">
        <f t="shared" si="1"/>
        <v>2</v>
      </c>
    </row>
    <row r="60" spans="1:13" x14ac:dyDescent="0.2">
      <c r="A60" s="3">
        <v>1078</v>
      </c>
      <c r="B60" s="2" t="s">
        <v>73</v>
      </c>
      <c r="C60" s="5">
        <v>38296</v>
      </c>
      <c r="D60" s="5">
        <v>18779</v>
      </c>
      <c r="E60" s="6" t="s">
        <v>11</v>
      </c>
      <c r="F60" s="6" t="s">
        <v>29</v>
      </c>
      <c r="G60" s="3" t="s">
        <v>6</v>
      </c>
      <c r="H60" s="3" t="s">
        <v>7</v>
      </c>
      <c r="I60" s="3">
        <v>1</v>
      </c>
      <c r="J60" s="3" t="s">
        <v>26</v>
      </c>
      <c r="K60" s="1">
        <v>26000</v>
      </c>
      <c r="L60" s="3" t="s">
        <v>17</v>
      </c>
      <c r="M60" s="76">
        <f t="shared" si="1"/>
        <v>10</v>
      </c>
    </row>
    <row r="61" spans="1:13" x14ac:dyDescent="0.2">
      <c r="A61" s="3">
        <v>1079</v>
      </c>
      <c r="B61" s="2" t="s">
        <v>74</v>
      </c>
      <c r="C61" s="4">
        <v>41107</v>
      </c>
      <c r="D61" s="5">
        <v>30970</v>
      </c>
      <c r="E61" s="6" t="s">
        <v>4</v>
      </c>
      <c r="F61" s="6" t="s">
        <v>29</v>
      </c>
      <c r="G61" s="3" t="s">
        <v>25</v>
      </c>
      <c r="H61" s="3" t="s">
        <v>7</v>
      </c>
      <c r="I61" s="3">
        <v>1</v>
      </c>
      <c r="J61" s="3" t="s">
        <v>26</v>
      </c>
      <c r="K61" s="1">
        <v>25792</v>
      </c>
      <c r="L61" s="3" t="s">
        <v>22</v>
      </c>
      <c r="M61" s="76">
        <f t="shared" si="1"/>
        <v>2</v>
      </c>
    </row>
    <row r="62" spans="1:13" x14ac:dyDescent="0.2">
      <c r="A62" s="3">
        <v>1080</v>
      </c>
      <c r="B62" s="2" t="s">
        <v>75</v>
      </c>
      <c r="C62" s="5">
        <v>39264</v>
      </c>
      <c r="D62" s="5">
        <v>33520</v>
      </c>
      <c r="E62" s="6" t="s">
        <v>11</v>
      </c>
      <c r="F62" s="6" t="s">
        <v>29</v>
      </c>
      <c r="G62" s="3" t="s">
        <v>6</v>
      </c>
      <c r="H62" s="3" t="s">
        <v>7</v>
      </c>
      <c r="I62" s="3">
        <v>1</v>
      </c>
      <c r="J62" s="3" t="s">
        <v>26</v>
      </c>
      <c r="K62" s="1">
        <v>27560</v>
      </c>
      <c r="L62" s="3" t="s">
        <v>27</v>
      </c>
      <c r="M62" s="76">
        <f t="shared" si="1"/>
        <v>8</v>
      </c>
    </row>
    <row r="63" spans="1:13" x14ac:dyDescent="0.2">
      <c r="A63" s="3">
        <v>1081</v>
      </c>
      <c r="B63" s="2" t="s">
        <v>76</v>
      </c>
      <c r="C63" s="4">
        <v>41107</v>
      </c>
      <c r="D63" s="5">
        <v>17930</v>
      </c>
      <c r="E63" s="6" t="s">
        <v>4</v>
      </c>
      <c r="F63" s="6" t="s">
        <v>5</v>
      </c>
      <c r="G63" s="3" t="s">
        <v>6</v>
      </c>
      <c r="H63" s="3" t="s">
        <v>13</v>
      </c>
      <c r="I63" s="3">
        <v>3</v>
      </c>
      <c r="J63" s="3" t="s">
        <v>8</v>
      </c>
      <c r="K63" s="1">
        <v>150000</v>
      </c>
      <c r="L63" s="3" t="s">
        <v>20</v>
      </c>
      <c r="M63" s="76">
        <f t="shared" si="1"/>
        <v>2</v>
      </c>
    </row>
    <row r="64" spans="1:13" x14ac:dyDescent="0.2">
      <c r="A64" s="3">
        <v>1082</v>
      </c>
      <c r="B64" s="2" t="s">
        <v>77</v>
      </c>
      <c r="C64" s="5">
        <v>39520</v>
      </c>
      <c r="D64" s="5">
        <v>25335</v>
      </c>
      <c r="E64" s="6" t="s">
        <v>4</v>
      </c>
      <c r="F64" s="6" t="s">
        <v>5</v>
      </c>
      <c r="G64" s="3" t="s">
        <v>78</v>
      </c>
      <c r="H64" s="3" t="s">
        <v>7</v>
      </c>
      <c r="I64" s="3">
        <v>3</v>
      </c>
      <c r="J64" s="3" t="s">
        <v>8</v>
      </c>
      <c r="K64" s="1">
        <v>54000</v>
      </c>
      <c r="L64" s="3" t="s">
        <v>17</v>
      </c>
      <c r="M64" s="76">
        <f t="shared" si="1"/>
        <v>7</v>
      </c>
    </row>
    <row r="65" spans="1:13" x14ac:dyDescent="0.2">
      <c r="A65" s="3">
        <v>1083</v>
      </c>
      <c r="B65" s="2" t="s">
        <v>79</v>
      </c>
      <c r="C65" s="4">
        <v>41114</v>
      </c>
      <c r="D65" s="5">
        <v>21848</v>
      </c>
      <c r="E65" s="6" t="s">
        <v>4</v>
      </c>
      <c r="F65" s="6" t="s">
        <v>5</v>
      </c>
      <c r="G65" s="3" t="s">
        <v>6</v>
      </c>
      <c r="H65" s="3" t="s">
        <v>13</v>
      </c>
      <c r="I65" s="3">
        <v>3</v>
      </c>
      <c r="J65" s="3" t="s">
        <v>8</v>
      </c>
      <c r="K65" s="1">
        <v>85000</v>
      </c>
      <c r="L65" s="3" t="s">
        <v>27</v>
      </c>
      <c r="M65" s="76">
        <f t="shared" si="1"/>
        <v>2</v>
      </c>
    </row>
    <row r="66" spans="1:13" x14ac:dyDescent="0.2">
      <c r="A66" s="3">
        <v>1084</v>
      </c>
      <c r="B66" s="2" t="s">
        <v>80</v>
      </c>
      <c r="C66" s="4">
        <v>40579</v>
      </c>
      <c r="D66" s="5">
        <v>17185</v>
      </c>
      <c r="E66" s="6" t="s">
        <v>11</v>
      </c>
      <c r="F66" s="6" t="s">
        <v>5</v>
      </c>
      <c r="G66" s="3" t="s">
        <v>6</v>
      </c>
      <c r="H66" s="3" t="s">
        <v>7</v>
      </c>
      <c r="I66" s="3">
        <v>2</v>
      </c>
      <c r="J66" s="3" t="s">
        <v>8</v>
      </c>
      <c r="K66" s="1">
        <v>42000</v>
      </c>
      <c r="L66" s="3" t="s">
        <v>9</v>
      </c>
      <c r="M66" s="76">
        <f t="shared" si="1"/>
        <v>4</v>
      </c>
    </row>
    <row r="67" spans="1:13" x14ac:dyDescent="0.2">
      <c r="A67" s="3">
        <v>1085</v>
      </c>
      <c r="B67" s="2" t="s">
        <v>81</v>
      </c>
      <c r="C67" s="5">
        <v>38791</v>
      </c>
      <c r="D67" s="5">
        <v>22343</v>
      </c>
      <c r="E67" s="6" t="s">
        <v>11</v>
      </c>
      <c r="F67" s="6" t="s">
        <v>29</v>
      </c>
      <c r="G67" s="3" t="s">
        <v>6</v>
      </c>
      <c r="H67" s="3" t="s">
        <v>13</v>
      </c>
      <c r="I67" s="3">
        <v>1</v>
      </c>
      <c r="J67" s="3" t="s">
        <v>26</v>
      </c>
      <c r="K67" s="1">
        <v>29640</v>
      </c>
      <c r="L67" s="3" t="s">
        <v>22</v>
      </c>
      <c r="M67" s="76">
        <f t="shared" si="1"/>
        <v>9</v>
      </c>
    </row>
    <row r="68" spans="1:13" x14ac:dyDescent="0.2">
      <c r="A68" s="3">
        <v>1086</v>
      </c>
      <c r="B68" s="2" t="s">
        <v>82</v>
      </c>
      <c r="C68" s="5">
        <v>37571</v>
      </c>
      <c r="D68" s="5">
        <v>28623</v>
      </c>
      <c r="E68" s="6" t="s">
        <v>4</v>
      </c>
      <c r="F68" s="6" t="s">
        <v>5</v>
      </c>
      <c r="G68" s="3" t="s">
        <v>6</v>
      </c>
      <c r="H68" s="3" t="s">
        <v>13</v>
      </c>
      <c r="I68" s="3">
        <v>3</v>
      </c>
      <c r="J68" s="3" t="s">
        <v>8</v>
      </c>
      <c r="K68" s="1">
        <v>110000</v>
      </c>
      <c r="L68" s="3" t="s">
        <v>9</v>
      </c>
      <c r="M68" s="76">
        <f t="shared" si="1"/>
        <v>12</v>
      </c>
    </row>
    <row r="69" spans="1:13" x14ac:dyDescent="0.2">
      <c r="A69" s="3">
        <v>1087</v>
      </c>
      <c r="B69" s="2" t="s">
        <v>83</v>
      </c>
      <c r="C69" s="5">
        <v>40798</v>
      </c>
      <c r="D69" s="5">
        <v>31679</v>
      </c>
      <c r="E69" s="6" t="s">
        <v>11</v>
      </c>
      <c r="F69" s="6" t="s">
        <v>5</v>
      </c>
      <c r="G69" s="3" t="s">
        <v>78</v>
      </c>
      <c r="H69" s="3" t="s">
        <v>7</v>
      </c>
      <c r="I69" s="3">
        <v>3</v>
      </c>
      <c r="J69" s="3" t="s">
        <v>8</v>
      </c>
      <c r="K69" s="1">
        <v>66000</v>
      </c>
      <c r="L69" s="3" t="s">
        <v>17</v>
      </c>
      <c r="M69" s="76">
        <f t="shared" si="1"/>
        <v>3</v>
      </c>
    </row>
    <row r="70" spans="1:13" x14ac:dyDescent="0.2">
      <c r="A70" s="3">
        <v>1088</v>
      </c>
      <c r="B70" s="2" t="s">
        <v>84</v>
      </c>
      <c r="C70" s="5">
        <v>37882</v>
      </c>
      <c r="D70" s="5">
        <v>19526</v>
      </c>
      <c r="E70" s="6" t="s">
        <v>11</v>
      </c>
      <c r="F70" s="6" t="s">
        <v>5</v>
      </c>
      <c r="G70" s="3" t="s">
        <v>6</v>
      </c>
      <c r="H70" s="3" t="s">
        <v>7</v>
      </c>
      <c r="I70" s="3">
        <v>2</v>
      </c>
      <c r="J70" s="3" t="s">
        <v>8</v>
      </c>
      <c r="K70" s="1">
        <v>52000</v>
      </c>
      <c r="L70" s="3" t="s">
        <v>9</v>
      </c>
      <c r="M70" s="76">
        <f t="shared" ref="M70:M105" si="2">DATEDIF(C70,$AB$5,"y")</f>
        <v>11</v>
      </c>
    </row>
    <row r="71" spans="1:13" x14ac:dyDescent="0.2">
      <c r="A71" s="3">
        <v>1089</v>
      </c>
      <c r="B71" s="2" t="s">
        <v>85</v>
      </c>
      <c r="C71" s="4">
        <v>41226</v>
      </c>
      <c r="D71" s="5">
        <v>20373</v>
      </c>
      <c r="E71" s="6" t="s">
        <v>11</v>
      </c>
      <c r="F71" s="6" t="s">
        <v>5</v>
      </c>
      <c r="G71" s="3" t="s">
        <v>6</v>
      </c>
      <c r="H71" s="3" t="s">
        <v>13</v>
      </c>
      <c r="I71" s="3">
        <v>3</v>
      </c>
      <c r="J71" s="3" t="s">
        <v>8</v>
      </c>
      <c r="K71" s="1">
        <v>85000</v>
      </c>
      <c r="L71" s="3" t="s">
        <v>9</v>
      </c>
      <c r="M71" s="76">
        <f t="shared" si="2"/>
        <v>2</v>
      </c>
    </row>
    <row r="72" spans="1:13" x14ac:dyDescent="0.2">
      <c r="A72" s="3">
        <v>1090</v>
      </c>
      <c r="B72" s="2" t="s">
        <v>86</v>
      </c>
      <c r="C72" s="5">
        <v>40888</v>
      </c>
      <c r="D72" s="5">
        <v>27091</v>
      </c>
      <c r="E72" s="6" t="s">
        <v>4</v>
      </c>
      <c r="F72" s="6" t="s">
        <v>5</v>
      </c>
      <c r="G72" s="3" t="s">
        <v>6</v>
      </c>
      <c r="H72" s="3" t="s">
        <v>13</v>
      </c>
      <c r="I72" s="3">
        <v>3</v>
      </c>
      <c r="J72" s="3" t="s">
        <v>8</v>
      </c>
      <c r="K72" s="1">
        <v>130000</v>
      </c>
      <c r="L72" s="3" t="s">
        <v>17</v>
      </c>
      <c r="M72" s="76">
        <f t="shared" si="2"/>
        <v>3</v>
      </c>
    </row>
    <row r="73" spans="1:13" x14ac:dyDescent="0.2">
      <c r="A73" s="3">
        <v>1091</v>
      </c>
      <c r="B73" s="2" t="s">
        <v>87</v>
      </c>
      <c r="C73" s="5">
        <v>39215</v>
      </c>
      <c r="D73" s="5">
        <v>21706</v>
      </c>
      <c r="E73" s="6" t="s">
        <v>4</v>
      </c>
      <c r="F73" s="6" t="s">
        <v>15</v>
      </c>
      <c r="G73" s="3" t="s">
        <v>6</v>
      </c>
      <c r="H73" s="3" t="s">
        <v>13</v>
      </c>
      <c r="I73" s="3">
        <v>3</v>
      </c>
      <c r="J73" s="3" t="s">
        <v>8</v>
      </c>
      <c r="K73" s="1">
        <v>110000</v>
      </c>
      <c r="L73" s="3" t="s">
        <v>27</v>
      </c>
      <c r="M73" s="76">
        <f t="shared" si="2"/>
        <v>8</v>
      </c>
    </row>
    <row r="74" spans="1:13" x14ac:dyDescent="0.2">
      <c r="A74" s="3">
        <v>1092</v>
      </c>
      <c r="B74" s="2" t="s">
        <v>88</v>
      </c>
      <c r="C74" s="5">
        <v>40508</v>
      </c>
      <c r="D74" s="5">
        <v>20150</v>
      </c>
      <c r="E74" s="6" t="s">
        <v>4</v>
      </c>
      <c r="F74" s="6" t="s">
        <v>5</v>
      </c>
      <c r="G74" s="3" t="s">
        <v>25</v>
      </c>
      <c r="H74" s="3" t="s">
        <v>7</v>
      </c>
      <c r="I74" s="3">
        <v>1</v>
      </c>
      <c r="J74" s="3" t="s">
        <v>26</v>
      </c>
      <c r="K74" s="1">
        <v>33280</v>
      </c>
      <c r="L74" s="3" t="s">
        <v>22</v>
      </c>
      <c r="M74" s="76">
        <f t="shared" si="2"/>
        <v>4</v>
      </c>
    </row>
    <row r="75" spans="1:13" x14ac:dyDescent="0.2">
      <c r="A75" s="3">
        <v>1093</v>
      </c>
      <c r="B75" s="2" t="s">
        <v>89</v>
      </c>
      <c r="C75" s="5">
        <v>37128</v>
      </c>
      <c r="D75" s="5">
        <v>23510</v>
      </c>
      <c r="E75" s="6" t="s">
        <v>11</v>
      </c>
      <c r="F75" s="6" t="s">
        <v>5</v>
      </c>
      <c r="G75" s="3" t="s">
        <v>25</v>
      </c>
      <c r="H75" s="3" t="s">
        <v>7</v>
      </c>
      <c r="I75" s="3">
        <v>2</v>
      </c>
      <c r="J75" s="3" t="s">
        <v>8</v>
      </c>
      <c r="K75" s="1">
        <v>45000</v>
      </c>
      <c r="L75" s="3" t="s">
        <v>17</v>
      </c>
      <c r="M75" s="76">
        <f t="shared" si="2"/>
        <v>13</v>
      </c>
    </row>
    <row r="76" spans="1:13" x14ac:dyDescent="0.2">
      <c r="A76" s="3">
        <v>1094</v>
      </c>
      <c r="B76" s="2" t="s">
        <v>90</v>
      </c>
      <c r="C76" s="5">
        <v>37215</v>
      </c>
      <c r="D76" s="5">
        <v>18569</v>
      </c>
      <c r="E76" s="6" t="s">
        <v>11</v>
      </c>
      <c r="F76" s="6" t="s">
        <v>5</v>
      </c>
      <c r="G76" s="3" t="s">
        <v>6</v>
      </c>
      <c r="H76" s="3" t="s">
        <v>7</v>
      </c>
      <c r="I76" s="3">
        <v>2</v>
      </c>
      <c r="J76" s="3" t="s">
        <v>8</v>
      </c>
      <c r="K76" s="1">
        <v>35000</v>
      </c>
      <c r="L76" s="3" t="s">
        <v>9</v>
      </c>
      <c r="M76" s="76">
        <f t="shared" si="2"/>
        <v>13</v>
      </c>
    </row>
    <row r="77" spans="1:13" x14ac:dyDescent="0.2">
      <c r="A77" s="3">
        <v>1095</v>
      </c>
      <c r="B77" s="2" t="s">
        <v>91</v>
      </c>
      <c r="C77" s="4">
        <v>41009</v>
      </c>
      <c r="D77" s="5">
        <v>30147</v>
      </c>
      <c r="E77" s="6" t="s">
        <v>4</v>
      </c>
      <c r="F77" s="6" t="s">
        <v>15</v>
      </c>
      <c r="G77" s="3" t="s">
        <v>6</v>
      </c>
      <c r="H77" s="3" t="s">
        <v>7</v>
      </c>
      <c r="I77" s="3">
        <v>3</v>
      </c>
      <c r="J77" s="3" t="s">
        <v>8</v>
      </c>
      <c r="K77" s="1">
        <v>63750</v>
      </c>
      <c r="L77" s="3" t="s">
        <v>17</v>
      </c>
      <c r="M77" s="76">
        <f t="shared" si="2"/>
        <v>3</v>
      </c>
    </row>
    <row r="78" spans="1:13" x14ac:dyDescent="0.2">
      <c r="A78" s="3">
        <v>1096</v>
      </c>
      <c r="B78" s="2" t="s">
        <v>92</v>
      </c>
      <c r="C78" s="5">
        <v>38601</v>
      </c>
      <c r="D78" s="5">
        <v>24649</v>
      </c>
      <c r="E78" s="6" t="s">
        <v>11</v>
      </c>
      <c r="F78" s="6" t="s">
        <v>5</v>
      </c>
      <c r="G78" s="3" t="s">
        <v>25</v>
      </c>
      <c r="H78" s="3" t="s">
        <v>7</v>
      </c>
      <c r="I78" s="3">
        <v>3</v>
      </c>
      <c r="J78" s="3" t="s">
        <v>8</v>
      </c>
      <c r="K78" s="1">
        <v>93000</v>
      </c>
      <c r="L78" s="3" t="s">
        <v>17</v>
      </c>
      <c r="M78" s="76">
        <f t="shared" si="2"/>
        <v>9</v>
      </c>
    </row>
    <row r="79" spans="1:13" x14ac:dyDescent="0.2">
      <c r="A79" s="3">
        <v>1097</v>
      </c>
      <c r="B79" s="2" t="s">
        <v>93</v>
      </c>
      <c r="C79" s="5">
        <v>39007</v>
      </c>
      <c r="D79" s="5">
        <v>24551</v>
      </c>
      <c r="E79" s="6" t="s">
        <v>4</v>
      </c>
      <c r="F79" s="6" t="s">
        <v>15</v>
      </c>
      <c r="G79" s="3" t="s">
        <v>78</v>
      </c>
      <c r="H79" s="3" t="s">
        <v>7</v>
      </c>
      <c r="I79" s="3">
        <v>3</v>
      </c>
      <c r="J79" s="3" t="s">
        <v>8</v>
      </c>
      <c r="K79" s="1">
        <v>90000</v>
      </c>
      <c r="L79" s="3" t="s">
        <v>17</v>
      </c>
      <c r="M79" s="76">
        <f t="shared" si="2"/>
        <v>8</v>
      </c>
    </row>
    <row r="80" spans="1:13" x14ac:dyDescent="0.2">
      <c r="A80" s="3">
        <v>1098</v>
      </c>
      <c r="B80" s="2" t="s">
        <v>18</v>
      </c>
      <c r="C80" s="4">
        <v>41058</v>
      </c>
      <c r="D80" s="5">
        <v>19464</v>
      </c>
      <c r="E80" s="6" t="s">
        <v>4</v>
      </c>
      <c r="F80" s="6" t="s">
        <v>5</v>
      </c>
      <c r="G80" s="3" t="s">
        <v>6</v>
      </c>
      <c r="H80" s="3" t="s">
        <v>13</v>
      </c>
      <c r="I80" s="3">
        <v>3</v>
      </c>
      <c r="J80" s="3" t="s">
        <v>8</v>
      </c>
      <c r="K80" s="1">
        <v>152400</v>
      </c>
      <c r="L80" s="3" t="s">
        <v>27</v>
      </c>
      <c r="M80" s="76">
        <f t="shared" si="2"/>
        <v>3</v>
      </c>
    </row>
    <row r="81" spans="1:13" x14ac:dyDescent="0.2">
      <c r="A81" s="3">
        <v>1099</v>
      </c>
      <c r="B81" s="2" t="s">
        <v>94</v>
      </c>
      <c r="C81" s="5">
        <v>39979</v>
      </c>
      <c r="D81" s="5">
        <v>23223</v>
      </c>
      <c r="E81" s="6" t="s">
        <v>11</v>
      </c>
      <c r="F81" s="6" t="s">
        <v>5</v>
      </c>
      <c r="G81" s="3" t="s">
        <v>25</v>
      </c>
      <c r="H81" s="3" t="s">
        <v>7</v>
      </c>
      <c r="I81" s="3">
        <v>1</v>
      </c>
      <c r="J81" s="3" t="s">
        <v>26</v>
      </c>
      <c r="K81" s="1">
        <v>26520</v>
      </c>
      <c r="L81" s="3" t="s">
        <v>17</v>
      </c>
      <c r="M81" s="76">
        <f t="shared" si="2"/>
        <v>6</v>
      </c>
    </row>
    <row r="82" spans="1:13" x14ac:dyDescent="0.2">
      <c r="A82" s="3">
        <v>1100</v>
      </c>
      <c r="B82" s="2" t="s">
        <v>95</v>
      </c>
      <c r="C82" s="4">
        <v>41100</v>
      </c>
      <c r="D82" s="5">
        <v>22041</v>
      </c>
      <c r="E82" s="6" t="s">
        <v>4</v>
      </c>
      <c r="F82" s="6" t="s">
        <v>5</v>
      </c>
      <c r="G82" s="3" t="s">
        <v>6</v>
      </c>
      <c r="H82" s="3" t="s">
        <v>13</v>
      </c>
      <c r="I82" s="3">
        <v>2</v>
      </c>
      <c r="J82" s="3" t="s">
        <v>8</v>
      </c>
      <c r="K82" s="1">
        <v>40000</v>
      </c>
      <c r="L82" s="3" t="s">
        <v>20</v>
      </c>
      <c r="M82" s="76">
        <f t="shared" si="2"/>
        <v>2</v>
      </c>
    </row>
    <row r="83" spans="1:13" x14ac:dyDescent="0.2">
      <c r="A83" s="3">
        <v>1101</v>
      </c>
      <c r="B83" s="2" t="s">
        <v>96</v>
      </c>
      <c r="C83" s="4">
        <v>41296</v>
      </c>
      <c r="D83" s="5">
        <v>19551</v>
      </c>
      <c r="E83" s="6" t="s">
        <v>11</v>
      </c>
      <c r="F83" s="6" t="s">
        <v>5</v>
      </c>
      <c r="G83" s="3" t="s">
        <v>6</v>
      </c>
      <c r="H83" s="3" t="s">
        <v>7</v>
      </c>
      <c r="I83" s="3">
        <v>2</v>
      </c>
      <c r="J83" s="3" t="s">
        <v>8</v>
      </c>
      <c r="K83" s="1">
        <v>50000</v>
      </c>
      <c r="L83" s="3" t="s">
        <v>9</v>
      </c>
      <c r="M83" s="76">
        <f t="shared" si="2"/>
        <v>2</v>
      </c>
    </row>
    <row r="84" spans="1:13" x14ac:dyDescent="0.2">
      <c r="A84" s="3">
        <v>1102</v>
      </c>
      <c r="B84" s="2" t="s">
        <v>97</v>
      </c>
      <c r="C84" s="4">
        <v>41198</v>
      </c>
      <c r="D84" s="5">
        <v>30878</v>
      </c>
      <c r="E84" s="6" t="s">
        <v>11</v>
      </c>
      <c r="F84" s="6" t="s">
        <v>5</v>
      </c>
      <c r="G84" s="3" t="s">
        <v>6</v>
      </c>
      <c r="H84" s="3" t="s">
        <v>13</v>
      </c>
      <c r="I84" s="3">
        <v>3</v>
      </c>
      <c r="J84" s="3" t="s">
        <v>8</v>
      </c>
      <c r="K84" s="1">
        <v>85000</v>
      </c>
      <c r="L84" s="3" t="s">
        <v>20</v>
      </c>
      <c r="M84" s="76">
        <f t="shared" si="2"/>
        <v>2</v>
      </c>
    </row>
    <row r="85" spans="1:13" x14ac:dyDescent="0.2">
      <c r="A85" s="3">
        <v>1103</v>
      </c>
      <c r="B85" s="2" t="s">
        <v>98</v>
      </c>
      <c r="C85" s="4">
        <v>41149</v>
      </c>
      <c r="D85" s="5">
        <v>18956</v>
      </c>
      <c r="E85" s="6" t="s">
        <v>11</v>
      </c>
      <c r="F85" s="6" t="s">
        <v>5</v>
      </c>
      <c r="G85" s="3" t="s">
        <v>6</v>
      </c>
      <c r="H85" s="3" t="s">
        <v>7</v>
      </c>
      <c r="I85" s="3">
        <v>1</v>
      </c>
      <c r="J85" s="3" t="s">
        <v>26</v>
      </c>
      <c r="K85" s="1">
        <v>28496</v>
      </c>
      <c r="L85" s="3" t="s">
        <v>22</v>
      </c>
      <c r="M85" s="76">
        <f t="shared" si="2"/>
        <v>2</v>
      </c>
    </row>
    <row r="86" spans="1:13" x14ac:dyDescent="0.2">
      <c r="A86" s="3">
        <v>1104</v>
      </c>
      <c r="B86" s="2" t="s">
        <v>99</v>
      </c>
      <c r="C86" s="5">
        <v>37886</v>
      </c>
      <c r="D86" s="5">
        <v>21555</v>
      </c>
      <c r="E86" s="6" t="s">
        <v>11</v>
      </c>
      <c r="F86" s="3" t="s">
        <v>12</v>
      </c>
      <c r="G86" s="3" t="s">
        <v>6</v>
      </c>
      <c r="H86" s="3" t="s">
        <v>7</v>
      </c>
      <c r="I86" s="3">
        <v>1</v>
      </c>
      <c r="J86" s="3" t="s">
        <v>26</v>
      </c>
      <c r="K86" s="1">
        <v>24752</v>
      </c>
      <c r="L86" s="3" t="s">
        <v>22</v>
      </c>
      <c r="M86" s="76">
        <f t="shared" si="2"/>
        <v>11</v>
      </c>
    </row>
    <row r="87" spans="1:13" x14ac:dyDescent="0.2">
      <c r="A87" s="3">
        <v>1105</v>
      </c>
      <c r="B87" s="2" t="s">
        <v>100</v>
      </c>
      <c r="C87" s="5">
        <v>38065</v>
      </c>
      <c r="D87" s="5">
        <v>30262</v>
      </c>
      <c r="E87" s="6" t="s">
        <v>4</v>
      </c>
      <c r="F87" s="6" t="s">
        <v>5</v>
      </c>
      <c r="G87" s="3" t="s">
        <v>6</v>
      </c>
      <c r="H87" s="3" t="s">
        <v>13</v>
      </c>
      <c r="I87" s="3">
        <v>3</v>
      </c>
      <c r="J87" s="3" t="s">
        <v>8</v>
      </c>
      <c r="K87" s="1">
        <v>65000</v>
      </c>
      <c r="L87" s="3" t="s">
        <v>22</v>
      </c>
      <c r="M87" s="76">
        <f t="shared" si="2"/>
        <v>11</v>
      </c>
    </row>
    <row r="88" spans="1:13" x14ac:dyDescent="0.2">
      <c r="A88" s="3">
        <v>1106</v>
      </c>
      <c r="B88" s="2" t="s">
        <v>101</v>
      </c>
      <c r="C88" s="5">
        <v>39152</v>
      </c>
      <c r="D88" s="5">
        <v>21247</v>
      </c>
      <c r="E88" s="6" t="s">
        <v>11</v>
      </c>
      <c r="F88" s="6" t="s">
        <v>29</v>
      </c>
      <c r="G88" s="3" t="s">
        <v>25</v>
      </c>
      <c r="H88" s="3" t="s">
        <v>7</v>
      </c>
      <c r="I88" s="3">
        <v>1</v>
      </c>
      <c r="J88" s="3" t="s">
        <v>26</v>
      </c>
      <c r="K88" s="1">
        <v>22880</v>
      </c>
      <c r="L88" s="3" t="s">
        <v>27</v>
      </c>
      <c r="M88" s="76">
        <f t="shared" si="2"/>
        <v>8</v>
      </c>
    </row>
    <row r="89" spans="1:13" x14ac:dyDescent="0.2">
      <c r="A89" s="3">
        <v>1107</v>
      </c>
      <c r="B89" s="2" t="s">
        <v>102</v>
      </c>
      <c r="C89" s="4">
        <v>41149</v>
      </c>
      <c r="D89" s="5">
        <v>27795</v>
      </c>
      <c r="E89" s="6" t="s">
        <v>11</v>
      </c>
      <c r="F89" s="6" t="s">
        <v>5</v>
      </c>
      <c r="G89" s="3" t="s">
        <v>6</v>
      </c>
      <c r="H89" s="3" t="s">
        <v>7</v>
      </c>
      <c r="I89" s="3">
        <v>1</v>
      </c>
      <c r="J89" s="3" t="s">
        <v>26</v>
      </c>
      <c r="K89" s="1">
        <v>29016</v>
      </c>
      <c r="L89" s="3" t="s">
        <v>17</v>
      </c>
      <c r="M89" s="76">
        <f t="shared" si="2"/>
        <v>2</v>
      </c>
    </row>
    <row r="90" spans="1:13" x14ac:dyDescent="0.2">
      <c r="A90" s="3">
        <v>1108</v>
      </c>
      <c r="B90" s="2" t="s">
        <v>103</v>
      </c>
      <c r="C90" s="5">
        <v>36749</v>
      </c>
      <c r="D90" s="5">
        <v>24564</v>
      </c>
      <c r="E90" s="6" t="s">
        <v>4</v>
      </c>
      <c r="F90" s="6" t="s">
        <v>5</v>
      </c>
      <c r="G90" s="3" t="s">
        <v>6</v>
      </c>
      <c r="H90" s="3" t="s">
        <v>13</v>
      </c>
      <c r="I90" s="3">
        <v>3</v>
      </c>
      <c r="J90" s="3" t="s">
        <v>8</v>
      </c>
      <c r="K90" s="1">
        <v>102500</v>
      </c>
      <c r="L90" s="3" t="s">
        <v>22</v>
      </c>
      <c r="M90" s="76">
        <f t="shared" si="2"/>
        <v>14</v>
      </c>
    </row>
    <row r="91" spans="1:13" x14ac:dyDescent="0.2">
      <c r="A91" s="3">
        <v>1109</v>
      </c>
      <c r="B91" s="2" t="s">
        <v>104</v>
      </c>
      <c r="C91" s="4">
        <v>41002</v>
      </c>
      <c r="D91" s="5">
        <v>24525</v>
      </c>
      <c r="E91" s="6" t="s">
        <v>11</v>
      </c>
      <c r="F91" s="6" t="s">
        <v>5</v>
      </c>
      <c r="G91" s="3" t="s">
        <v>6</v>
      </c>
      <c r="H91" s="3" t="s">
        <v>7</v>
      </c>
      <c r="I91" s="3">
        <v>2</v>
      </c>
      <c r="J91" s="3" t="s">
        <v>8</v>
      </c>
      <c r="K91" s="1">
        <v>43260</v>
      </c>
      <c r="L91" s="3" t="s">
        <v>27</v>
      </c>
      <c r="M91" s="76">
        <f t="shared" si="2"/>
        <v>3</v>
      </c>
    </row>
    <row r="92" spans="1:13" x14ac:dyDescent="0.2">
      <c r="A92" s="3">
        <v>1110</v>
      </c>
      <c r="B92" s="2" t="s">
        <v>105</v>
      </c>
      <c r="C92" s="5">
        <v>38783</v>
      </c>
      <c r="D92" s="5">
        <v>23788</v>
      </c>
      <c r="E92" s="6" t="s">
        <v>4</v>
      </c>
      <c r="F92" s="6" t="s">
        <v>15</v>
      </c>
      <c r="G92" s="3" t="s">
        <v>6</v>
      </c>
      <c r="H92" s="3" t="s">
        <v>13</v>
      </c>
      <c r="I92" s="3">
        <v>3</v>
      </c>
      <c r="J92" s="3" t="s">
        <v>8</v>
      </c>
      <c r="K92" s="1">
        <v>150000</v>
      </c>
      <c r="L92" s="3" t="s">
        <v>17</v>
      </c>
      <c r="M92" s="76">
        <f t="shared" si="2"/>
        <v>9</v>
      </c>
    </row>
    <row r="93" spans="1:13" x14ac:dyDescent="0.2">
      <c r="A93" s="3">
        <v>1111</v>
      </c>
      <c r="B93" s="2" t="s">
        <v>106</v>
      </c>
      <c r="C93" s="5">
        <v>39811</v>
      </c>
      <c r="D93" s="5">
        <v>19453</v>
      </c>
      <c r="E93" s="6" t="s">
        <v>11</v>
      </c>
      <c r="F93" s="6" t="s">
        <v>29</v>
      </c>
      <c r="G93" s="3" t="s">
        <v>78</v>
      </c>
      <c r="H93" s="3" t="s">
        <v>7</v>
      </c>
      <c r="I93" s="3">
        <v>3</v>
      </c>
      <c r="J93" s="3" t="s">
        <v>8</v>
      </c>
      <c r="K93" s="1">
        <v>55000</v>
      </c>
      <c r="L93" s="3" t="s">
        <v>17</v>
      </c>
      <c r="M93" s="76">
        <f t="shared" si="2"/>
        <v>6</v>
      </c>
    </row>
    <row r="94" spans="1:13" x14ac:dyDescent="0.2">
      <c r="A94" s="3">
        <v>1112</v>
      </c>
      <c r="B94" s="2" t="s">
        <v>107</v>
      </c>
      <c r="C94" s="4">
        <v>41317</v>
      </c>
      <c r="D94" s="5">
        <v>28934</v>
      </c>
      <c r="E94" s="6" t="s">
        <v>11</v>
      </c>
      <c r="F94" s="6" t="s">
        <v>29</v>
      </c>
      <c r="G94" s="3" t="s">
        <v>6</v>
      </c>
      <c r="H94" s="3" t="s">
        <v>7</v>
      </c>
      <c r="I94" s="3">
        <v>1</v>
      </c>
      <c r="J94" s="3" t="s">
        <v>26</v>
      </c>
      <c r="K94" s="1">
        <v>22880</v>
      </c>
      <c r="L94" s="3" t="s">
        <v>9</v>
      </c>
      <c r="M94" s="76">
        <f t="shared" si="2"/>
        <v>2</v>
      </c>
    </row>
    <row r="95" spans="1:13" x14ac:dyDescent="0.2">
      <c r="A95" s="3">
        <v>1113</v>
      </c>
      <c r="B95" s="2" t="s">
        <v>108</v>
      </c>
      <c r="C95" s="4">
        <v>41067</v>
      </c>
      <c r="D95" s="5">
        <v>27888</v>
      </c>
      <c r="E95" s="6" t="s">
        <v>11</v>
      </c>
      <c r="F95" s="3" t="s">
        <v>12</v>
      </c>
      <c r="G95" s="3" t="s">
        <v>6</v>
      </c>
      <c r="H95" s="3" t="s">
        <v>7</v>
      </c>
      <c r="I95" s="3">
        <v>1</v>
      </c>
      <c r="J95" s="3" t="s">
        <v>26</v>
      </c>
      <c r="K95" s="1">
        <v>22880</v>
      </c>
      <c r="L95" s="3" t="s">
        <v>22</v>
      </c>
      <c r="M95" s="76">
        <f t="shared" si="2"/>
        <v>3</v>
      </c>
    </row>
    <row r="96" spans="1:13" x14ac:dyDescent="0.2">
      <c r="A96" s="3">
        <v>1114</v>
      </c>
      <c r="B96" s="2" t="s">
        <v>109</v>
      </c>
      <c r="C96" s="4">
        <v>41296</v>
      </c>
      <c r="D96" s="5">
        <v>33330</v>
      </c>
      <c r="E96" s="6" t="s">
        <v>11</v>
      </c>
      <c r="F96" s="3" t="s">
        <v>12</v>
      </c>
      <c r="G96" s="3" t="s">
        <v>6</v>
      </c>
      <c r="H96" s="3" t="s">
        <v>7</v>
      </c>
      <c r="I96" s="3">
        <v>1</v>
      </c>
      <c r="J96" s="3" t="s">
        <v>26</v>
      </c>
      <c r="K96" s="1">
        <v>23920</v>
      </c>
      <c r="L96" s="3" t="s">
        <v>17</v>
      </c>
      <c r="M96" s="76">
        <f t="shared" si="2"/>
        <v>2</v>
      </c>
    </row>
    <row r="97" spans="1:13" x14ac:dyDescent="0.2">
      <c r="A97" s="3">
        <v>1115</v>
      </c>
      <c r="B97" s="2" t="s">
        <v>110</v>
      </c>
      <c r="C97" s="4">
        <v>41212</v>
      </c>
      <c r="D97" s="5">
        <v>20572</v>
      </c>
      <c r="E97" s="6" t="s">
        <v>4</v>
      </c>
      <c r="F97" s="6" t="s">
        <v>5</v>
      </c>
      <c r="G97" s="3" t="s">
        <v>6</v>
      </c>
      <c r="H97" s="3" t="s">
        <v>13</v>
      </c>
      <c r="I97" s="3">
        <v>3</v>
      </c>
      <c r="J97" s="3" t="s">
        <v>8</v>
      </c>
      <c r="K97" s="1">
        <v>100000</v>
      </c>
      <c r="L97" s="3" t="s">
        <v>27</v>
      </c>
      <c r="M97" s="76">
        <f t="shared" si="2"/>
        <v>2</v>
      </c>
    </row>
    <row r="98" spans="1:13" x14ac:dyDescent="0.2">
      <c r="A98" s="3">
        <v>1116</v>
      </c>
      <c r="B98" s="2" t="s">
        <v>111</v>
      </c>
      <c r="C98" s="4">
        <v>41156</v>
      </c>
      <c r="D98" s="5">
        <v>27340</v>
      </c>
      <c r="E98" s="6" t="s">
        <v>11</v>
      </c>
      <c r="F98" s="6" t="s">
        <v>5</v>
      </c>
      <c r="G98" s="3" t="s">
        <v>6</v>
      </c>
      <c r="H98" s="3" t="s">
        <v>13</v>
      </c>
      <c r="I98" s="3">
        <v>2</v>
      </c>
      <c r="J98" s="3" t="s">
        <v>8</v>
      </c>
      <c r="K98" s="1">
        <v>43000</v>
      </c>
      <c r="L98" s="3" t="s">
        <v>9</v>
      </c>
      <c r="M98" s="76">
        <f t="shared" si="2"/>
        <v>2</v>
      </c>
    </row>
    <row r="99" spans="1:13" x14ac:dyDescent="0.2">
      <c r="A99" s="3">
        <v>1117</v>
      </c>
      <c r="B99" s="2" t="s">
        <v>112</v>
      </c>
      <c r="C99" s="5">
        <v>40463</v>
      </c>
      <c r="D99" s="5">
        <v>25585</v>
      </c>
      <c r="E99" s="6" t="s">
        <v>11</v>
      </c>
      <c r="F99" s="6" t="s">
        <v>5</v>
      </c>
      <c r="G99" s="3" t="s">
        <v>25</v>
      </c>
      <c r="H99" s="3" t="s">
        <v>7</v>
      </c>
      <c r="I99" s="3">
        <v>1</v>
      </c>
      <c r="J99" s="3" t="s">
        <v>26</v>
      </c>
      <c r="K99" s="1">
        <v>36004</v>
      </c>
      <c r="L99" s="3" t="s">
        <v>22</v>
      </c>
      <c r="M99" s="76">
        <f t="shared" si="2"/>
        <v>4</v>
      </c>
    </row>
    <row r="100" spans="1:13" x14ac:dyDescent="0.2">
      <c r="A100" s="3">
        <v>1118</v>
      </c>
      <c r="B100" s="2" t="s">
        <v>113</v>
      </c>
      <c r="C100" s="5">
        <v>39125</v>
      </c>
      <c r="D100" s="5">
        <v>27222</v>
      </c>
      <c r="E100" s="6" t="s">
        <v>11</v>
      </c>
      <c r="F100" s="6" t="s">
        <v>5</v>
      </c>
      <c r="G100" s="3" t="s">
        <v>6</v>
      </c>
      <c r="H100" s="3" t="s">
        <v>7</v>
      </c>
      <c r="I100" s="3">
        <v>2</v>
      </c>
      <c r="J100" s="3" t="s">
        <v>8</v>
      </c>
      <c r="K100" s="1">
        <v>38500</v>
      </c>
      <c r="L100" s="3" t="s">
        <v>22</v>
      </c>
      <c r="M100" s="76">
        <f t="shared" si="2"/>
        <v>8</v>
      </c>
    </row>
    <row r="101" spans="1:13" x14ac:dyDescent="0.2">
      <c r="A101" s="3">
        <v>1119</v>
      </c>
      <c r="B101" s="2" t="s">
        <v>114</v>
      </c>
      <c r="C101" s="5">
        <v>39645</v>
      </c>
      <c r="D101" s="5">
        <v>25730</v>
      </c>
      <c r="E101" s="6" t="s">
        <v>11</v>
      </c>
      <c r="F101" s="6" t="s">
        <v>29</v>
      </c>
      <c r="G101" s="3" t="s">
        <v>6</v>
      </c>
      <c r="H101" s="3" t="s">
        <v>7</v>
      </c>
      <c r="I101" s="3">
        <v>1</v>
      </c>
      <c r="J101" s="3" t="s">
        <v>26</v>
      </c>
      <c r="K101" s="1">
        <v>27851</v>
      </c>
      <c r="L101" s="3" t="s">
        <v>20</v>
      </c>
      <c r="M101" s="76">
        <f t="shared" si="2"/>
        <v>6</v>
      </c>
    </row>
    <row r="102" spans="1:13" x14ac:dyDescent="0.2">
      <c r="A102" s="3">
        <v>1120</v>
      </c>
      <c r="B102" s="2" t="s">
        <v>115</v>
      </c>
      <c r="C102" s="4">
        <v>41184</v>
      </c>
      <c r="D102" s="5">
        <v>24999</v>
      </c>
      <c r="E102" s="6" t="s">
        <v>4</v>
      </c>
      <c r="F102" s="6" t="s">
        <v>5</v>
      </c>
      <c r="G102" s="3" t="s">
        <v>6</v>
      </c>
      <c r="H102" s="3" t="s">
        <v>13</v>
      </c>
      <c r="I102" s="3">
        <v>3</v>
      </c>
      <c r="J102" s="3" t="s">
        <v>8</v>
      </c>
      <c r="K102" s="1">
        <v>96000</v>
      </c>
      <c r="L102" s="3" t="s">
        <v>17</v>
      </c>
      <c r="M102" s="76">
        <f t="shared" si="2"/>
        <v>2</v>
      </c>
    </row>
    <row r="103" spans="1:13" x14ac:dyDescent="0.2">
      <c r="A103" s="3">
        <v>1121</v>
      </c>
      <c r="B103" s="2" t="s">
        <v>116</v>
      </c>
      <c r="C103" s="5">
        <v>38397</v>
      </c>
      <c r="D103" s="5">
        <v>19419</v>
      </c>
      <c r="E103" s="6" t="s">
        <v>11</v>
      </c>
      <c r="F103" s="6" t="s">
        <v>29</v>
      </c>
      <c r="G103" s="3" t="s">
        <v>6</v>
      </c>
      <c r="H103" s="3" t="s">
        <v>7</v>
      </c>
      <c r="I103" s="3">
        <v>1</v>
      </c>
      <c r="J103" s="3" t="s">
        <v>26</v>
      </c>
      <c r="K103" s="1">
        <v>33800</v>
      </c>
      <c r="L103" s="3" t="s">
        <v>27</v>
      </c>
      <c r="M103" s="76">
        <f t="shared" si="2"/>
        <v>10</v>
      </c>
    </row>
    <row r="104" spans="1:13" x14ac:dyDescent="0.2">
      <c r="A104" s="3">
        <v>1122</v>
      </c>
      <c r="B104" s="2" t="s">
        <v>117</v>
      </c>
      <c r="C104" s="5">
        <v>37127</v>
      </c>
      <c r="D104" s="5">
        <v>24330</v>
      </c>
      <c r="E104" s="6" t="s">
        <v>11</v>
      </c>
      <c r="F104" s="6" t="s">
        <v>5</v>
      </c>
      <c r="G104" s="3" t="s">
        <v>6</v>
      </c>
      <c r="H104" s="3" t="s">
        <v>7</v>
      </c>
      <c r="I104" s="3">
        <v>1</v>
      </c>
      <c r="J104" s="3" t="s">
        <v>26</v>
      </c>
      <c r="K104" s="1">
        <v>35048</v>
      </c>
      <c r="L104" s="7" t="s">
        <v>20</v>
      </c>
      <c r="M104" s="76">
        <f t="shared" si="2"/>
        <v>13</v>
      </c>
    </row>
    <row r="105" spans="1:13" x14ac:dyDescent="0.2">
      <c r="A105" s="3">
        <v>1123</v>
      </c>
      <c r="B105" s="2" t="s">
        <v>118</v>
      </c>
      <c r="C105" s="4">
        <v>41079</v>
      </c>
      <c r="D105" s="5">
        <v>23340</v>
      </c>
      <c r="E105" s="6" t="s">
        <v>4</v>
      </c>
      <c r="F105" s="6" t="s">
        <v>5</v>
      </c>
      <c r="G105" s="3" t="s">
        <v>6</v>
      </c>
      <c r="H105" s="3" t="s">
        <v>7</v>
      </c>
      <c r="I105" s="3">
        <v>2</v>
      </c>
      <c r="J105" s="3" t="s">
        <v>8</v>
      </c>
      <c r="K105" s="1">
        <v>41000</v>
      </c>
      <c r="L105" s="3" t="s">
        <v>27</v>
      </c>
      <c r="M105" s="76">
        <f t="shared" si="2"/>
        <v>3</v>
      </c>
    </row>
  </sheetData>
  <mergeCells count="2">
    <mergeCell ref="A1:M1"/>
    <mergeCell ref="A2:M2"/>
  </mergeCells>
  <pageMargins left="0.7" right="0.7" top="0.75" bottom="0.75" header="0.3" footer="0.3"/>
  <pageSetup orientation="portrait" horizontalDpi="200" verticalDpi="200" r:id="rId1"/>
  <drawing r:id="rId2"/>
  <legacyDrawing r:id="rId3"/>
  <tableParts count="1">
    <tablePart r:id="rId4"/>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0"/>
  <sheetViews>
    <sheetView workbookViewId="0">
      <selection activeCell="L11" sqref="L11"/>
    </sheetView>
  </sheetViews>
  <sheetFormatPr baseColWidth="10" defaultColWidth="8.83203125" defaultRowHeight="13" x14ac:dyDescent="0.15"/>
  <cols>
    <col min="1" max="1" width="3.83203125" style="9" customWidth="1"/>
    <col min="2" max="2" width="9.1640625" style="9"/>
    <col min="3" max="3" width="23" style="9" customWidth="1"/>
    <col min="4" max="4" width="25.5" style="9" bestFit="1" customWidth="1"/>
    <col min="5" max="5" width="20" style="9" bestFit="1" customWidth="1"/>
    <col min="6" max="8" width="9.1640625" style="9"/>
    <col min="9" max="9" width="14.5" style="9" customWidth="1"/>
    <col min="10" max="256" width="9.1640625" style="9"/>
    <col min="257" max="257" width="3.83203125" style="9" customWidth="1"/>
    <col min="258" max="258" width="9.1640625" style="9"/>
    <col min="259" max="259" width="10.83203125" style="9" customWidth="1"/>
    <col min="260" max="260" width="14.83203125" style="9" bestFit="1" customWidth="1"/>
    <col min="261" max="261" width="16.1640625" style="9" bestFit="1" customWidth="1"/>
    <col min="262" max="264" width="9.1640625" style="9"/>
    <col min="265" max="265" width="10" style="9" customWidth="1"/>
    <col min="266" max="512" width="9.1640625" style="9"/>
    <col min="513" max="513" width="3.83203125" style="9" customWidth="1"/>
    <col min="514" max="514" width="9.1640625" style="9"/>
    <col min="515" max="515" width="10.83203125" style="9" customWidth="1"/>
    <col min="516" max="516" width="14.83203125" style="9" bestFit="1" customWidth="1"/>
    <col min="517" max="517" width="16.1640625" style="9" bestFit="1" customWidth="1"/>
    <col min="518" max="520" width="9.1640625" style="9"/>
    <col min="521" max="521" width="10" style="9" customWidth="1"/>
    <col min="522" max="768" width="9.1640625" style="9"/>
    <col min="769" max="769" width="3.83203125" style="9" customWidth="1"/>
    <col min="770" max="770" width="9.1640625" style="9"/>
    <col min="771" max="771" width="10.83203125" style="9" customWidth="1"/>
    <col min="772" max="772" width="14.83203125" style="9" bestFit="1" customWidth="1"/>
    <col min="773" max="773" width="16.1640625" style="9" bestFit="1" customWidth="1"/>
    <col min="774" max="776" width="9.1640625" style="9"/>
    <col min="777" max="777" width="10" style="9" customWidth="1"/>
    <col min="778" max="1024" width="9.1640625" style="9"/>
    <col min="1025" max="1025" width="3.83203125" style="9" customWidth="1"/>
    <col min="1026" max="1026" width="9.1640625" style="9"/>
    <col min="1027" max="1027" width="10.83203125" style="9" customWidth="1"/>
    <col min="1028" max="1028" width="14.83203125" style="9" bestFit="1" customWidth="1"/>
    <col min="1029" max="1029" width="16.1640625" style="9" bestFit="1" customWidth="1"/>
    <col min="1030" max="1032" width="9.1640625" style="9"/>
    <col min="1033" max="1033" width="10" style="9" customWidth="1"/>
    <col min="1034" max="1280" width="9.1640625" style="9"/>
    <col min="1281" max="1281" width="3.83203125" style="9" customWidth="1"/>
    <col min="1282" max="1282" width="9.1640625" style="9"/>
    <col min="1283" max="1283" width="10.83203125" style="9" customWidth="1"/>
    <col min="1284" max="1284" width="14.83203125" style="9" bestFit="1" customWidth="1"/>
    <col min="1285" max="1285" width="16.1640625" style="9" bestFit="1" customWidth="1"/>
    <col min="1286" max="1288" width="9.1640625" style="9"/>
    <col min="1289" max="1289" width="10" style="9" customWidth="1"/>
    <col min="1290" max="1536" width="9.1640625" style="9"/>
    <col min="1537" max="1537" width="3.83203125" style="9" customWidth="1"/>
    <col min="1538" max="1538" width="9.1640625" style="9"/>
    <col min="1539" max="1539" width="10.83203125" style="9" customWidth="1"/>
    <col min="1540" max="1540" width="14.83203125" style="9" bestFit="1" customWidth="1"/>
    <col min="1541" max="1541" width="16.1640625" style="9" bestFit="1" customWidth="1"/>
    <col min="1542" max="1544" width="9.1640625" style="9"/>
    <col min="1545" max="1545" width="10" style="9" customWidth="1"/>
    <col min="1546" max="1792" width="9.1640625" style="9"/>
    <col min="1793" max="1793" width="3.83203125" style="9" customWidth="1"/>
    <col min="1794" max="1794" width="9.1640625" style="9"/>
    <col min="1795" max="1795" width="10.83203125" style="9" customWidth="1"/>
    <col min="1796" max="1796" width="14.83203125" style="9" bestFit="1" customWidth="1"/>
    <col min="1797" max="1797" width="16.1640625" style="9" bestFit="1" customWidth="1"/>
    <col min="1798" max="1800" width="9.1640625" style="9"/>
    <col min="1801" max="1801" width="10" style="9" customWidth="1"/>
    <col min="1802" max="2048" width="9.1640625" style="9"/>
    <col min="2049" max="2049" width="3.83203125" style="9" customWidth="1"/>
    <col min="2050" max="2050" width="9.1640625" style="9"/>
    <col min="2051" max="2051" width="10.83203125" style="9" customWidth="1"/>
    <col min="2052" max="2052" width="14.83203125" style="9" bestFit="1" customWidth="1"/>
    <col min="2053" max="2053" width="16.1640625" style="9" bestFit="1" customWidth="1"/>
    <col min="2054" max="2056" width="9.1640625" style="9"/>
    <col min="2057" max="2057" width="10" style="9" customWidth="1"/>
    <col min="2058" max="2304" width="9.1640625" style="9"/>
    <col min="2305" max="2305" width="3.83203125" style="9" customWidth="1"/>
    <col min="2306" max="2306" width="9.1640625" style="9"/>
    <col min="2307" max="2307" width="10.83203125" style="9" customWidth="1"/>
    <col min="2308" max="2308" width="14.83203125" style="9" bestFit="1" customWidth="1"/>
    <col min="2309" max="2309" width="16.1640625" style="9" bestFit="1" customWidth="1"/>
    <col min="2310" max="2312" width="9.1640625" style="9"/>
    <col min="2313" max="2313" width="10" style="9" customWidth="1"/>
    <col min="2314" max="2560" width="9.1640625" style="9"/>
    <col min="2561" max="2561" width="3.83203125" style="9" customWidth="1"/>
    <col min="2562" max="2562" width="9.1640625" style="9"/>
    <col min="2563" max="2563" width="10.83203125" style="9" customWidth="1"/>
    <col min="2564" max="2564" width="14.83203125" style="9" bestFit="1" customWidth="1"/>
    <col min="2565" max="2565" width="16.1640625" style="9" bestFit="1" customWidth="1"/>
    <col min="2566" max="2568" width="9.1640625" style="9"/>
    <col min="2569" max="2569" width="10" style="9" customWidth="1"/>
    <col min="2570" max="2816" width="9.1640625" style="9"/>
    <col min="2817" max="2817" width="3.83203125" style="9" customWidth="1"/>
    <col min="2818" max="2818" width="9.1640625" style="9"/>
    <col min="2819" max="2819" width="10.83203125" style="9" customWidth="1"/>
    <col min="2820" max="2820" width="14.83203125" style="9" bestFit="1" customWidth="1"/>
    <col min="2821" max="2821" width="16.1640625" style="9" bestFit="1" customWidth="1"/>
    <col min="2822" max="2824" width="9.1640625" style="9"/>
    <col min="2825" max="2825" width="10" style="9" customWidth="1"/>
    <col min="2826" max="3072" width="9.1640625" style="9"/>
    <col min="3073" max="3073" width="3.83203125" style="9" customWidth="1"/>
    <col min="3074" max="3074" width="9.1640625" style="9"/>
    <col min="3075" max="3075" width="10.83203125" style="9" customWidth="1"/>
    <col min="3076" max="3076" width="14.83203125" style="9" bestFit="1" customWidth="1"/>
    <col min="3077" max="3077" width="16.1640625" style="9" bestFit="1" customWidth="1"/>
    <col min="3078" max="3080" width="9.1640625" style="9"/>
    <col min="3081" max="3081" width="10" style="9" customWidth="1"/>
    <col min="3082" max="3328" width="9.1640625" style="9"/>
    <col min="3329" max="3329" width="3.83203125" style="9" customWidth="1"/>
    <col min="3330" max="3330" width="9.1640625" style="9"/>
    <col min="3331" max="3331" width="10.83203125" style="9" customWidth="1"/>
    <col min="3332" max="3332" width="14.83203125" style="9" bestFit="1" customWidth="1"/>
    <col min="3333" max="3333" width="16.1640625" style="9" bestFit="1" customWidth="1"/>
    <col min="3334" max="3336" width="9.1640625" style="9"/>
    <col min="3337" max="3337" width="10" style="9" customWidth="1"/>
    <col min="3338" max="3584" width="9.1640625" style="9"/>
    <col min="3585" max="3585" width="3.83203125" style="9" customWidth="1"/>
    <col min="3586" max="3586" width="9.1640625" style="9"/>
    <col min="3587" max="3587" width="10.83203125" style="9" customWidth="1"/>
    <col min="3588" max="3588" width="14.83203125" style="9" bestFit="1" customWidth="1"/>
    <col min="3589" max="3589" width="16.1640625" style="9" bestFit="1" customWidth="1"/>
    <col min="3590" max="3592" width="9.1640625" style="9"/>
    <col min="3593" max="3593" width="10" style="9" customWidth="1"/>
    <col min="3594" max="3840" width="9.1640625" style="9"/>
    <col min="3841" max="3841" width="3.83203125" style="9" customWidth="1"/>
    <col min="3842" max="3842" width="9.1640625" style="9"/>
    <col min="3843" max="3843" width="10.83203125" style="9" customWidth="1"/>
    <col min="3844" max="3844" width="14.83203125" style="9" bestFit="1" customWidth="1"/>
    <col min="3845" max="3845" width="16.1640625" style="9" bestFit="1" customWidth="1"/>
    <col min="3846" max="3848" width="9.1640625" style="9"/>
    <col min="3849" max="3849" width="10" style="9" customWidth="1"/>
    <col min="3850" max="4096" width="9.1640625" style="9"/>
    <col min="4097" max="4097" width="3.83203125" style="9" customWidth="1"/>
    <col min="4098" max="4098" width="9.1640625" style="9"/>
    <col min="4099" max="4099" width="10.83203125" style="9" customWidth="1"/>
    <col min="4100" max="4100" width="14.83203125" style="9" bestFit="1" customWidth="1"/>
    <col min="4101" max="4101" width="16.1640625" style="9" bestFit="1" customWidth="1"/>
    <col min="4102" max="4104" width="9.1640625" style="9"/>
    <col min="4105" max="4105" width="10" style="9" customWidth="1"/>
    <col min="4106" max="4352" width="9.1640625" style="9"/>
    <col min="4353" max="4353" width="3.83203125" style="9" customWidth="1"/>
    <col min="4354" max="4354" width="9.1640625" style="9"/>
    <col min="4355" max="4355" width="10.83203125" style="9" customWidth="1"/>
    <col min="4356" max="4356" width="14.83203125" style="9" bestFit="1" customWidth="1"/>
    <col min="4357" max="4357" width="16.1640625" style="9" bestFit="1" customWidth="1"/>
    <col min="4358" max="4360" width="9.1640625" style="9"/>
    <col min="4361" max="4361" width="10" style="9" customWidth="1"/>
    <col min="4362" max="4608" width="9.1640625" style="9"/>
    <col min="4609" max="4609" width="3.83203125" style="9" customWidth="1"/>
    <col min="4610" max="4610" width="9.1640625" style="9"/>
    <col min="4611" max="4611" width="10.83203125" style="9" customWidth="1"/>
    <col min="4612" max="4612" width="14.83203125" style="9" bestFit="1" customWidth="1"/>
    <col min="4613" max="4613" width="16.1640625" style="9" bestFit="1" customWidth="1"/>
    <col min="4614" max="4616" width="9.1640625" style="9"/>
    <col min="4617" max="4617" width="10" style="9" customWidth="1"/>
    <col min="4618" max="4864" width="9.1640625" style="9"/>
    <col min="4865" max="4865" width="3.83203125" style="9" customWidth="1"/>
    <col min="4866" max="4866" width="9.1640625" style="9"/>
    <col min="4867" max="4867" width="10.83203125" style="9" customWidth="1"/>
    <col min="4868" max="4868" width="14.83203125" style="9" bestFit="1" customWidth="1"/>
    <col min="4869" max="4869" width="16.1640625" style="9" bestFit="1" customWidth="1"/>
    <col min="4870" max="4872" width="9.1640625" style="9"/>
    <col min="4873" max="4873" width="10" style="9" customWidth="1"/>
    <col min="4874" max="5120" width="9.1640625" style="9"/>
    <col min="5121" max="5121" width="3.83203125" style="9" customWidth="1"/>
    <col min="5122" max="5122" width="9.1640625" style="9"/>
    <col min="5123" max="5123" width="10.83203125" style="9" customWidth="1"/>
    <col min="5124" max="5124" width="14.83203125" style="9" bestFit="1" customWidth="1"/>
    <col min="5125" max="5125" width="16.1640625" style="9" bestFit="1" customWidth="1"/>
    <col min="5126" max="5128" width="9.1640625" style="9"/>
    <col min="5129" max="5129" width="10" style="9" customWidth="1"/>
    <col min="5130" max="5376" width="9.1640625" style="9"/>
    <col min="5377" max="5377" width="3.83203125" style="9" customWidth="1"/>
    <col min="5378" max="5378" width="9.1640625" style="9"/>
    <col min="5379" max="5379" width="10.83203125" style="9" customWidth="1"/>
    <col min="5380" max="5380" width="14.83203125" style="9" bestFit="1" customWidth="1"/>
    <col min="5381" max="5381" width="16.1640625" style="9" bestFit="1" customWidth="1"/>
    <col min="5382" max="5384" width="9.1640625" style="9"/>
    <col min="5385" max="5385" width="10" style="9" customWidth="1"/>
    <col min="5386" max="5632" width="9.1640625" style="9"/>
    <col min="5633" max="5633" width="3.83203125" style="9" customWidth="1"/>
    <col min="5634" max="5634" width="9.1640625" style="9"/>
    <col min="5635" max="5635" width="10.83203125" style="9" customWidth="1"/>
    <col min="5636" max="5636" width="14.83203125" style="9" bestFit="1" customWidth="1"/>
    <col min="5637" max="5637" width="16.1640625" style="9" bestFit="1" customWidth="1"/>
    <col min="5638" max="5640" width="9.1640625" style="9"/>
    <col min="5641" max="5641" width="10" style="9" customWidth="1"/>
    <col min="5642" max="5888" width="9.1640625" style="9"/>
    <col min="5889" max="5889" width="3.83203125" style="9" customWidth="1"/>
    <col min="5890" max="5890" width="9.1640625" style="9"/>
    <col min="5891" max="5891" width="10.83203125" style="9" customWidth="1"/>
    <col min="5892" max="5892" width="14.83203125" style="9" bestFit="1" customWidth="1"/>
    <col min="5893" max="5893" width="16.1640625" style="9" bestFit="1" customWidth="1"/>
    <col min="5894" max="5896" width="9.1640625" style="9"/>
    <col min="5897" max="5897" width="10" style="9" customWidth="1"/>
    <col min="5898" max="6144" width="9.1640625" style="9"/>
    <col min="6145" max="6145" width="3.83203125" style="9" customWidth="1"/>
    <col min="6146" max="6146" width="9.1640625" style="9"/>
    <col min="6147" max="6147" width="10.83203125" style="9" customWidth="1"/>
    <col min="6148" max="6148" width="14.83203125" style="9" bestFit="1" customWidth="1"/>
    <col min="6149" max="6149" width="16.1640625" style="9" bestFit="1" customWidth="1"/>
    <col min="6150" max="6152" width="9.1640625" style="9"/>
    <col min="6153" max="6153" width="10" style="9" customWidth="1"/>
    <col min="6154" max="6400" width="9.1640625" style="9"/>
    <col min="6401" max="6401" width="3.83203125" style="9" customWidth="1"/>
    <col min="6402" max="6402" width="9.1640625" style="9"/>
    <col min="6403" max="6403" width="10.83203125" style="9" customWidth="1"/>
    <col min="6404" max="6404" width="14.83203125" style="9" bestFit="1" customWidth="1"/>
    <col min="6405" max="6405" width="16.1640625" style="9" bestFit="1" customWidth="1"/>
    <col min="6406" max="6408" width="9.1640625" style="9"/>
    <col min="6409" max="6409" width="10" style="9" customWidth="1"/>
    <col min="6410" max="6656" width="9.1640625" style="9"/>
    <col min="6657" max="6657" width="3.83203125" style="9" customWidth="1"/>
    <col min="6658" max="6658" width="9.1640625" style="9"/>
    <col min="6659" max="6659" width="10.83203125" style="9" customWidth="1"/>
    <col min="6660" max="6660" width="14.83203125" style="9" bestFit="1" customWidth="1"/>
    <col min="6661" max="6661" width="16.1640625" style="9" bestFit="1" customWidth="1"/>
    <col min="6662" max="6664" width="9.1640625" style="9"/>
    <col min="6665" max="6665" width="10" style="9" customWidth="1"/>
    <col min="6666" max="6912" width="9.1640625" style="9"/>
    <col min="6913" max="6913" width="3.83203125" style="9" customWidth="1"/>
    <col min="6914" max="6914" width="9.1640625" style="9"/>
    <col min="6915" max="6915" width="10.83203125" style="9" customWidth="1"/>
    <col min="6916" max="6916" width="14.83203125" style="9" bestFit="1" customWidth="1"/>
    <col min="6917" max="6917" width="16.1640625" style="9" bestFit="1" customWidth="1"/>
    <col min="6918" max="6920" width="9.1640625" style="9"/>
    <col min="6921" max="6921" width="10" style="9" customWidth="1"/>
    <col min="6922" max="7168" width="9.1640625" style="9"/>
    <col min="7169" max="7169" width="3.83203125" style="9" customWidth="1"/>
    <col min="7170" max="7170" width="9.1640625" style="9"/>
    <col min="7171" max="7171" width="10.83203125" style="9" customWidth="1"/>
    <col min="7172" max="7172" width="14.83203125" style="9" bestFit="1" customWidth="1"/>
    <col min="7173" max="7173" width="16.1640625" style="9" bestFit="1" customWidth="1"/>
    <col min="7174" max="7176" width="9.1640625" style="9"/>
    <col min="7177" max="7177" width="10" style="9" customWidth="1"/>
    <col min="7178" max="7424" width="9.1640625" style="9"/>
    <col min="7425" max="7425" width="3.83203125" style="9" customWidth="1"/>
    <col min="7426" max="7426" width="9.1640625" style="9"/>
    <col min="7427" max="7427" width="10.83203125" style="9" customWidth="1"/>
    <col min="7428" max="7428" width="14.83203125" style="9" bestFit="1" customWidth="1"/>
    <col min="7429" max="7429" width="16.1640625" style="9" bestFit="1" customWidth="1"/>
    <col min="7430" max="7432" width="9.1640625" style="9"/>
    <col min="7433" max="7433" width="10" style="9" customWidth="1"/>
    <col min="7434" max="7680" width="9.1640625" style="9"/>
    <col min="7681" max="7681" width="3.83203125" style="9" customWidth="1"/>
    <col min="7682" max="7682" width="9.1640625" style="9"/>
    <col min="7683" max="7683" width="10.83203125" style="9" customWidth="1"/>
    <col min="7684" max="7684" width="14.83203125" style="9" bestFit="1" customWidth="1"/>
    <col min="7685" max="7685" width="16.1640625" style="9" bestFit="1" customWidth="1"/>
    <col min="7686" max="7688" width="9.1640625" style="9"/>
    <col min="7689" max="7689" width="10" style="9" customWidth="1"/>
    <col min="7690" max="7936" width="9.1640625" style="9"/>
    <col min="7937" max="7937" width="3.83203125" style="9" customWidth="1"/>
    <col min="7938" max="7938" width="9.1640625" style="9"/>
    <col min="7939" max="7939" width="10.83203125" style="9" customWidth="1"/>
    <col min="7940" max="7940" width="14.83203125" style="9" bestFit="1" customWidth="1"/>
    <col min="7941" max="7941" width="16.1640625" style="9" bestFit="1" customWidth="1"/>
    <col min="7942" max="7944" width="9.1640625" style="9"/>
    <col min="7945" max="7945" width="10" style="9" customWidth="1"/>
    <col min="7946" max="8192" width="9.1640625" style="9"/>
    <col min="8193" max="8193" width="3.83203125" style="9" customWidth="1"/>
    <col min="8194" max="8194" width="9.1640625" style="9"/>
    <col min="8195" max="8195" width="10.83203125" style="9" customWidth="1"/>
    <col min="8196" max="8196" width="14.83203125" style="9" bestFit="1" customWidth="1"/>
    <col min="8197" max="8197" width="16.1640625" style="9" bestFit="1" customWidth="1"/>
    <col min="8198" max="8200" width="9.1640625" style="9"/>
    <col min="8201" max="8201" width="10" style="9" customWidth="1"/>
    <col min="8202" max="8448" width="9.1640625" style="9"/>
    <col min="8449" max="8449" width="3.83203125" style="9" customWidth="1"/>
    <col min="8450" max="8450" width="9.1640625" style="9"/>
    <col min="8451" max="8451" width="10.83203125" style="9" customWidth="1"/>
    <col min="8452" max="8452" width="14.83203125" style="9" bestFit="1" customWidth="1"/>
    <col min="8453" max="8453" width="16.1640625" style="9" bestFit="1" customWidth="1"/>
    <col min="8454" max="8456" width="9.1640625" style="9"/>
    <col min="8457" max="8457" width="10" style="9" customWidth="1"/>
    <col min="8458" max="8704" width="9.1640625" style="9"/>
    <col min="8705" max="8705" width="3.83203125" style="9" customWidth="1"/>
    <col min="8706" max="8706" width="9.1640625" style="9"/>
    <col min="8707" max="8707" width="10.83203125" style="9" customWidth="1"/>
    <col min="8708" max="8708" width="14.83203125" style="9" bestFit="1" customWidth="1"/>
    <col min="8709" max="8709" width="16.1640625" style="9" bestFit="1" customWidth="1"/>
    <col min="8710" max="8712" width="9.1640625" style="9"/>
    <col min="8713" max="8713" width="10" style="9" customWidth="1"/>
    <col min="8714" max="8960" width="9.1640625" style="9"/>
    <col min="8961" max="8961" width="3.83203125" style="9" customWidth="1"/>
    <col min="8962" max="8962" width="9.1640625" style="9"/>
    <col min="8963" max="8963" width="10.83203125" style="9" customWidth="1"/>
    <col min="8964" max="8964" width="14.83203125" style="9" bestFit="1" customWidth="1"/>
    <col min="8965" max="8965" width="16.1640625" style="9" bestFit="1" customWidth="1"/>
    <col min="8966" max="8968" width="9.1640625" style="9"/>
    <col min="8969" max="8969" width="10" style="9" customWidth="1"/>
    <col min="8970" max="9216" width="9.1640625" style="9"/>
    <col min="9217" max="9217" width="3.83203125" style="9" customWidth="1"/>
    <col min="9218" max="9218" width="9.1640625" style="9"/>
    <col min="9219" max="9219" width="10.83203125" style="9" customWidth="1"/>
    <col min="9220" max="9220" width="14.83203125" style="9" bestFit="1" customWidth="1"/>
    <col min="9221" max="9221" width="16.1640625" style="9" bestFit="1" customWidth="1"/>
    <col min="9222" max="9224" width="9.1640625" style="9"/>
    <col min="9225" max="9225" width="10" style="9" customWidth="1"/>
    <col min="9226" max="9472" width="9.1640625" style="9"/>
    <col min="9473" max="9473" width="3.83203125" style="9" customWidth="1"/>
    <col min="9474" max="9474" width="9.1640625" style="9"/>
    <col min="9475" max="9475" width="10.83203125" style="9" customWidth="1"/>
    <col min="9476" max="9476" width="14.83203125" style="9" bestFit="1" customWidth="1"/>
    <col min="9477" max="9477" width="16.1640625" style="9" bestFit="1" customWidth="1"/>
    <col min="9478" max="9480" width="9.1640625" style="9"/>
    <col min="9481" max="9481" width="10" style="9" customWidth="1"/>
    <col min="9482" max="9728" width="9.1640625" style="9"/>
    <col min="9729" max="9729" width="3.83203125" style="9" customWidth="1"/>
    <col min="9730" max="9730" width="9.1640625" style="9"/>
    <col min="9731" max="9731" width="10.83203125" style="9" customWidth="1"/>
    <col min="9732" max="9732" width="14.83203125" style="9" bestFit="1" customWidth="1"/>
    <col min="9733" max="9733" width="16.1640625" style="9" bestFit="1" customWidth="1"/>
    <col min="9734" max="9736" width="9.1640625" style="9"/>
    <col min="9737" max="9737" width="10" style="9" customWidth="1"/>
    <col min="9738" max="9984" width="9.1640625" style="9"/>
    <col min="9985" max="9985" width="3.83203125" style="9" customWidth="1"/>
    <col min="9986" max="9986" width="9.1640625" style="9"/>
    <col min="9987" max="9987" width="10.83203125" style="9" customWidth="1"/>
    <col min="9988" max="9988" width="14.83203125" style="9" bestFit="1" customWidth="1"/>
    <col min="9989" max="9989" width="16.1640625" style="9" bestFit="1" customWidth="1"/>
    <col min="9990" max="9992" width="9.1640625" style="9"/>
    <col min="9993" max="9993" width="10" style="9" customWidth="1"/>
    <col min="9994" max="10240" width="9.1640625" style="9"/>
    <col min="10241" max="10241" width="3.83203125" style="9" customWidth="1"/>
    <col min="10242" max="10242" width="9.1640625" style="9"/>
    <col min="10243" max="10243" width="10.83203125" style="9" customWidth="1"/>
    <col min="10244" max="10244" width="14.83203125" style="9" bestFit="1" customWidth="1"/>
    <col min="10245" max="10245" width="16.1640625" style="9" bestFit="1" customWidth="1"/>
    <col min="10246" max="10248" width="9.1640625" style="9"/>
    <col min="10249" max="10249" width="10" style="9" customWidth="1"/>
    <col min="10250" max="10496" width="9.1640625" style="9"/>
    <col min="10497" max="10497" width="3.83203125" style="9" customWidth="1"/>
    <col min="10498" max="10498" width="9.1640625" style="9"/>
    <col min="10499" max="10499" width="10.83203125" style="9" customWidth="1"/>
    <col min="10500" max="10500" width="14.83203125" style="9" bestFit="1" customWidth="1"/>
    <col min="10501" max="10501" width="16.1640625" style="9" bestFit="1" customWidth="1"/>
    <col min="10502" max="10504" width="9.1640625" style="9"/>
    <col min="10505" max="10505" width="10" style="9" customWidth="1"/>
    <col min="10506" max="10752" width="9.1640625" style="9"/>
    <col min="10753" max="10753" width="3.83203125" style="9" customWidth="1"/>
    <col min="10754" max="10754" width="9.1640625" style="9"/>
    <col min="10755" max="10755" width="10.83203125" style="9" customWidth="1"/>
    <col min="10756" max="10756" width="14.83203125" style="9" bestFit="1" customWidth="1"/>
    <col min="10757" max="10757" width="16.1640625" style="9" bestFit="1" customWidth="1"/>
    <col min="10758" max="10760" width="9.1640625" style="9"/>
    <col min="10761" max="10761" width="10" style="9" customWidth="1"/>
    <col min="10762" max="11008" width="9.1640625" style="9"/>
    <col min="11009" max="11009" width="3.83203125" style="9" customWidth="1"/>
    <col min="11010" max="11010" width="9.1640625" style="9"/>
    <col min="11011" max="11011" width="10.83203125" style="9" customWidth="1"/>
    <col min="11012" max="11012" width="14.83203125" style="9" bestFit="1" customWidth="1"/>
    <col min="11013" max="11013" width="16.1640625" style="9" bestFit="1" customWidth="1"/>
    <col min="11014" max="11016" width="9.1640625" style="9"/>
    <col min="11017" max="11017" width="10" style="9" customWidth="1"/>
    <col min="11018" max="11264" width="9.1640625" style="9"/>
    <col min="11265" max="11265" width="3.83203125" style="9" customWidth="1"/>
    <col min="11266" max="11266" width="9.1640625" style="9"/>
    <col min="11267" max="11267" width="10.83203125" style="9" customWidth="1"/>
    <col min="11268" max="11268" width="14.83203125" style="9" bestFit="1" customWidth="1"/>
    <col min="11269" max="11269" width="16.1640625" style="9" bestFit="1" customWidth="1"/>
    <col min="11270" max="11272" width="9.1640625" style="9"/>
    <col min="11273" max="11273" width="10" style="9" customWidth="1"/>
    <col min="11274" max="11520" width="9.1640625" style="9"/>
    <col min="11521" max="11521" width="3.83203125" style="9" customWidth="1"/>
    <col min="11522" max="11522" width="9.1640625" style="9"/>
    <col min="11523" max="11523" width="10.83203125" style="9" customWidth="1"/>
    <col min="11524" max="11524" width="14.83203125" style="9" bestFit="1" customWidth="1"/>
    <col min="11525" max="11525" width="16.1640625" style="9" bestFit="1" customWidth="1"/>
    <col min="11526" max="11528" width="9.1640625" style="9"/>
    <col min="11529" max="11529" width="10" style="9" customWidth="1"/>
    <col min="11530" max="11776" width="9.1640625" style="9"/>
    <col min="11777" max="11777" width="3.83203125" style="9" customWidth="1"/>
    <col min="11778" max="11778" width="9.1640625" style="9"/>
    <col min="11779" max="11779" width="10.83203125" style="9" customWidth="1"/>
    <col min="11780" max="11780" width="14.83203125" style="9" bestFit="1" customWidth="1"/>
    <col min="11781" max="11781" width="16.1640625" style="9" bestFit="1" customWidth="1"/>
    <col min="11782" max="11784" width="9.1640625" style="9"/>
    <col min="11785" max="11785" width="10" style="9" customWidth="1"/>
    <col min="11786" max="12032" width="9.1640625" style="9"/>
    <col min="12033" max="12033" width="3.83203125" style="9" customWidth="1"/>
    <col min="12034" max="12034" width="9.1640625" style="9"/>
    <col min="12035" max="12035" width="10.83203125" style="9" customWidth="1"/>
    <col min="12036" max="12036" width="14.83203125" style="9" bestFit="1" customWidth="1"/>
    <col min="12037" max="12037" width="16.1640625" style="9" bestFit="1" customWidth="1"/>
    <col min="12038" max="12040" width="9.1640625" style="9"/>
    <col min="12041" max="12041" width="10" style="9" customWidth="1"/>
    <col min="12042" max="12288" width="9.1640625" style="9"/>
    <col min="12289" max="12289" width="3.83203125" style="9" customWidth="1"/>
    <col min="12290" max="12290" width="9.1640625" style="9"/>
    <col min="12291" max="12291" width="10.83203125" style="9" customWidth="1"/>
    <col min="12292" max="12292" width="14.83203125" style="9" bestFit="1" customWidth="1"/>
    <col min="12293" max="12293" width="16.1640625" style="9" bestFit="1" customWidth="1"/>
    <col min="12294" max="12296" width="9.1640625" style="9"/>
    <col min="12297" max="12297" width="10" style="9" customWidth="1"/>
    <col min="12298" max="12544" width="9.1640625" style="9"/>
    <col min="12545" max="12545" width="3.83203125" style="9" customWidth="1"/>
    <col min="12546" max="12546" width="9.1640625" style="9"/>
    <col min="12547" max="12547" width="10.83203125" style="9" customWidth="1"/>
    <col min="12548" max="12548" width="14.83203125" style="9" bestFit="1" customWidth="1"/>
    <col min="12549" max="12549" width="16.1640625" style="9" bestFit="1" customWidth="1"/>
    <col min="12550" max="12552" width="9.1640625" style="9"/>
    <col min="12553" max="12553" width="10" style="9" customWidth="1"/>
    <col min="12554" max="12800" width="9.1640625" style="9"/>
    <col min="12801" max="12801" width="3.83203125" style="9" customWidth="1"/>
    <col min="12802" max="12802" width="9.1640625" style="9"/>
    <col min="12803" max="12803" width="10.83203125" style="9" customWidth="1"/>
    <col min="12804" max="12804" width="14.83203125" style="9" bestFit="1" customWidth="1"/>
    <col min="12805" max="12805" width="16.1640625" style="9" bestFit="1" customWidth="1"/>
    <col min="12806" max="12808" width="9.1640625" style="9"/>
    <col min="12809" max="12809" width="10" style="9" customWidth="1"/>
    <col min="12810" max="13056" width="9.1640625" style="9"/>
    <col min="13057" max="13057" width="3.83203125" style="9" customWidth="1"/>
    <col min="13058" max="13058" width="9.1640625" style="9"/>
    <col min="13059" max="13059" width="10.83203125" style="9" customWidth="1"/>
    <col min="13060" max="13060" width="14.83203125" style="9" bestFit="1" customWidth="1"/>
    <col min="13061" max="13061" width="16.1640625" style="9" bestFit="1" customWidth="1"/>
    <col min="13062" max="13064" width="9.1640625" style="9"/>
    <col min="13065" max="13065" width="10" style="9" customWidth="1"/>
    <col min="13066" max="13312" width="9.1640625" style="9"/>
    <col min="13313" max="13313" width="3.83203125" style="9" customWidth="1"/>
    <col min="13314" max="13314" width="9.1640625" style="9"/>
    <col min="13315" max="13315" width="10.83203125" style="9" customWidth="1"/>
    <col min="13316" max="13316" width="14.83203125" style="9" bestFit="1" customWidth="1"/>
    <col min="13317" max="13317" width="16.1640625" style="9" bestFit="1" customWidth="1"/>
    <col min="13318" max="13320" width="9.1640625" style="9"/>
    <col min="13321" max="13321" width="10" style="9" customWidth="1"/>
    <col min="13322" max="13568" width="9.1640625" style="9"/>
    <col min="13569" max="13569" width="3.83203125" style="9" customWidth="1"/>
    <col min="13570" max="13570" width="9.1640625" style="9"/>
    <col min="13571" max="13571" width="10.83203125" style="9" customWidth="1"/>
    <col min="13572" max="13572" width="14.83203125" style="9" bestFit="1" customWidth="1"/>
    <col min="13573" max="13573" width="16.1640625" style="9" bestFit="1" customWidth="1"/>
    <col min="13574" max="13576" width="9.1640625" style="9"/>
    <col min="13577" max="13577" width="10" style="9" customWidth="1"/>
    <col min="13578" max="13824" width="9.1640625" style="9"/>
    <col min="13825" max="13825" width="3.83203125" style="9" customWidth="1"/>
    <col min="13826" max="13826" width="9.1640625" style="9"/>
    <col min="13827" max="13827" width="10.83203125" style="9" customWidth="1"/>
    <col min="13828" max="13828" width="14.83203125" style="9" bestFit="1" customWidth="1"/>
    <col min="13829" max="13829" width="16.1640625" style="9" bestFit="1" customWidth="1"/>
    <col min="13830" max="13832" width="9.1640625" style="9"/>
    <col min="13833" max="13833" width="10" style="9" customWidth="1"/>
    <col min="13834" max="14080" width="9.1640625" style="9"/>
    <col min="14081" max="14081" width="3.83203125" style="9" customWidth="1"/>
    <col min="14082" max="14082" width="9.1640625" style="9"/>
    <col min="14083" max="14083" width="10.83203125" style="9" customWidth="1"/>
    <col min="14084" max="14084" width="14.83203125" style="9" bestFit="1" customWidth="1"/>
    <col min="14085" max="14085" width="16.1640625" style="9" bestFit="1" customWidth="1"/>
    <col min="14086" max="14088" width="9.1640625" style="9"/>
    <col min="14089" max="14089" width="10" style="9" customWidth="1"/>
    <col min="14090" max="14336" width="9.1640625" style="9"/>
    <col min="14337" max="14337" width="3.83203125" style="9" customWidth="1"/>
    <col min="14338" max="14338" width="9.1640625" style="9"/>
    <col min="14339" max="14339" width="10.83203125" style="9" customWidth="1"/>
    <col min="14340" max="14340" width="14.83203125" style="9" bestFit="1" customWidth="1"/>
    <col min="14341" max="14341" width="16.1640625" style="9" bestFit="1" customWidth="1"/>
    <col min="14342" max="14344" width="9.1640625" style="9"/>
    <col min="14345" max="14345" width="10" style="9" customWidth="1"/>
    <col min="14346" max="14592" width="9.1640625" style="9"/>
    <col min="14593" max="14593" width="3.83203125" style="9" customWidth="1"/>
    <col min="14594" max="14594" width="9.1640625" style="9"/>
    <col min="14595" max="14595" width="10.83203125" style="9" customWidth="1"/>
    <col min="14596" max="14596" width="14.83203125" style="9" bestFit="1" customWidth="1"/>
    <col min="14597" max="14597" width="16.1640625" style="9" bestFit="1" customWidth="1"/>
    <col min="14598" max="14600" width="9.1640625" style="9"/>
    <col min="14601" max="14601" width="10" style="9" customWidth="1"/>
    <col min="14602" max="14848" width="9.1640625" style="9"/>
    <col min="14849" max="14849" width="3.83203125" style="9" customWidth="1"/>
    <col min="14850" max="14850" width="9.1640625" style="9"/>
    <col min="14851" max="14851" width="10.83203125" style="9" customWidth="1"/>
    <col min="14852" max="14852" width="14.83203125" style="9" bestFit="1" customWidth="1"/>
    <col min="14853" max="14853" width="16.1640625" style="9" bestFit="1" customWidth="1"/>
    <col min="14854" max="14856" width="9.1640625" style="9"/>
    <col min="14857" max="14857" width="10" style="9" customWidth="1"/>
    <col min="14858" max="15104" width="9.1640625" style="9"/>
    <col min="15105" max="15105" width="3.83203125" style="9" customWidth="1"/>
    <col min="15106" max="15106" width="9.1640625" style="9"/>
    <col min="15107" max="15107" width="10.83203125" style="9" customWidth="1"/>
    <col min="15108" max="15108" width="14.83203125" style="9" bestFit="1" customWidth="1"/>
    <col min="15109" max="15109" width="16.1640625" style="9" bestFit="1" customWidth="1"/>
    <col min="15110" max="15112" width="9.1640625" style="9"/>
    <col min="15113" max="15113" width="10" style="9" customWidth="1"/>
    <col min="15114" max="15360" width="9.1640625" style="9"/>
    <col min="15361" max="15361" width="3.83203125" style="9" customWidth="1"/>
    <col min="15362" max="15362" width="9.1640625" style="9"/>
    <col min="15363" max="15363" width="10.83203125" style="9" customWidth="1"/>
    <col min="15364" max="15364" width="14.83203125" style="9" bestFit="1" customWidth="1"/>
    <col min="15365" max="15365" width="16.1640625" style="9" bestFit="1" customWidth="1"/>
    <col min="15366" max="15368" width="9.1640625" style="9"/>
    <col min="15369" max="15369" width="10" style="9" customWidth="1"/>
    <col min="15370" max="15616" width="9.1640625" style="9"/>
    <col min="15617" max="15617" width="3.83203125" style="9" customWidth="1"/>
    <col min="15618" max="15618" width="9.1640625" style="9"/>
    <col min="15619" max="15619" width="10.83203125" style="9" customWidth="1"/>
    <col min="15620" max="15620" width="14.83203125" style="9" bestFit="1" customWidth="1"/>
    <col min="15621" max="15621" width="16.1640625" style="9" bestFit="1" customWidth="1"/>
    <col min="15622" max="15624" width="9.1640625" style="9"/>
    <col min="15625" max="15625" width="10" style="9" customWidth="1"/>
    <col min="15626" max="15872" width="9.1640625" style="9"/>
    <col min="15873" max="15873" width="3.83203125" style="9" customWidth="1"/>
    <col min="15874" max="15874" width="9.1640625" style="9"/>
    <col min="15875" max="15875" width="10.83203125" style="9" customWidth="1"/>
    <col min="15876" max="15876" width="14.83203125" style="9" bestFit="1" customWidth="1"/>
    <col min="15877" max="15877" width="16.1640625" style="9" bestFit="1" customWidth="1"/>
    <col min="15878" max="15880" width="9.1640625" style="9"/>
    <col min="15881" max="15881" width="10" style="9" customWidth="1"/>
    <col min="15882" max="16128" width="9.1640625" style="9"/>
    <col min="16129" max="16129" width="3.83203125" style="9" customWidth="1"/>
    <col min="16130" max="16130" width="9.1640625" style="9"/>
    <col min="16131" max="16131" width="10.83203125" style="9" customWidth="1"/>
    <col min="16132" max="16132" width="14.83203125" style="9" bestFit="1" customWidth="1"/>
    <col min="16133" max="16133" width="16.1640625" style="9" bestFit="1" customWidth="1"/>
    <col min="16134" max="16136" width="9.1640625" style="9"/>
    <col min="16137" max="16137" width="10" style="9" customWidth="1"/>
    <col min="16138" max="16384" width="9.1640625" style="9"/>
  </cols>
  <sheetData>
    <row r="1" spans="1:9" ht="25" x14ac:dyDescent="0.25">
      <c r="A1" s="125" t="s">
        <v>256</v>
      </c>
      <c r="B1" s="126"/>
      <c r="C1" s="126"/>
      <c r="D1" s="126"/>
      <c r="E1" s="126"/>
      <c r="F1" s="126"/>
      <c r="G1" s="126"/>
      <c r="H1" s="126"/>
      <c r="I1" s="127"/>
    </row>
    <row r="2" spans="1:9" ht="20" x14ac:dyDescent="0.2">
      <c r="A2" s="181" t="s">
        <v>257</v>
      </c>
      <c r="B2" s="182"/>
      <c r="C2" s="182"/>
      <c r="D2" s="182"/>
      <c r="E2" s="182"/>
      <c r="F2" s="182"/>
      <c r="G2" s="182"/>
      <c r="H2" s="182"/>
      <c r="I2" s="183"/>
    </row>
    <row r="3" spans="1:9" ht="21" thickBot="1" x14ac:dyDescent="0.25">
      <c r="A3" s="191" t="s">
        <v>230</v>
      </c>
      <c r="B3" s="192"/>
      <c r="C3" s="192"/>
      <c r="D3" s="192"/>
      <c r="E3" s="192"/>
      <c r="F3" s="192"/>
      <c r="G3" s="192"/>
      <c r="H3" s="192"/>
      <c r="I3" s="193"/>
    </row>
    <row r="4" spans="1:9" ht="18" customHeight="1" x14ac:dyDescent="0.3">
      <c r="A4" s="15"/>
      <c r="B4" s="16"/>
      <c r="C4" s="16"/>
      <c r="D4" s="16"/>
      <c r="E4" s="16"/>
      <c r="F4" s="16"/>
      <c r="G4" s="16"/>
      <c r="H4" s="16"/>
      <c r="I4" s="16"/>
    </row>
    <row r="11" spans="1:9" ht="42.75" customHeight="1" x14ac:dyDescent="0.15"/>
    <row r="13" spans="1:9" ht="19" x14ac:dyDescent="0.2">
      <c r="A13" s="17" t="s">
        <v>177</v>
      </c>
      <c r="B13" s="18"/>
      <c r="C13" s="18"/>
      <c r="D13" s="18"/>
      <c r="E13" s="18"/>
      <c r="F13" s="18"/>
      <c r="G13" s="18"/>
      <c r="H13" s="18"/>
      <c r="I13" s="18"/>
    </row>
    <row r="14" spans="1:9" ht="19" x14ac:dyDescent="0.2">
      <c r="A14" s="17" t="s">
        <v>254</v>
      </c>
      <c r="B14" s="18"/>
      <c r="C14" s="18"/>
      <c r="D14" s="18"/>
      <c r="E14" s="18"/>
      <c r="F14" s="18"/>
      <c r="G14" s="18"/>
      <c r="H14" s="18"/>
      <c r="I14" s="18"/>
    </row>
    <row r="15" spans="1:9" ht="19" x14ac:dyDescent="0.2">
      <c r="A15" s="185" t="s">
        <v>255</v>
      </c>
      <c r="B15" s="185"/>
      <c r="C15" s="185"/>
      <c r="D15" s="185"/>
      <c r="E15" s="185"/>
      <c r="F15" s="185"/>
      <c r="G15" s="185"/>
      <c r="H15" s="185"/>
      <c r="I15" s="185"/>
    </row>
    <row r="16" spans="1:9" ht="19" x14ac:dyDescent="0.2">
      <c r="A16" s="184" t="s">
        <v>182</v>
      </c>
      <c r="B16" s="184"/>
      <c r="C16" s="184"/>
      <c r="D16" s="184"/>
      <c r="E16" s="184"/>
      <c r="F16" s="184"/>
      <c r="G16" s="184"/>
      <c r="H16" s="184"/>
      <c r="I16" s="184"/>
    </row>
    <row r="18" spans="3:5" ht="14" thickBot="1" x14ac:dyDescent="0.2"/>
    <row r="19" spans="3:5" ht="21" thickBot="1" x14ac:dyDescent="0.25">
      <c r="C19" s="186" t="s">
        <v>180</v>
      </c>
      <c r="D19" s="187"/>
    </row>
    <row r="20" spans="3:5" ht="16" x14ac:dyDescent="0.2">
      <c r="C20" s="58" t="s">
        <v>178</v>
      </c>
      <c r="D20" s="61">
        <v>1000</v>
      </c>
    </row>
    <row r="21" spans="3:5" ht="16" x14ac:dyDescent="0.2">
      <c r="C21" s="59" t="s">
        <v>179</v>
      </c>
      <c r="D21" s="62">
        <v>25000</v>
      </c>
    </row>
    <row r="22" spans="3:5" ht="17" thickBot="1" x14ac:dyDescent="0.25">
      <c r="C22" s="60" t="s">
        <v>181</v>
      </c>
      <c r="D22" s="63">
        <v>0.05</v>
      </c>
    </row>
    <row r="24" spans="3:5" ht="14" thickBot="1" x14ac:dyDescent="0.2"/>
    <row r="25" spans="3:5" ht="21" thickBot="1" x14ac:dyDescent="0.25">
      <c r="C25" s="55" t="s">
        <v>175</v>
      </c>
      <c r="D25" s="55" t="s">
        <v>176</v>
      </c>
      <c r="E25" s="95" t="s">
        <v>173</v>
      </c>
    </row>
    <row r="26" spans="3:5" ht="20" x14ac:dyDescent="0.2">
      <c r="C26" s="44">
        <v>264</v>
      </c>
      <c r="D26" s="46">
        <v>29360</v>
      </c>
      <c r="E26" s="96">
        <f>IF(SalesTable[[#This Row],[Achieved Sales]] &lt;= BonusThreshhold, BaseSalary, BaseSalary + BonusRate * (SalesTable[[#This Row],[Achieved Sales]] - BonusThreshhold))</f>
        <v>1218</v>
      </c>
    </row>
    <row r="27" spans="3:5" ht="20" x14ac:dyDescent="0.2">
      <c r="C27" s="45">
        <v>592</v>
      </c>
      <c r="D27" s="47">
        <v>18560</v>
      </c>
      <c r="E27" s="97">
        <f>IF(SalesTable[[#This Row],[Achieved Sales]] &lt;= BonusThreshhold, BaseSalary, BaseSalary + BonusRate * (SalesTable[[#This Row],[Achieved Sales]] - BonusThreshhold))</f>
        <v>1000</v>
      </c>
    </row>
    <row r="28" spans="3:5" ht="20" x14ac:dyDescent="0.2">
      <c r="C28" s="45">
        <v>645</v>
      </c>
      <c r="D28" s="47">
        <v>32765</v>
      </c>
      <c r="E28" s="97">
        <f>IF(SalesTable[[#This Row],[Achieved Sales]] &lt;= BonusThreshhold, BaseSalary, BaseSalary + BonusRate * (SalesTable[[#This Row],[Achieved Sales]] - BonusThreshhold))</f>
        <v>1388.25</v>
      </c>
    </row>
    <row r="29" spans="3:5" ht="20" x14ac:dyDescent="0.2">
      <c r="C29" s="45">
        <v>823</v>
      </c>
      <c r="D29" s="47">
        <v>24500</v>
      </c>
      <c r="E29" s="97">
        <f>IF(SalesTable[[#This Row],[Achieved Sales]] &lt;= BonusThreshhold, BaseSalary, BaseSalary + BonusRate * (SalesTable[[#This Row],[Achieved Sales]] - BonusThreshhold))</f>
        <v>1000</v>
      </c>
    </row>
    <row r="30" spans="3:5" ht="21" thickBot="1" x14ac:dyDescent="0.25">
      <c r="C30" s="48">
        <v>956</v>
      </c>
      <c r="D30" s="49">
        <v>27750</v>
      </c>
      <c r="E30" s="98">
        <f>IF(SalesTable[[#This Row],[Achieved Sales]] &lt;= BonusThreshhold, BaseSalary, BaseSalary + BonusRate * (SalesTable[[#This Row],[Achieved Sales]] - BonusThreshhold))</f>
        <v>1137.5</v>
      </c>
    </row>
  </sheetData>
  <mergeCells count="5">
    <mergeCell ref="A2:I2"/>
    <mergeCell ref="A3:I3"/>
    <mergeCell ref="A15:I15"/>
    <mergeCell ref="A16:I16"/>
    <mergeCell ref="C19:D19"/>
  </mergeCells>
  <printOptions gridLines="1" gridLinesSet="0"/>
  <pageMargins left="0.75" right="0.75" top="1" bottom="1" header="0.5" footer="0.5"/>
  <pageSetup orientation="portrait" horizontalDpi="300" verticalDpi="300" r:id="rId1"/>
  <headerFooter alignWithMargins="0">
    <oddHeader>&amp;C&amp;A</oddHeader>
    <oddFooter xml:space="preserve">&amp;LCIS 512 Tuts 3-4&amp;C&amp;A
&amp;R&amp;D, Page &amp;P of &amp;N Pages 
</oddFooter>
  </headerFooter>
  <drawing r:id="rId2"/>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
  <sheetViews>
    <sheetView workbookViewId="0">
      <selection activeCell="V27" sqref="V27"/>
    </sheetView>
  </sheetViews>
  <sheetFormatPr baseColWidth="10" defaultColWidth="9.1640625" defaultRowHeight="15" x14ac:dyDescent="0.2"/>
  <cols>
    <col min="1" max="16384" width="9.1640625" style="128"/>
  </cols>
  <sheetData>
    <row r="1" spans="1:13" ht="31" x14ac:dyDescent="0.35">
      <c r="A1" s="194" t="s">
        <v>237</v>
      </c>
      <c r="B1" s="195"/>
      <c r="C1" s="195"/>
      <c r="D1" s="195"/>
      <c r="E1" s="195"/>
      <c r="F1" s="195"/>
      <c r="G1" s="195"/>
      <c r="H1" s="195"/>
      <c r="I1" s="195"/>
      <c r="J1" s="195"/>
      <c r="K1" s="195"/>
      <c r="L1" s="195"/>
      <c r="M1" s="196"/>
    </row>
    <row r="2" spans="1:13" ht="25" thickBot="1" x14ac:dyDescent="0.35">
      <c r="A2" s="197" t="s">
        <v>231</v>
      </c>
      <c r="B2" s="198"/>
      <c r="C2" s="198"/>
      <c r="D2" s="198"/>
      <c r="E2" s="198"/>
      <c r="F2" s="198"/>
      <c r="G2" s="198"/>
      <c r="H2" s="198"/>
      <c r="I2" s="198"/>
      <c r="J2" s="198"/>
      <c r="K2" s="198"/>
      <c r="L2" s="198"/>
      <c r="M2" s="199"/>
    </row>
  </sheetData>
  <mergeCells count="2">
    <mergeCell ref="A1:M1"/>
    <mergeCell ref="A2:M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9"/>
  <sheetViews>
    <sheetView topLeftCell="A6" workbookViewId="0">
      <selection activeCell="J30" sqref="J30"/>
    </sheetView>
  </sheetViews>
  <sheetFormatPr baseColWidth="10" defaultColWidth="8.83203125" defaultRowHeight="13" x14ac:dyDescent="0.15"/>
  <cols>
    <col min="1" max="1" width="2.1640625" style="10" customWidth="1"/>
    <col min="2" max="2" width="10" style="10" customWidth="1"/>
    <col min="3" max="3" width="12.5" style="10" bestFit="1" customWidth="1"/>
    <col min="4" max="4" width="9.33203125" style="10" bestFit="1" customWidth="1"/>
    <col min="5" max="5" width="15" style="10" bestFit="1" customWidth="1"/>
    <col min="6" max="6" width="7.1640625" style="10" customWidth="1"/>
    <col min="7" max="7" width="8.5" style="10" customWidth="1"/>
    <col min="8" max="8" width="12.33203125" style="10" bestFit="1" customWidth="1"/>
    <col min="9" max="9" width="26.1640625" style="10" customWidth="1"/>
    <col min="10" max="10" width="14" style="9" bestFit="1" customWidth="1"/>
    <col min="11" max="255" width="9.1640625" style="9"/>
    <col min="256" max="256" width="5.6640625" style="9" customWidth="1"/>
    <col min="257" max="257" width="10" style="9" customWidth="1"/>
    <col min="258" max="258" width="12.5" style="9" bestFit="1" customWidth="1"/>
    <col min="259" max="259" width="9.33203125" style="9" bestFit="1" customWidth="1"/>
    <col min="260" max="260" width="15" style="9" bestFit="1" customWidth="1"/>
    <col min="261" max="261" width="7.1640625" style="9" customWidth="1"/>
    <col min="262" max="262" width="8.5" style="9" customWidth="1"/>
    <col min="263" max="263" width="12.33203125" style="9" bestFit="1" customWidth="1"/>
    <col min="264" max="264" width="16.5" style="9" bestFit="1" customWidth="1"/>
    <col min="265" max="265" width="5.1640625" style="9" customWidth="1"/>
    <col min="266" max="266" width="14" style="9" bestFit="1" customWidth="1"/>
    <col min="267" max="511" width="9.1640625" style="9"/>
    <col min="512" max="512" width="5.6640625" style="9" customWidth="1"/>
    <col min="513" max="513" width="10" style="9" customWidth="1"/>
    <col min="514" max="514" width="12.5" style="9" bestFit="1" customWidth="1"/>
    <col min="515" max="515" width="9.33203125" style="9" bestFit="1" customWidth="1"/>
    <col min="516" max="516" width="15" style="9" bestFit="1" customWidth="1"/>
    <col min="517" max="517" width="7.1640625" style="9" customWidth="1"/>
    <col min="518" max="518" width="8.5" style="9" customWidth="1"/>
    <col min="519" max="519" width="12.33203125" style="9" bestFit="1" customWidth="1"/>
    <col min="520" max="520" width="16.5" style="9" bestFit="1" customWidth="1"/>
    <col min="521" max="521" width="5.1640625" style="9" customWidth="1"/>
    <col min="522" max="522" width="14" style="9" bestFit="1" customWidth="1"/>
    <col min="523" max="767" width="9.1640625" style="9"/>
    <col min="768" max="768" width="5.6640625" style="9" customWidth="1"/>
    <col min="769" max="769" width="10" style="9" customWidth="1"/>
    <col min="770" max="770" width="12.5" style="9" bestFit="1" customWidth="1"/>
    <col min="771" max="771" width="9.33203125" style="9" bestFit="1" customWidth="1"/>
    <col min="772" max="772" width="15" style="9" bestFit="1" customWidth="1"/>
    <col min="773" max="773" width="7.1640625" style="9" customWidth="1"/>
    <col min="774" max="774" width="8.5" style="9" customWidth="1"/>
    <col min="775" max="775" width="12.33203125" style="9" bestFit="1" customWidth="1"/>
    <col min="776" max="776" width="16.5" style="9" bestFit="1" customWidth="1"/>
    <col min="777" max="777" width="5.1640625" style="9" customWidth="1"/>
    <col min="778" max="778" width="14" style="9" bestFit="1" customWidth="1"/>
    <col min="779" max="1023" width="9.1640625" style="9"/>
    <col min="1024" max="1024" width="5.6640625" style="9" customWidth="1"/>
    <col min="1025" max="1025" width="10" style="9" customWidth="1"/>
    <col min="1026" max="1026" width="12.5" style="9" bestFit="1" customWidth="1"/>
    <col min="1027" max="1027" width="9.33203125" style="9" bestFit="1" customWidth="1"/>
    <col min="1028" max="1028" width="15" style="9" bestFit="1" customWidth="1"/>
    <col min="1029" max="1029" width="7.1640625" style="9" customWidth="1"/>
    <col min="1030" max="1030" width="8.5" style="9" customWidth="1"/>
    <col min="1031" max="1031" width="12.33203125" style="9" bestFit="1" customWidth="1"/>
    <col min="1032" max="1032" width="16.5" style="9" bestFit="1" customWidth="1"/>
    <col min="1033" max="1033" width="5.1640625" style="9" customWidth="1"/>
    <col min="1034" max="1034" width="14" style="9" bestFit="1" customWidth="1"/>
    <col min="1035" max="1279" width="9.1640625" style="9"/>
    <col min="1280" max="1280" width="5.6640625" style="9" customWidth="1"/>
    <col min="1281" max="1281" width="10" style="9" customWidth="1"/>
    <col min="1282" max="1282" width="12.5" style="9" bestFit="1" customWidth="1"/>
    <col min="1283" max="1283" width="9.33203125" style="9" bestFit="1" customWidth="1"/>
    <col min="1284" max="1284" width="15" style="9" bestFit="1" customWidth="1"/>
    <col min="1285" max="1285" width="7.1640625" style="9" customWidth="1"/>
    <col min="1286" max="1286" width="8.5" style="9" customWidth="1"/>
    <col min="1287" max="1287" width="12.33203125" style="9" bestFit="1" customWidth="1"/>
    <col min="1288" max="1288" width="16.5" style="9" bestFit="1" customWidth="1"/>
    <col min="1289" max="1289" width="5.1640625" style="9" customWidth="1"/>
    <col min="1290" max="1290" width="14" style="9" bestFit="1" customWidth="1"/>
    <col min="1291" max="1535" width="9.1640625" style="9"/>
    <col min="1536" max="1536" width="5.6640625" style="9" customWidth="1"/>
    <col min="1537" max="1537" width="10" style="9" customWidth="1"/>
    <col min="1538" max="1538" width="12.5" style="9" bestFit="1" customWidth="1"/>
    <col min="1539" max="1539" width="9.33203125" style="9" bestFit="1" customWidth="1"/>
    <col min="1540" max="1540" width="15" style="9" bestFit="1" customWidth="1"/>
    <col min="1541" max="1541" width="7.1640625" style="9" customWidth="1"/>
    <col min="1542" max="1542" width="8.5" style="9" customWidth="1"/>
    <col min="1543" max="1543" width="12.33203125" style="9" bestFit="1" customWidth="1"/>
    <col min="1544" max="1544" width="16.5" style="9" bestFit="1" customWidth="1"/>
    <col min="1545" max="1545" width="5.1640625" style="9" customWidth="1"/>
    <col min="1546" max="1546" width="14" style="9" bestFit="1" customWidth="1"/>
    <col min="1547" max="1791" width="9.1640625" style="9"/>
    <col min="1792" max="1792" width="5.6640625" style="9" customWidth="1"/>
    <col min="1793" max="1793" width="10" style="9" customWidth="1"/>
    <col min="1794" max="1794" width="12.5" style="9" bestFit="1" customWidth="1"/>
    <col min="1795" max="1795" width="9.33203125" style="9" bestFit="1" customWidth="1"/>
    <col min="1796" max="1796" width="15" style="9" bestFit="1" customWidth="1"/>
    <col min="1797" max="1797" width="7.1640625" style="9" customWidth="1"/>
    <col min="1798" max="1798" width="8.5" style="9" customWidth="1"/>
    <col min="1799" max="1799" width="12.33203125" style="9" bestFit="1" customWidth="1"/>
    <col min="1800" max="1800" width="16.5" style="9" bestFit="1" customWidth="1"/>
    <col min="1801" max="1801" width="5.1640625" style="9" customWidth="1"/>
    <col min="1802" max="1802" width="14" style="9" bestFit="1" customWidth="1"/>
    <col min="1803" max="2047" width="9.1640625" style="9"/>
    <col min="2048" max="2048" width="5.6640625" style="9" customWidth="1"/>
    <col min="2049" max="2049" width="10" style="9" customWidth="1"/>
    <col min="2050" max="2050" width="12.5" style="9" bestFit="1" customWidth="1"/>
    <col min="2051" max="2051" width="9.33203125" style="9" bestFit="1" customWidth="1"/>
    <col min="2052" max="2052" width="15" style="9" bestFit="1" customWidth="1"/>
    <col min="2053" max="2053" width="7.1640625" style="9" customWidth="1"/>
    <col min="2054" max="2054" width="8.5" style="9" customWidth="1"/>
    <col min="2055" max="2055" width="12.33203125" style="9" bestFit="1" customWidth="1"/>
    <col min="2056" max="2056" width="16.5" style="9" bestFit="1" customWidth="1"/>
    <col min="2057" max="2057" width="5.1640625" style="9" customWidth="1"/>
    <col min="2058" max="2058" width="14" style="9" bestFit="1" customWidth="1"/>
    <col min="2059" max="2303" width="9.1640625" style="9"/>
    <col min="2304" max="2304" width="5.6640625" style="9" customWidth="1"/>
    <col min="2305" max="2305" width="10" style="9" customWidth="1"/>
    <col min="2306" max="2306" width="12.5" style="9" bestFit="1" customWidth="1"/>
    <col min="2307" max="2307" width="9.33203125" style="9" bestFit="1" customWidth="1"/>
    <col min="2308" max="2308" width="15" style="9" bestFit="1" customWidth="1"/>
    <col min="2309" max="2309" width="7.1640625" style="9" customWidth="1"/>
    <col min="2310" max="2310" width="8.5" style="9" customWidth="1"/>
    <col min="2311" max="2311" width="12.33203125" style="9" bestFit="1" customWidth="1"/>
    <col min="2312" max="2312" width="16.5" style="9" bestFit="1" customWidth="1"/>
    <col min="2313" max="2313" width="5.1640625" style="9" customWidth="1"/>
    <col min="2314" max="2314" width="14" style="9" bestFit="1" customWidth="1"/>
    <col min="2315" max="2559" width="9.1640625" style="9"/>
    <col min="2560" max="2560" width="5.6640625" style="9" customWidth="1"/>
    <col min="2561" max="2561" width="10" style="9" customWidth="1"/>
    <col min="2562" max="2562" width="12.5" style="9" bestFit="1" customWidth="1"/>
    <col min="2563" max="2563" width="9.33203125" style="9" bestFit="1" customWidth="1"/>
    <col min="2564" max="2564" width="15" style="9" bestFit="1" customWidth="1"/>
    <col min="2565" max="2565" width="7.1640625" style="9" customWidth="1"/>
    <col min="2566" max="2566" width="8.5" style="9" customWidth="1"/>
    <col min="2567" max="2567" width="12.33203125" style="9" bestFit="1" customWidth="1"/>
    <col min="2568" max="2568" width="16.5" style="9" bestFit="1" customWidth="1"/>
    <col min="2569" max="2569" width="5.1640625" style="9" customWidth="1"/>
    <col min="2570" max="2570" width="14" style="9" bestFit="1" customWidth="1"/>
    <col min="2571" max="2815" width="9.1640625" style="9"/>
    <col min="2816" max="2816" width="5.6640625" style="9" customWidth="1"/>
    <col min="2817" max="2817" width="10" style="9" customWidth="1"/>
    <col min="2818" max="2818" width="12.5" style="9" bestFit="1" customWidth="1"/>
    <col min="2819" max="2819" width="9.33203125" style="9" bestFit="1" customWidth="1"/>
    <col min="2820" max="2820" width="15" style="9" bestFit="1" customWidth="1"/>
    <col min="2821" max="2821" width="7.1640625" style="9" customWidth="1"/>
    <col min="2822" max="2822" width="8.5" style="9" customWidth="1"/>
    <col min="2823" max="2823" width="12.33203125" style="9" bestFit="1" customWidth="1"/>
    <col min="2824" max="2824" width="16.5" style="9" bestFit="1" customWidth="1"/>
    <col min="2825" max="2825" width="5.1640625" style="9" customWidth="1"/>
    <col min="2826" max="2826" width="14" style="9" bestFit="1" customWidth="1"/>
    <col min="2827" max="3071" width="9.1640625" style="9"/>
    <col min="3072" max="3072" width="5.6640625" style="9" customWidth="1"/>
    <col min="3073" max="3073" width="10" style="9" customWidth="1"/>
    <col min="3074" max="3074" width="12.5" style="9" bestFit="1" customWidth="1"/>
    <col min="3075" max="3075" width="9.33203125" style="9" bestFit="1" customWidth="1"/>
    <col min="3076" max="3076" width="15" style="9" bestFit="1" customWidth="1"/>
    <col min="3077" max="3077" width="7.1640625" style="9" customWidth="1"/>
    <col min="3078" max="3078" width="8.5" style="9" customWidth="1"/>
    <col min="3079" max="3079" width="12.33203125" style="9" bestFit="1" customWidth="1"/>
    <col min="3080" max="3080" width="16.5" style="9" bestFit="1" customWidth="1"/>
    <col min="3081" max="3081" width="5.1640625" style="9" customWidth="1"/>
    <col min="3082" max="3082" width="14" style="9" bestFit="1" customWidth="1"/>
    <col min="3083" max="3327" width="9.1640625" style="9"/>
    <col min="3328" max="3328" width="5.6640625" style="9" customWidth="1"/>
    <col min="3329" max="3329" width="10" style="9" customWidth="1"/>
    <col min="3330" max="3330" width="12.5" style="9" bestFit="1" customWidth="1"/>
    <col min="3331" max="3331" width="9.33203125" style="9" bestFit="1" customWidth="1"/>
    <col min="3332" max="3332" width="15" style="9" bestFit="1" customWidth="1"/>
    <col min="3333" max="3333" width="7.1640625" style="9" customWidth="1"/>
    <col min="3334" max="3334" width="8.5" style="9" customWidth="1"/>
    <col min="3335" max="3335" width="12.33203125" style="9" bestFit="1" customWidth="1"/>
    <col min="3336" max="3336" width="16.5" style="9" bestFit="1" customWidth="1"/>
    <col min="3337" max="3337" width="5.1640625" style="9" customWidth="1"/>
    <col min="3338" max="3338" width="14" style="9" bestFit="1" customWidth="1"/>
    <col min="3339" max="3583" width="9.1640625" style="9"/>
    <col min="3584" max="3584" width="5.6640625" style="9" customWidth="1"/>
    <col min="3585" max="3585" width="10" style="9" customWidth="1"/>
    <col min="3586" max="3586" width="12.5" style="9" bestFit="1" customWidth="1"/>
    <col min="3587" max="3587" width="9.33203125" style="9" bestFit="1" customWidth="1"/>
    <col min="3588" max="3588" width="15" style="9" bestFit="1" customWidth="1"/>
    <col min="3589" max="3589" width="7.1640625" style="9" customWidth="1"/>
    <col min="3590" max="3590" width="8.5" style="9" customWidth="1"/>
    <col min="3591" max="3591" width="12.33203125" style="9" bestFit="1" customWidth="1"/>
    <col min="3592" max="3592" width="16.5" style="9" bestFit="1" customWidth="1"/>
    <col min="3593" max="3593" width="5.1640625" style="9" customWidth="1"/>
    <col min="3594" max="3594" width="14" style="9" bestFit="1" customWidth="1"/>
    <col min="3595" max="3839" width="9.1640625" style="9"/>
    <col min="3840" max="3840" width="5.6640625" style="9" customWidth="1"/>
    <col min="3841" max="3841" width="10" style="9" customWidth="1"/>
    <col min="3842" max="3842" width="12.5" style="9" bestFit="1" customWidth="1"/>
    <col min="3843" max="3843" width="9.33203125" style="9" bestFit="1" customWidth="1"/>
    <col min="3844" max="3844" width="15" style="9" bestFit="1" customWidth="1"/>
    <col min="3845" max="3845" width="7.1640625" style="9" customWidth="1"/>
    <col min="3846" max="3846" width="8.5" style="9" customWidth="1"/>
    <col min="3847" max="3847" width="12.33203125" style="9" bestFit="1" customWidth="1"/>
    <col min="3848" max="3848" width="16.5" style="9" bestFit="1" customWidth="1"/>
    <col min="3849" max="3849" width="5.1640625" style="9" customWidth="1"/>
    <col min="3850" max="3850" width="14" style="9" bestFit="1" customWidth="1"/>
    <col min="3851" max="4095" width="9.1640625" style="9"/>
    <col min="4096" max="4096" width="5.6640625" style="9" customWidth="1"/>
    <col min="4097" max="4097" width="10" style="9" customWidth="1"/>
    <col min="4098" max="4098" width="12.5" style="9" bestFit="1" customWidth="1"/>
    <col min="4099" max="4099" width="9.33203125" style="9" bestFit="1" customWidth="1"/>
    <col min="4100" max="4100" width="15" style="9" bestFit="1" customWidth="1"/>
    <col min="4101" max="4101" width="7.1640625" style="9" customWidth="1"/>
    <col min="4102" max="4102" width="8.5" style="9" customWidth="1"/>
    <col min="4103" max="4103" width="12.33203125" style="9" bestFit="1" customWidth="1"/>
    <col min="4104" max="4104" width="16.5" style="9" bestFit="1" customWidth="1"/>
    <col min="4105" max="4105" width="5.1640625" style="9" customWidth="1"/>
    <col min="4106" max="4106" width="14" style="9" bestFit="1" customWidth="1"/>
    <col min="4107" max="4351" width="9.1640625" style="9"/>
    <col min="4352" max="4352" width="5.6640625" style="9" customWidth="1"/>
    <col min="4353" max="4353" width="10" style="9" customWidth="1"/>
    <col min="4354" max="4354" width="12.5" style="9" bestFit="1" customWidth="1"/>
    <col min="4355" max="4355" width="9.33203125" style="9" bestFit="1" customWidth="1"/>
    <col min="4356" max="4356" width="15" style="9" bestFit="1" customWidth="1"/>
    <col min="4357" max="4357" width="7.1640625" style="9" customWidth="1"/>
    <col min="4358" max="4358" width="8.5" style="9" customWidth="1"/>
    <col min="4359" max="4359" width="12.33203125" style="9" bestFit="1" customWidth="1"/>
    <col min="4360" max="4360" width="16.5" style="9" bestFit="1" customWidth="1"/>
    <col min="4361" max="4361" width="5.1640625" style="9" customWidth="1"/>
    <col min="4362" max="4362" width="14" style="9" bestFit="1" customWidth="1"/>
    <col min="4363" max="4607" width="9.1640625" style="9"/>
    <col min="4608" max="4608" width="5.6640625" style="9" customWidth="1"/>
    <col min="4609" max="4609" width="10" style="9" customWidth="1"/>
    <col min="4610" max="4610" width="12.5" style="9" bestFit="1" customWidth="1"/>
    <col min="4611" max="4611" width="9.33203125" style="9" bestFit="1" customWidth="1"/>
    <col min="4612" max="4612" width="15" style="9" bestFit="1" customWidth="1"/>
    <col min="4613" max="4613" width="7.1640625" style="9" customWidth="1"/>
    <col min="4614" max="4614" width="8.5" style="9" customWidth="1"/>
    <col min="4615" max="4615" width="12.33203125" style="9" bestFit="1" customWidth="1"/>
    <col min="4616" max="4616" width="16.5" style="9" bestFit="1" customWidth="1"/>
    <col min="4617" max="4617" width="5.1640625" style="9" customWidth="1"/>
    <col min="4618" max="4618" width="14" style="9" bestFit="1" customWidth="1"/>
    <col min="4619" max="4863" width="9.1640625" style="9"/>
    <col min="4864" max="4864" width="5.6640625" style="9" customWidth="1"/>
    <col min="4865" max="4865" width="10" style="9" customWidth="1"/>
    <col min="4866" max="4866" width="12.5" style="9" bestFit="1" customWidth="1"/>
    <col min="4867" max="4867" width="9.33203125" style="9" bestFit="1" customWidth="1"/>
    <col min="4868" max="4868" width="15" style="9" bestFit="1" customWidth="1"/>
    <col min="4869" max="4869" width="7.1640625" style="9" customWidth="1"/>
    <col min="4870" max="4870" width="8.5" style="9" customWidth="1"/>
    <col min="4871" max="4871" width="12.33203125" style="9" bestFit="1" customWidth="1"/>
    <col min="4872" max="4872" width="16.5" style="9" bestFit="1" customWidth="1"/>
    <col min="4873" max="4873" width="5.1640625" style="9" customWidth="1"/>
    <col min="4874" max="4874" width="14" style="9" bestFit="1" customWidth="1"/>
    <col min="4875" max="5119" width="9.1640625" style="9"/>
    <col min="5120" max="5120" width="5.6640625" style="9" customWidth="1"/>
    <col min="5121" max="5121" width="10" style="9" customWidth="1"/>
    <col min="5122" max="5122" width="12.5" style="9" bestFit="1" customWidth="1"/>
    <col min="5123" max="5123" width="9.33203125" style="9" bestFit="1" customWidth="1"/>
    <col min="5124" max="5124" width="15" style="9" bestFit="1" customWidth="1"/>
    <col min="5125" max="5125" width="7.1640625" style="9" customWidth="1"/>
    <col min="5126" max="5126" width="8.5" style="9" customWidth="1"/>
    <col min="5127" max="5127" width="12.33203125" style="9" bestFit="1" customWidth="1"/>
    <col min="5128" max="5128" width="16.5" style="9" bestFit="1" customWidth="1"/>
    <col min="5129" max="5129" width="5.1640625" style="9" customWidth="1"/>
    <col min="5130" max="5130" width="14" style="9" bestFit="1" customWidth="1"/>
    <col min="5131" max="5375" width="9.1640625" style="9"/>
    <col min="5376" max="5376" width="5.6640625" style="9" customWidth="1"/>
    <col min="5377" max="5377" width="10" style="9" customWidth="1"/>
    <col min="5378" max="5378" width="12.5" style="9" bestFit="1" customWidth="1"/>
    <col min="5379" max="5379" width="9.33203125" style="9" bestFit="1" customWidth="1"/>
    <col min="5380" max="5380" width="15" style="9" bestFit="1" customWidth="1"/>
    <col min="5381" max="5381" width="7.1640625" style="9" customWidth="1"/>
    <col min="5382" max="5382" width="8.5" style="9" customWidth="1"/>
    <col min="5383" max="5383" width="12.33203125" style="9" bestFit="1" customWidth="1"/>
    <col min="5384" max="5384" width="16.5" style="9" bestFit="1" customWidth="1"/>
    <col min="5385" max="5385" width="5.1640625" style="9" customWidth="1"/>
    <col min="5386" max="5386" width="14" style="9" bestFit="1" customWidth="1"/>
    <col min="5387" max="5631" width="9.1640625" style="9"/>
    <col min="5632" max="5632" width="5.6640625" style="9" customWidth="1"/>
    <col min="5633" max="5633" width="10" style="9" customWidth="1"/>
    <col min="5634" max="5634" width="12.5" style="9" bestFit="1" customWidth="1"/>
    <col min="5635" max="5635" width="9.33203125" style="9" bestFit="1" customWidth="1"/>
    <col min="5636" max="5636" width="15" style="9" bestFit="1" customWidth="1"/>
    <col min="5637" max="5637" width="7.1640625" style="9" customWidth="1"/>
    <col min="5638" max="5638" width="8.5" style="9" customWidth="1"/>
    <col min="5639" max="5639" width="12.33203125" style="9" bestFit="1" customWidth="1"/>
    <col min="5640" max="5640" width="16.5" style="9" bestFit="1" customWidth="1"/>
    <col min="5641" max="5641" width="5.1640625" style="9" customWidth="1"/>
    <col min="5642" max="5642" width="14" style="9" bestFit="1" customWidth="1"/>
    <col min="5643" max="5887" width="9.1640625" style="9"/>
    <col min="5888" max="5888" width="5.6640625" style="9" customWidth="1"/>
    <col min="5889" max="5889" width="10" style="9" customWidth="1"/>
    <col min="5890" max="5890" width="12.5" style="9" bestFit="1" customWidth="1"/>
    <col min="5891" max="5891" width="9.33203125" style="9" bestFit="1" customWidth="1"/>
    <col min="5892" max="5892" width="15" style="9" bestFit="1" customWidth="1"/>
    <col min="5893" max="5893" width="7.1640625" style="9" customWidth="1"/>
    <col min="5894" max="5894" width="8.5" style="9" customWidth="1"/>
    <col min="5895" max="5895" width="12.33203125" style="9" bestFit="1" customWidth="1"/>
    <col min="5896" max="5896" width="16.5" style="9" bestFit="1" customWidth="1"/>
    <col min="5897" max="5897" width="5.1640625" style="9" customWidth="1"/>
    <col min="5898" max="5898" width="14" style="9" bestFit="1" customWidth="1"/>
    <col min="5899" max="6143" width="9.1640625" style="9"/>
    <col min="6144" max="6144" width="5.6640625" style="9" customWidth="1"/>
    <col min="6145" max="6145" width="10" style="9" customWidth="1"/>
    <col min="6146" max="6146" width="12.5" style="9" bestFit="1" customWidth="1"/>
    <col min="6147" max="6147" width="9.33203125" style="9" bestFit="1" customWidth="1"/>
    <col min="6148" max="6148" width="15" style="9" bestFit="1" customWidth="1"/>
    <col min="6149" max="6149" width="7.1640625" style="9" customWidth="1"/>
    <col min="6150" max="6150" width="8.5" style="9" customWidth="1"/>
    <col min="6151" max="6151" width="12.33203125" style="9" bestFit="1" customWidth="1"/>
    <col min="6152" max="6152" width="16.5" style="9" bestFit="1" customWidth="1"/>
    <col min="6153" max="6153" width="5.1640625" style="9" customWidth="1"/>
    <col min="6154" max="6154" width="14" style="9" bestFit="1" customWidth="1"/>
    <col min="6155" max="6399" width="9.1640625" style="9"/>
    <col min="6400" max="6400" width="5.6640625" style="9" customWidth="1"/>
    <col min="6401" max="6401" width="10" style="9" customWidth="1"/>
    <col min="6402" max="6402" width="12.5" style="9" bestFit="1" customWidth="1"/>
    <col min="6403" max="6403" width="9.33203125" style="9" bestFit="1" customWidth="1"/>
    <col min="6404" max="6404" width="15" style="9" bestFit="1" customWidth="1"/>
    <col min="6405" max="6405" width="7.1640625" style="9" customWidth="1"/>
    <col min="6406" max="6406" width="8.5" style="9" customWidth="1"/>
    <col min="6407" max="6407" width="12.33203125" style="9" bestFit="1" customWidth="1"/>
    <col min="6408" max="6408" width="16.5" style="9" bestFit="1" customWidth="1"/>
    <col min="6409" max="6409" width="5.1640625" style="9" customWidth="1"/>
    <col min="6410" max="6410" width="14" style="9" bestFit="1" customWidth="1"/>
    <col min="6411" max="6655" width="9.1640625" style="9"/>
    <col min="6656" max="6656" width="5.6640625" style="9" customWidth="1"/>
    <col min="6657" max="6657" width="10" style="9" customWidth="1"/>
    <col min="6658" max="6658" width="12.5" style="9" bestFit="1" customWidth="1"/>
    <col min="6659" max="6659" width="9.33203125" style="9" bestFit="1" customWidth="1"/>
    <col min="6660" max="6660" width="15" style="9" bestFit="1" customWidth="1"/>
    <col min="6661" max="6661" width="7.1640625" style="9" customWidth="1"/>
    <col min="6662" max="6662" width="8.5" style="9" customWidth="1"/>
    <col min="6663" max="6663" width="12.33203125" style="9" bestFit="1" customWidth="1"/>
    <col min="6664" max="6664" width="16.5" style="9" bestFit="1" customWidth="1"/>
    <col min="6665" max="6665" width="5.1640625" style="9" customWidth="1"/>
    <col min="6666" max="6666" width="14" style="9" bestFit="1" customWidth="1"/>
    <col min="6667" max="6911" width="9.1640625" style="9"/>
    <col min="6912" max="6912" width="5.6640625" style="9" customWidth="1"/>
    <col min="6913" max="6913" width="10" style="9" customWidth="1"/>
    <col min="6914" max="6914" width="12.5" style="9" bestFit="1" customWidth="1"/>
    <col min="6915" max="6915" width="9.33203125" style="9" bestFit="1" customWidth="1"/>
    <col min="6916" max="6916" width="15" style="9" bestFit="1" customWidth="1"/>
    <col min="6917" max="6917" width="7.1640625" style="9" customWidth="1"/>
    <col min="6918" max="6918" width="8.5" style="9" customWidth="1"/>
    <col min="6919" max="6919" width="12.33203125" style="9" bestFit="1" customWidth="1"/>
    <col min="6920" max="6920" width="16.5" style="9" bestFit="1" customWidth="1"/>
    <col min="6921" max="6921" width="5.1640625" style="9" customWidth="1"/>
    <col min="6922" max="6922" width="14" style="9" bestFit="1" customWidth="1"/>
    <col min="6923" max="7167" width="9.1640625" style="9"/>
    <col min="7168" max="7168" width="5.6640625" style="9" customWidth="1"/>
    <col min="7169" max="7169" width="10" style="9" customWidth="1"/>
    <col min="7170" max="7170" width="12.5" style="9" bestFit="1" customWidth="1"/>
    <col min="7171" max="7171" width="9.33203125" style="9" bestFit="1" customWidth="1"/>
    <col min="7172" max="7172" width="15" style="9" bestFit="1" customWidth="1"/>
    <col min="7173" max="7173" width="7.1640625" style="9" customWidth="1"/>
    <col min="7174" max="7174" width="8.5" style="9" customWidth="1"/>
    <col min="7175" max="7175" width="12.33203125" style="9" bestFit="1" customWidth="1"/>
    <col min="7176" max="7176" width="16.5" style="9" bestFit="1" customWidth="1"/>
    <col min="7177" max="7177" width="5.1640625" style="9" customWidth="1"/>
    <col min="7178" max="7178" width="14" style="9" bestFit="1" customWidth="1"/>
    <col min="7179" max="7423" width="9.1640625" style="9"/>
    <col min="7424" max="7424" width="5.6640625" style="9" customWidth="1"/>
    <col min="7425" max="7425" width="10" style="9" customWidth="1"/>
    <col min="7426" max="7426" width="12.5" style="9" bestFit="1" customWidth="1"/>
    <col min="7427" max="7427" width="9.33203125" style="9" bestFit="1" customWidth="1"/>
    <col min="7428" max="7428" width="15" style="9" bestFit="1" customWidth="1"/>
    <col min="7429" max="7429" width="7.1640625" style="9" customWidth="1"/>
    <col min="7430" max="7430" width="8.5" style="9" customWidth="1"/>
    <col min="7431" max="7431" width="12.33203125" style="9" bestFit="1" customWidth="1"/>
    <col min="7432" max="7432" width="16.5" style="9" bestFit="1" customWidth="1"/>
    <col min="7433" max="7433" width="5.1640625" style="9" customWidth="1"/>
    <col min="7434" max="7434" width="14" style="9" bestFit="1" customWidth="1"/>
    <col min="7435" max="7679" width="9.1640625" style="9"/>
    <col min="7680" max="7680" width="5.6640625" style="9" customWidth="1"/>
    <col min="7681" max="7681" width="10" style="9" customWidth="1"/>
    <col min="7682" max="7682" width="12.5" style="9" bestFit="1" customWidth="1"/>
    <col min="7683" max="7683" width="9.33203125" style="9" bestFit="1" customWidth="1"/>
    <col min="7684" max="7684" width="15" style="9" bestFit="1" customWidth="1"/>
    <col min="7685" max="7685" width="7.1640625" style="9" customWidth="1"/>
    <col min="7686" max="7686" width="8.5" style="9" customWidth="1"/>
    <col min="7687" max="7687" width="12.33203125" style="9" bestFit="1" customWidth="1"/>
    <col min="7688" max="7688" width="16.5" style="9" bestFit="1" customWidth="1"/>
    <col min="7689" max="7689" width="5.1640625" style="9" customWidth="1"/>
    <col min="7690" max="7690" width="14" style="9" bestFit="1" customWidth="1"/>
    <col min="7691" max="7935" width="9.1640625" style="9"/>
    <col min="7936" max="7936" width="5.6640625" style="9" customWidth="1"/>
    <col min="7937" max="7937" width="10" style="9" customWidth="1"/>
    <col min="7938" max="7938" width="12.5" style="9" bestFit="1" customWidth="1"/>
    <col min="7939" max="7939" width="9.33203125" style="9" bestFit="1" customWidth="1"/>
    <col min="7940" max="7940" width="15" style="9" bestFit="1" customWidth="1"/>
    <col min="7941" max="7941" width="7.1640625" style="9" customWidth="1"/>
    <col min="7942" max="7942" width="8.5" style="9" customWidth="1"/>
    <col min="7943" max="7943" width="12.33203125" style="9" bestFit="1" customWidth="1"/>
    <col min="7944" max="7944" width="16.5" style="9" bestFit="1" customWidth="1"/>
    <col min="7945" max="7945" width="5.1640625" style="9" customWidth="1"/>
    <col min="7946" max="7946" width="14" style="9" bestFit="1" customWidth="1"/>
    <col min="7947" max="8191" width="9.1640625" style="9"/>
    <col min="8192" max="8192" width="5.6640625" style="9" customWidth="1"/>
    <col min="8193" max="8193" width="10" style="9" customWidth="1"/>
    <col min="8194" max="8194" width="12.5" style="9" bestFit="1" customWidth="1"/>
    <col min="8195" max="8195" width="9.33203125" style="9" bestFit="1" customWidth="1"/>
    <col min="8196" max="8196" width="15" style="9" bestFit="1" customWidth="1"/>
    <col min="8197" max="8197" width="7.1640625" style="9" customWidth="1"/>
    <col min="8198" max="8198" width="8.5" style="9" customWidth="1"/>
    <col min="8199" max="8199" width="12.33203125" style="9" bestFit="1" customWidth="1"/>
    <col min="8200" max="8200" width="16.5" style="9" bestFit="1" customWidth="1"/>
    <col min="8201" max="8201" width="5.1640625" style="9" customWidth="1"/>
    <col min="8202" max="8202" width="14" style="9" bestFit="1" customWidth="1"/>
    <col min="8203" max="8447" width="9.1640625" style="9"/>
    <col min="8448" max="8448" width="5.6640625" style="9" customWidth="1"/>
    <col min="8449" max="8449" width="10" style="9" customWidth="1"/>
    <col min="8450" max="8450" width="12.5" style="9" bestFit="1" customWidth="1"/>
    <col min="8451" max="8451" width="9.33203125" style="9" bestFit="1" customWidth="1"/>
    <col min="8452" max="8452" width="15" style="9" bestFit="1" customWidth="1"/>
    <col min="8453" max="8453" width="7.1640625" style="9" customWidth="1"/>
    <col min="8454" max="8454" width="8.5" style="9" customWidth="1"/>
    <col min="8455" max="8455" width="12.33203125" style="9" bestFit="1" customWidth="1"/>
    <col min="8456" max="8456" width="16.5" style="9" bestFit="1" customWidth="1"/>
    <col min="8457" max="8457" width="5.1640625" style="9" customWidth="1"/>
    <col min="8458" max="8458" width="14" style="9" bestFit="1" customWidth="1"/>
    <col min="8459" max="8703" width="9.1640625" style="9"/>
    <col min="8704" max="8704" width="5.6640625" style="9" customWidth="1"/>
    <col min="8705" max="8705" width="10" style="9" customWidth="1"/>
    <col min="8706" max="8706" width="12.5" style="9" bestFit="1" customWidth="1"/>
    <col min="8707" max="8707" width="9.33203125" style="9" bestFit="1" customWidth="1"/>
    <col min="8708" max="8708" width="15" style="9" bestFit="1" customWidth="1"/>
    <col min="8709" max="8709" width="7.1640625" style="9" customWidth="1"/>
    <col min="8710" max="8710" width="8.5" style="9" customWidth="1"/>
    <col min="8711" max="8711" width="12.33203125" style="9" bestFit="1" customWidth="1"/>
    <col min="8712" max="8712" width="16.5" style="9" bestFit="1" customWidth="1"/>
    <col min="8713" max="8713" width="5.1640625" style="9" customWidth="1"/>
    <col min="8714" max="8714" width="14" style="9" bestFit="1" customWidth="1"/>
    <col min="8715" max="8959" width="9.1640625" style="9"/>
    <col min="8960" max="8960" width="5.6640625" style="9" customWidth="1"/>
    <col min="8961" max="8961" width="10" style="9" customWidth="1"/>
    <col min="8962" max="8962" width="12.5" style="9" bestFit="1" customWidth="1"/>
    <col min="8963" max="8963" width="9.33203125" style="9" bestFit="1" customWidth="1"/>
    <col min="8964" max="8964" width="15" style="9" bestFit="1" customWidth="1"/>
    <col min="8965" max="8965" width="7.1640625" style="9" customWidth="1"/>
    <col min="8966" max="8966" width="8.5" style="9" customWidth="1"/>
    <col min="8967" max="8967" width="12.33203125" style="9" bestFit="1" customWidth="1"/>
    <col min="8968" max="8968" width="16.5" style="9" bestFit="1" customWidth="1"/>
    <col min="8969" max="8969" width="5.1640625" style="9" customWidth="1"/>
    <col min="8970" max="8970" width="14" style="9" bestFit="1" customWidth="1"/>
    <col min="8971" max="9215" width="9.1640625" style="9"/>
    <col min="9216" max="9216" width="5.6640625" style="9" customWidth="1"/>
    <col min="9217" max="9217" width="10" style="9" customWidth="1"/>
    <col min="9218" max="9218" width="12.5" style="9" bestFit="1" customWidth="1"/>
    <col min="9219" max="9219" width="9.33203125" style="9" bestFit="1" customWidth="1"/>
    <col min="9220" max="9220" width="15" style="9" bestFit="1" customWidth="1"/>
    <col min="9221" max="9221" width="7.1640625" style="9" customWidth="1"/>
    <col min="9222" max="9222" width="8.5" style="9" customWidth="1"/>
    <col min="9223" max="9223" width="12.33203125" style="9" bestFit="1" customWidth="1"/>
    <col min="9224" max="9224" width="16.5" style="9" bestFit="1" customWidth="1"/>
    <col min="9225" max="9225" width="5.1640625" style="9" customWidth="1"/>
    <col min="9226" max="9226" width="14" style="9" bestFit="1" customWidth="1"/>
    <col min="9227" max="9471" width="9.1640625" style="9"/>
    <col min="9472" max="9472" width="5.6640625" style="9" customWidth="1"/>
    <col min="9473" max="9473" width="10" style="9" customWidth="1"/>
    <col min="9474" max="9474" width="12.5" style="9" bestFit="1" customWidth="1"/>
    <col min="9475" max="9475" width="9.33203125" style="9" bestFit="1" customWidth="1"/>
    <col min="9476" max="9476" width="15" style="9" bestFit="1" customWidth="1"/>
    <col min="9477" max="9477" width="7.1640625" style="9" customWidth="1"/>
    <col min="9478" max="9478" width="8.5" style="9" customWidth="1"/>
    <col min="9479" max="9479" width="12.33203125" style="9" bestFit="1" customWidth="1"/>
    <col min="9480" max="9480" width="16.5" style="9" bestFit="1" customWidth="1"/>
    <col min="9481" max="9481" width="5.1640625" style="9" customWidth="1"/>
    <col min="9482" max="9482" width="14" style="9" bestFit="1" customWidth="1"/>
    <col min="9483" max="9727" width="9.1640625" style="9"/>
    <col min="9728" max="9728" width="5.6640625" style="9" customWidth="1"/>
    <col min="9729" max="9729" width="10" style="9" customWidth="1"/>
    <col min="9730" max="9730" width="12.5" style="9" bestFit="1" customWidth="1"/>
    <col min="9731" max="9731" width="9.33203125" style="9" bestFit="1" customWidth="1"/>
    <col min="9732" max="9732" width="15" style="9" bestFit="1" customWidth="1"/>
    <col min="9733" max="9733" width="7.1640625" style="9" customWidth="1"/>
    <col min="9734" max="9734" width="8.5" style="9" customWidth="1"/>
    <col min="9735" max="9735" width="12.33203125" style="9" bestFit="1" customWidth="1"/>
    <col min="9736" max="9736" width="16.5" style="9" bestFit="1" customWidth="1"/>
    <col min="9737" max="9737" width="5.1640625" style="9" customWidth="1"/>
    <col min="9738" max="9738" width="14" style="9" bestFit="1" customWidth="1"/>
    <col min="9739" max="9983" width="9.1640625" style="9"/>
    <col min="9984" max="9984" width="5.6640625" style="9" customWidth="1"/>
    <col min="9985" max="9985" width="10" style="9" customWidth="1"/>
    <col min="9986" max="9986" width="12.5" style="9" bestFit="1" customWidth="1"/>
    <col min="9987" max="9987" width="9.33203125" style="9" bestFit="1" customWidth="1"/>
    <col min="9988" max="9988" width="15" style="9" bestFit="1" customWidth="1"/>
    <col min="9989" max="9989" width="7.1640625" style="9" customWidth="1"/>
    <col min="9990" max="9990" width="8.5" style="9" customWidth="1"/>
    <col min="9991" max="9991" width="12.33203125" style="9" bestFit="1" customWidth="1"/>
    <col min="9992" max="9992" width="16.5" style="9" bestFit="1" customWidth="1"/>
    <col min="9993" max="9993" width="5.1640625" style="9" customWidth="1"/>
    <col min="9994" max="9994" width="14" style="9" bestFit="1" customWidth="1"/>
    <col min="9995" max="10239" width="9.1640625" style="9"/>
    <col min="10240" max="10240" width="5.6640625" style="9" customWidth="1"/>
    <col min="10241" max="10241" width="10" style="9" customWidth="1"/>
    <col min="10242" max="10242" width="12.5" style="9" bestFit="1" customWidth="1"/>
    <col min="10243" max="10243" width="9.33203125" style="9" bestFit="1" customWidth="1"/>
    <col min="10244" max="10244" width="15" style="9" bestFit="1" customWidth="1"/>
    <col min="10245" max="10245" width="7.1640625" style="9" customWidth="1"/>
    <col min="10246" max="10246" width="8.5" style="9" customWidth="1"/>
    <col min="10247" max="10247" width="12.33203125" style="9" bestFit="1" customWidth="1"/>
    <col min="10248" max="10248" width="16.5" style="9" bestFit="1" customWidth="1"/>
    <col min="10249" max="10249" width="5.1640625" style="9" customWidth="1"/>
    <col min="10250" max="10250" width="14" style="9" bestFit="1" customWidth="1"/>
    <col min="10251" max="10495" width="9.1640625" style="9"/>
    <col min="10496" max="10496" width="5.6640625" style="9" customWidth="1"/>
    <col min="10497" max="10497" width="10" style="9" customWidth="1"/>
    <col min="10498" max="10498" width="12.5" style="9" bestFit="1" customWidth="1"/>
    <col min="10499" max="10499" width="9.33203125" style="9" bestFit="1" customWidth="1"/>
    <col min="10500" max="10500" width="15" style="9" bestFit="1" customWidth="1"/>
    <col min="10501" max="10501" width="7.1640625" style="9" customWidth="1"/>
    <col min="10502" max="10502" width="8.5" style="9" customWidth="1"/>
    <col min="10503" max="10503" width="12.33203125" style="9" bestFit="1" customWidth="1"/>
    <col min="10504" max="10504" width="16.5" style="9" bestFit="1" customWidth="1"/>
    <col min="10505" max="10505" width="5.1640625" style="9" customWidth="1"/>
    <col min="10506" max="10506" width="14" style="9" bestFit="1" customWidth="1"/>
    <col min="10507" max="10751" width="9.1640625" style="9"/>
    <col min="10752" max="10752" width="5.6640625" style="9" customWidth="1"/>
    <col min="10753" max="10753" width="10" style="9" customWidth="1"/>
    <col min="10754" max="10754" width="12.5" style="9" bestFit="1" customWidth="1"/>
    <col min="10755" max="10755" width="9.33203125" style="9" bestFit="1" customWidth="1"/>
    <col min="10756" max="10756" width="15" style="9" bestFit="1" customWidth="1"/>
    <col min="10757" max="10757" width="7.1640625" style="9" customWidth="1"/>
    <col min="10758" max="10758" width="8.5" style="9" customWidth="1"/>
    <col min="10759" max="10759" width="12.33203125" style="9" bestFit="1" customWidth="1"/>
    <col min="10760" max="10760" width="16.5" style="9" bestFit="1" customWidth="1"/>
    <col min="10761" max="10761" width="5.1640625" style="9" customWidth="1"/>
    <col min="10762" max="10762" width="14" style="9" bestFit="1" customWidth="1"/>
    <col min="10763" max="11007" width="9.1640625" style="9"/>
    <col min="11008" max="11008" width="5.6640625" style="9" customWidth="1"/>
    <col min="11009" max="11009" width="10" style="9" customWidth="1"/>
    <col min="11010" max="11010" width="12.5" style="9" bestFit="1" customWidth="1"/>
    <col min="11011" max="11011" width="9.33203125" style="9" bestFit="1" customWidth="1"/>
    <col min="11012" max="11012" width="15" style="9" bestFit="1" customWidth="1"/>
    <col min="11013" max="11013" width="7.1640625" style="9" customWidth="1"/>
    <col min="11014" max="11014" width="8.5" style="9" customWidth="1"/>
    <col min="11015" max="11015" width="12.33203125" style="9" bestFit="1" customWidth="1"/>
    <col min="11016" max="11016" width="16.5" style="9" bestFit="1" customWidth="1"/>
    <col min="11017" max="11017" width="5.1640625" style="9" customWidth="1"/>
    <col min="11018" max="11018" width="14" style="9" bestFit="1" customWidth="1"/>
    <col min="11019" max="11263" width="9.1640625" style="9"/>
    <col min="11264" max="11264" width="5.6640625" style="9" customWidth="1"/>
    <col min="11265" max="11265" width="10" style="9" customWidth="1"/>
    <col min="11266" max="11266" width="12.5" style="9" bestFit="1" customWidth="1"/>
    <col min="11267" max="11267" width="9.33203125" style="9" bestFit="1" customWidth="1"/>
    <col min="11268" max="11268" width="15" style="9" bestFit="1" customWidth="1"/>
    <col min="11269" max="11269" width="7.1640625" style="9" customWidth="1"/>
    <col min="11270" max="11270" width="8.5" style="9" customWidth="1"/>
    <col min="11271" max="11271" width="12.33203125" style="9" bestFit="1" customWidth="1"/>
    <col min="11272" max="11272" width="16.5" style="9" bestFit="1" customWidth="1"/>
    <col min="11273" max="11273" width="5.1640625" style="9" customWidth="1"/>
    <col min="11274" max="11274" width="14" style="9" bestFit="1" customWidth="1"/>
    <col min="11275" max="11519" width="9.1640625" style="9"/>
    <col min="11520" max="11520" width="5.6640625" style="9" customWidth="1"/>
    <col min="11521" max="11521" width="10" style="9" customWidth="1"/>
    <col min="11522" max="11522" width="12.5" style="9" bestFit="1" customWidth="1"/>
    <col min="11523" max="11523" width="9.33203125" style="9" bestFit="1" customWidth="1"/>
    <col min="11524" max="11524" width="15" style="9" bestFit="1" customWidth="1"/>
    <col min="11525" max="11525" width="7.1640625" style="9" customWidth="1"/>
    <col min="11526" max="11526" width="8.5" style="9" customWidth="1"/>
    <col min="11527" max="11527" width="12.33203125" style="9" bestFit="1" customWidth="1"/>
    <col min="11528" max="11528" width="16.5" style="9" bestFit="1" customWidth="1"/>
    <col min="11529" max="11529" width="5.1640625" style="9" customWidth="1"/>
    <col min="11530" max="11530" width="14" style="9" bestFit="1" customWidth="1"/>
    <col min="11531" max="11775" width="9.1640625" style="9"/>
    <col min="11776" max="11776" width="5.6640625" style="9" customWidth="1"/>
    <col min="11777" max="11777" width="10" style="9" customWidth="1"/>
    <col min="11778" max="11778" width="12.5" style="9" bestFit="1" customWidth="1"/>
    <col min="11779" max="11779" width="9.33203125" style="9" bestFit="1" customWidth="1"/>
    <col min="11780" max="11780" width="15" style="9" bestFit="1" customWidth="1"/>
    <col min="11781" max="11781" width="7.1640625" style="9" customWidth="1"/>
    <col min="11782" max="11782" width="8.5" style="9" customWidth="1"/>
    <col min="11783" max="11783" width="12.33203125" style="9" bestFit="1" customWidth="1"/>
    <col min="11784" max="11784" width="16.5" style="9" bestFit="1" customWidth="1"/>
    <col min="11785" max="11785" width="5.1640625" style="9" customWidth="1"/>
    <col min="11786" max="11786" width="14" style="9" bestFit="1" customWidth="1"/>
    <col min="11787" max="12031" width="9.1640625" style="9"/>
    <col min="12032" max="12032" width="5.6640625" style="9" customWidth="1"/>
    <col min="12033" max="12033" width="10" style="9" customWidth="1"/>
    <col min="12034" max="12034" width="12.5" style="9" bestFit="1" customWidth="1"/>
    <col min="12035" max="12035" width="9.33203125" style="9" bestFit="1" customWidth="1"/>
    <col min="12036" max="12036" width="15" style="9" bestFit="1" customWidth="1"/>
    <col min="12037" max="12037" width="7.1640625" style="9" customWidth="1"/>
    <col min="12038" max="12038" width="8.5" style="9" customWidth="1"/>
    <col min="12039" max="12039" width="12.33203125" style="9" bestFit="1" customWidth="1"/>
    <col min="12040" max="12040" width="16.5" style="9" bestFit="1" customWidth="1"/>
    <col min="12041" max="12041" width="5.1640625" style="9" customWidth="1"/>
    <col min="12042" max="12042" width="14" style="9" bestFit="1" customWidth="1"/>
    <col min="12043" max="12287" width="9.1640625" style="9"/>
    <col min="12288" max="12288" width="5.6640625" style="9" customWidth="1"/>
    <col min="12289" max="12289" width="10" style="9" customWidth="1"/>
    <col min="12290" max="12290" width="12.5" style="9" bestFit="1" customWidth="1"/>
    <col min="12291" max="12291" width="9.33203125" style="9" bestFit="1" customWidth="1"/>
    <col min="12292" max="12292" width="15" style="9" bestFit="1" customWidth="1"/>
    <col min="12293" max="12293" width="7.1640625" style="9" customWidth="1"/>
    <col min="12294" max="12294" width="8.5" style="9" customWidth="1"/>
    <col min="12295" max="12295" width="12.33203125" style="9" bestFit="1" customWidth="1"/>
    <col min="12296" max="12296" width="16.5" style="9" bestFit="1" customWidth="1"/>
    <col min="12297" max="12297" width="5.1640625" style="9" customWidth="1"/>
    <col min="12298" max="12298" width="14" style="9" bestFit="1" customWidth="1"/>
    <col min="12299" max="12543" width="9.1640625" style="9"/>
    <col min="12544" max="12544" width="5.6640625" style="9" customWidth="1"/>
    <col min="12545" max="12545" width="10" style="9" customWidth="1"/>
    <col min="12546" max="12546" width="12.5" style="9" bestFit="1" customWidth="1"/>
    <col min="12547" max="12547" width="9.33203125" style="9" bestFit="1" customWidth="1"/>
    <col min="12548" max="12548" width="15" style="9" bestFit="1" customWidth="1"/>
    <col min="12549" max="12549" width="7.1640625" style="9" customWidth="1"/>
    <col min="12550" max="12550" width="8.5" style="9" customWidth="1"/>
    <col min="12551" max="12551" width="12.33203125" style="9" bestFit="1" customWidth="1"/>
    <col min="12552" max="12552" width="16.5" style="9" bestFit="1" customWidth="1"/>
    <col min="12553" max="12553" width="5.1640625" style="9" customWidth="1"/>
    <col min="12554" max="12554" width="14" style="9" bestFit="1" customWidth="1"/>
    <col min="12555" max="12799" width="9.1640625" style="9"/>
    <col min="12800" max="12800" width="5.6640625" style="9" customWidth="1"/>
    <col min="12801" max="12801" width="10" style="9" customWidth="1"/>
    <col min="12802" max="12802" width="12.5" style="9" bestFit="1" customWidth="1"/>
    <col min="12803" max="12803" width="9.33203125" style="9" bestFit="1" customWidth="1"/>
    <col min="12804" max="12804" width="15" style="9" bestFit="1" customWidth="1"/>
    <col min="12805" max="12805" width="7.1640625" style="9" customWidth="1"/>
    <col min="12806" max="12806" width="8.5" style="9" customWidth="1"/>
    <col min="12807" max="12807" width="12.33203125" style="9" bestFit="1" customWidth="1"/>
    <col min="12808" max="12808" width="16.5" style="9" bestFit="1" customWidth="1"/>
    <col min="12809" max="12809" width="5.1640625" style="9" customWidth="1"/>
    <col min="12810" max="12810" width="14" style="9" bestFit="1" customWidth="1"/>
    <col min="12811" max="13055" width="9.1640625" style="9"/>
    <col min="13056" max="13056" width="5.6640625" style="9" customWidth="1"/>
    <col min="13057" max="13057" width="10" style="9" customWidth="1"/>
    <col min="13058" max="13058" width="12.5" style="9" bestFit="1" customWidth="1"/>
    <col min="13059" max="13059" width="9.33203125" style="9" bestFit="1" customWidth="1"/>
    <col min="13060" max="13060" width="15" style="9" bestFit="1" customWidth="1"/>
    <col min="13061" max="13061" width="7.1640625" style="9" customWidth="1"/>
    <col min="13062" max="13062" width="8.5" style="9" customWidth="1"/>
    <col min="13063" max="13063" width="12.33203125" style="9" bestFit="1" customWidth="1"/>
    <col min="13064" max="13064" width="16.5" style="9" bestFit="1" customWidth="1"/>
    <col min="13065" max="13065" width="5.1640625" style="9" customWidth="1"/>
    <col min="13066" max="13066" width="14" style="9" bestFit="1" customWidth="1"/>
    <col min="13067" max="13311" width="9.1640625" style="9"/>
    <col min="13312" max="13312" width="5.6640625" style="9" customWidth="1"/>
    <col min="13313" max="13313" width="10" style="9" customWidth="1"/>
    <col min="13314" max="13314" width="12.5" style="9" bestFit="1" customWidth="1"/>
    <col min="13315" max="13315" width="9.33203125" style="9" bestFit="1" customWidth="1"/>
    <col min="13316" max="13316" width="15" style="9" bestFit="1" customWidth="1"/>
    <col min="13317" max="13317" width="7.1640625" style="9" customWidth="1"/>
    <col min="13318" max="13318" width="8.5" style="9" customWidth="1"/>
    <col min="13319" max="13319" width="12.33203125" style="9" bestFit="1" customWidth="1"/>
    <col min="13320" max="13320" width="16.5" style="9" bestFit="1" customWidth="1"/>
    <col min="13321" max="13321" width="5.1640625" style="9" customWidth="1"/>
    <col min="13322" max="13322" width="14" style="9" bestFit="1" customWidth="1"/>
    <col min="13323" max="13567" width="9.1640625" style="9"/>
    <col min="13568" max="13568" width="5.6640625" style="9" customWidth="1"/>
    <col min="13569" max="13569" width="10" style="9" customWidth="1"/>
    <col min="13570" max="13570" width="12.5" style="9" bestFit="1" customWidth="1"/>
    <col min="13571" max="13571" width="9.33203125" style="9" bestFit="1" customWidth="1"/>
    <col min="13572" max="13572" width="15" style="9" bestFit="1" customWidth="1"/>
    <col min="13573" max="13573" width="7.1640625" style="9" customWidth="1"/>
    <col min="13574" max="13574" width="8.5" style="9" customWidth="1"/>
    <col min="13575" max="13575" width="12.33203125" style="9" bestFit="1" customWidth="1"/>
    <col min="13576" max="13576" width="16.5" style="9" bestFit="1" customWidth="1"/>
    <col min="13577" max="13577" width="5.1640625" style="9" customWidth="1"/>
    <col min="13578" max="13578" width="14" style="9" bestFit="1" customWidth="1"/>
    <col min="13579" max="13823" width="9.1640625" style="9"/>
    <col min="13824" max="13824" width="5.6640625" style="9" customWidth="1"/>
    <col min="13825" max="13825" width="10" style="9" customWidth="1"/>
    <col min="13826" max="13826" width="12.5" style="9" bestFit="1" customWidth="1"/>
    <col min="13827" max="13827" width="9.33203125" style="9" bestFit="1" customWidth="1"/>
    <col min="13828" max="13828" width="15" style="9" bestFit="1" customWidth="1"/>
    <col min="13829" max="13829" width="7.1640625" style="9" customWidth="1"/>
    <col min="13830" max="13830" width="8.5" style="9" customWidth="1"/>
    <col min="13831" max="13831" width="12.33203125" style="9" bestFit="1" customWidth="1"/>
    <col min="13832" max="13832" width="16.5" style="9" bestFit="1" customWidth="1"/>
    <col min="13833" max="13833" width="5.1640625" style="9" customWidth="1"/>
    <col min="13834" max="13834" width="14" style="9" bestFit="1" customWidth="1"/>
    <col min="13835" max="14079" width="9.1640625" style="9"/>
    <col min="14080" max="14080" width="5.6640625" style="9" customWidth="1"/>
    <col min="14081" max="14081" width="10" style="9" customWidth="1"/>
    <col min="14082" max="14082" width="12.5" style="9" bestFit="1" customWidth="1"/>
    <col min="14083" max="14083" width="9.33203125" style="9" bestFit="1" customWidth="1"/>
    <col min="14084" max="14084" width="15" style="9" bestFit="1" customWidth="1"/>
    <col min="14085" max="14085" width="7.1640625" style="9" customWidth="1"/>
    <col min="14086" max="14086" width="8.5" style="9" customWidth="1"/>
    <col min="14087" max="14087" width="12.33203125" style="9" bestFit="1" customWidth="1"/>
    <col min="14088" max="14088" width="16.5" style="9" bestFit="1" customWidth="1"/>
    <col min="14089" max="14089" width="5.1640625" style="9" customWidth="1"/>
    <col min="14090" max="14090" width="14" style="9" bestFit="1" customWidth="1"/>
    <col min="14091" max="14335" width="9.1640625" style="9"/>
    <col min="14336" max="14336" width="5.6640625" style="9" customWidth="1"/>
    <col min="14337" max="14337" width="10" style="9" customWidth="1"/>
    <col min="14338" max="14338" width="12.5" style="9" bestFit="1" customWidth="1"/>
    <col min="14339" max="14339" width="9.33203125" style="9" bestFit="1" customWidth="1"/>
    <col min="14340" max="14340" width="15" style="9" bestFit="1" customWidth="1"/>
    <col min="14341" max="14341" width="7.1640625" style="9" customWidth="1"/>
    <col min="14342" max="14342" width="8.5" style="9" customWidth="1"/>
    <col min="14343" max="14343" width="12.33203125" style="9" bestFit="1" customWidth="1"/>
    <col min="14344" max="14344" width="16.5" style="9" bestFit="1" customWidth="1"/>
    <col min="14345" max="14345" width="5.1640625" style="9" customWidth="1"/>
    <col min="14346" max="14346" width="14" style="9" bestFit="1" customWidth="1"/>
    <col min="14347" max="14591" width="9.1640625" style="9"/>
    <col min="14592" max="14592" width="5.6640625" style="9" customWidth="1"/>
    <col min="14593" max="14593" width="10" style="9" customWidth="1"/>
    <col min="14594" max="14594" width="12.5" style="9" bestFit="1" customWidth="1"/>
    <col min="14595" max="14595" width="9.33203125" style="9" bestFit="1" customWidth="1"/>
    <col min="14596" max="14596" width="15" style="9" bestFit="1" customWidth="1"/>
    <col min="14597" max="14597" width="7.1640625" style="9" customWidth="1"/>
    <col min="14598" max="14598" width="8.5" style="9" customWidth="1"/>
    <col min="14599" max="14599" width="12.33203125" style="9" bestFit="1" customWidth="1"/>
    <col min="14600" max="14600" width="16.5" style="9" bestFit="1" customWidth="1"/>
    <col min="14601" max="14601" width="5.1640625" style="9" customWidth="1"/>
    <col min="14602" max="14602" width="14" style="9" bestFit="1" customWidth="1"/>
    <col min="14603" max="14847" width="9.1640625" style="9"/>
    <col min="14848" max="14848" width="5.6640625" style="9" customWidth="1"/>
    <col min="14849" max="14849" width="10" style="9" customWidth="1"/>
    <col min="14850" max="14850" width="12.5" style="9" bestFit="1" customWidth="1"/>
    <col min="14851" max="14851" width="9.33203125" style="9" bestFit="1" customWidth="1"/>
    <col min="14852" max="14852" width="15" style="9" bestFit="1" customWidth="1"/>
    <col min="14853" max="14853" width="7.1640625" style="9" customWidth="1"/>
    <col min="14854" max="14854" width="8.5" style="9" customWidth="1"/>
    <col min="14855" max="14855" width="12.33203125" style="9" bestFit="1" customWidth="1"/>
    <col min="14856" max="14856" width="16.5" style="9" bestFit="1" customWidth="1"/>
    <col min="14857" max="14857" width="5.1640625" style="9" customWidth="1"/>
    <col min="14858" max="14858" width="14" style="9" bestFit="1" customWidth="1"/>
    <col min="14859" max="15103" width="9.1640625" style="9"/>
    <col min="15104" max="15104" width="5.6640625" style="9" customWidth="1"/>
    <col min="15105" max="15105" width="10" style="9" customWidth="1"/>
    <col min="15106" max="15106" width="12.5" style="9" bestFit="1" customWidth="1"/>
    <col min="15107" max="15107" width="9.33203125" style="9" bestFit="1" customWidth="1"/>
    <col min="15108" max="15108" width="15" style="9" bestFit="1" customWidth="1"/>
    <col min="15109" max="15109" width="7.1640625" style="9" customWidth="1"/>
    <col min="15110" max="15110" width="8.5" style="9" customWidth="1"/>
    <col min="15111" max="15111" width="12.33203125" style="9" bestFit="1" customWidth="1"/>
    <col min="15112" max="15112" width="16.5" style="9" bestFit="1" customWidth="1"/>
    <col min="15113" max="15113" width="5.1640625" style="9" customWidth="1"/>
    <col min="15114" max="15114" width="14" style="9" bestFit="1" customWidth="1"/>
    <col min="15115" max="15359" width="9.1640625" style="9"/>
    <col min="15360" max="15360" width="5.6640625" style="9" customWidth="1"/>
    <col min="15361" max="15361" width="10" style="9" customWidth="1"/>
    <col min="15362" max="15362" width="12.5" style="9" bestFit="1" customWidth="1"/>
    <col min="15363" max="15363" width="9.33203125" style="9" bestFit="1" customWidth="1"/>
    <col min="15364" max="15364" width="15" style="9" bestFit="1" customWidth="1"/>
    <col min="15365" max="15365" width="7.1640625" style="9" customWidth="1"/>
    <col min="15366" max="15366" width="8.5" style="9" customWidth="1"/>
    <col min="15367" max="15367" width="12.33203125" style="9" bestFit="1" customWidth="1"/>
    <col min="15368" max="15368" width="16.5" style="9" bestFit="1" customWidth="1"/>
    <col min="15369" max="15369" width="5.1640625" style="9" customWidth="1"/>
    <col min="15370" max="15370" width="14" style="9" bestFit="1" customWidth="1"/>
    <col min="15371" max="15615" width="9.1640625" style="9"/>
    <col min="15616" max="15616" width="5.6640625" style="9" customWidth="1"/>
    <col min="15617" max="15617" width="10" style="9" customWidth="1"/>
    <col min="15618" max="15618" width="12.5" style="9" bestFit="1" customWidth="1"/>
    <col min="15619" max="15619" width="9.33203125" style="9" bestFit="1" customWidth="1"/>
    <col min="15620" max="15620" width="15" style="9" bestFit="1" customWidth="1"/>
    <col min="15621" max="15621" width="7.1640625" style="9" customWidth="1"/>
    <col min="15622" max="15622" width="8.5" style="9" customWidth="1"/>
    <col min="15623" max="15623" width="12.33203125" style="9" bestFit="1" customWidth="1"/>
    <col min="15624" max="15624" width="16.5" style="9" bestFit="1" customWidth="1"/>
    <col min="15625" max="15625" width="5.1640625" style="9" customWidth="1"/>
    <col min="15626" max="15626" width="14" style="9" bestFit="1" customWidth="1"/>
    <col min="15627" max="15871" width="9.1640625" style="9"/>
    <col min="15872" max="15872" width="5.6640625" style="9" customWidth="1"/>
    <col min="15873" max="15873" width="10" style="9" customWidth="1"/>
    <col min="15874" max="15874" width="12.5" style="9" bestFit="1" customWidth="1"/>
    <col min="15875" max="15875" width="9.33203125" style="9" bestFit="1" customWidth="1"/>
    <col min="15876" max="15876" width="15" style="9" bestFit="1" customWidth="1"/>
    <col min="15877" max="15877" width="7.1640625" style="9" customWidth="1"/>
    <col min="15878" max="15878" width="8.5" style="9" customWidth="1"/>
    <col min="15879" max="15879" width="12.33203125" style="9" bestFit="1" customWidth="1"/>
    <col min="15880" max="15880" width="16.5" style="9" bestFit="1" customWidth="1"/>
    <col min="15881" max="15881" width="5.1640625" style="9" customWidth="1"/>
    <col min="15882" max="15882" width="14" style="9" bestFit="1" customWidth="1"/>
    <col min="15883" max="16127" width="9.1640625" style="9"/>
    <col min="16128" max="16128" width="5.6640625" style="9" customWidth="1"/>
    <col min="16129" max="16129" width="10" style="9" customWidth="1"/>
    <col min="16130" max="16130" width="12.5" style="9" bestFit="1" customWidth="1"/>
    <col min="16131" max="16131" width="9.33203125" style="9" bestFit="1" customWidth="1"/>
    <col min="16132" max="16132" width="15" style="9" bestFit="1" customWidth="1"/>
    <col min="16133" max="16133" width="7.1640625" style="9" customWidth="1"/>
    <col min="16134" max="16134" width="8.5" style="9" customWidth="1"/>
    <col min="16135" max="16135" width="12.33203125" style="9" bestFit="1" customWidth="1"/>
    <col min="16136" max="16136" width="16.5" style="9" bestFit="1" customWidth="1"/>
    <col min="16137" max="16137" width="5.1640625" style="9" customWidth="1"/>
    <col min="16138" max="16138" width="14" style="9" bestFit="1" customWidth="1"/>
    <col min="16139" max="16384" width="9.1640625" style="9"/>
  </cols>
  <sheetData>
    <row r="1" spans="1:10" ht="28.5" customHeight="1" thickBot="1" x14ac:dyDescent="0.3">
      <c r="A1" s="206" t="s">
        <v>137</v>
      </c>
      <c r="B1" s="207"/>
      <c r="C1" s="207"/>
      <c r="D1" s="207"/>
      <c r="E1" s="207"/>
      <c r="F1" s="207"/>
      <c r="G1" s="207"/>
      <c r="H1" s="207"/>
      <c r="I1" s="208"/>
    </row>
    <row r="2" spans="1:10" ht="12.75" customHeight="1" x14ac:dyDescent="0.15">
      <c r="J2" s="11"/>
    </row>
    <row r="3" spans="1:10" ht="12.75" customHeight="1" thickBot="1" x14ac:dyDescent="0.2">
      <c r="J3" s="11"/>
    </row>
    <row r="4" spans="1:10" ht="20.25" customHeight="1" x14ac:dyDescent="0.2">
      <c r="B4" s="27" t="s">
        <v>265</v>
      </c>
      <c r="C4" s="28"/>
      <c r="D4" s="28"/>
      <c r="E4" s="28"/>
      <c r="F4" s="28"/>
      <c r="G4" s="28"/>
      <c r="H4" s="28"/>
      <c r="I4" s="29"/>
    </row>
    <row r="5" spans="1:10" ht="20.25" customHeight="1" x14ac:dyDescent="0.2">
      <c r="B5" s="30" t="s">
        <v>258</v>
      </c>
      <c r="C5" s="25"/>
      <c r="D5" s="25"/>
      <c r="E5" s="25"/>
      <c r="F5" s="25"/>
      <c r="G5" s="25"/>
      <c r="H5" s="25"/>
      <c r="I5" s="31"/>
    </row>
    <row r="6" spans="1:10" ht="25.5" customHeight="1" x14ac:dyDescent="0.2">
      <c r="B6" s="209" t="s">
        <v>157</v>
      </c>
      <c r="C6" s="210"/>
      <c r="D6" s="210"/>
      <c r="E6" s="210"/>
      <c r="F6" s="210"/>
      <c r="G6" s="210"/>
      <c r="H6" s="210"/>
      <c r="I6" s="211"/>
    </row>
    <row r="7" spans="1:10" ht="10.5" customHeight="1" x14ac:dyDescent="0.2">
      <c r="B7" s="83"/>
      <c r="C7" s="81"/>
      <c r="D7" s="81"/>
      <c r="E7" s="81"/>
      <c r="F7" s="81"/>
      <c r="G7" s="81"/>
      <c r="H7" s="81"/>
      <c r="I7" s="82"/>
    </row>
    <row r="8" spans="1:10" ht="20" x14ac:dyDescent="0.2">
      <c r="B8" s="215" t="s">
        <v>201</v>
      </c>
      <c r="C8" s="210"/>
      <c r="D8" s="210"/>
      <c r="E8" s="210"/>
      <c r="F8" s="210"/>
      <c r="G8" s="210"/>
      <c r="H8" s="210"/>
      <c r="I8" s="211"/>
    </row>
    <row r="9" spans="1:10" ht="21" thickBot="1" x14ac:dyDescent="0.25">
      <c r="B9" s="226" t="s">
        <v>259</v>
      </c>
      <c r="C9" s="227"/>
      <c r="D9" s="227"/>
      <c r="E9" s="227"/>
      <c r="F9" s="227"/>
      <c r="G9" s="227"/>
      <c r="H9" s="227"/>
      <c r="I9" s="228"/>
    </row>
    <row r="11" spans="1:10" ht="14" thickBot="1" x14ac:dyDescent="0.2"/>
    <row r="12" spans="1:10" ht="18" x14ac:dyDescent="0.2">
      <c r="B12" s="219" t="s">
        <v>240</v>
      </c>
      <c r="C12" s="220"/>
      <c r="D12" s="220"/>
      <c r="E12" s="220"/>
      <c r="F12" s="220"/>
      <c r="G12" s="220"/>
      <c r="H12" s="220"/>
      <c r="I12" s="221"/>
    </row>
    <row r="13" spans="1:10" ht="24" customHeight="1" x14ac:dyDescent="0.2">
      <c r="B13" s="216" t="s">
        <v>165</v>
      </c>
      <c r="C13" s="217"/>
      <c r="D13" s="217"/>
      <c r="E13" s="217"/>
      <c r="F13" s="217"/>
      <c r="G13" s="217"/>
      <c r="H13" s="217"/>
      <c r="I13" s="218"/>
    </row>
    <row r="14" spans="1:10" ht="18" x14ac:dyDescent="0.2">
      <c r="B14" s="222" t="s">
        <v>166</v>
      </c>
      <c r="C14" s="217"/>
      <c r="D14" s="217"/>
      <c r="E14" s="217"/>
      <c r="F14" s="217"/>
      <c r="G14" s="217"/>
      <c r="H14" s="217"/>
      <c r="I14" s="218"/>
    </row>
    <row r="15" spans="1:10" ht="24" customHeight="1" x14ac:dyDescent="0.2">
      <c r="B15" s="216" t="s">
        <v>167</v>
      </c>
      <c r="C15" s="217"/>
      <c r="D15" s="217"/>
      <c r="E15" s="217"/>
      <c r="F15" s="217"/>
      <c r="G15" s="217"/>
      <c r="H15" s="217"/>
      <c r="I15" s="218"/>
    </row>
    <row r="16" spans="1:10" ht="22.5" customHeight="1" thickBot="1" x14ac:dyDescent="0.25">
      <c r="B16" s="223" t="s">
        <v>239</v>
      </c>
      <c r="C16" s="224"/>
      <c r="D16" s="224"/>
      <c r="E16" s="224"/>
      <c r="F16" s="224"/>
      <c r="G16" s="224"/>
      <c r="H16" s="224"/>
      <c r="I16" s="225"/>
    </row>
    <row r="19" spans="2:9" ht="14" thickBot="1" x14ac:dyDescent="0.2"/>
    <row r="20" spans="2:9" ht="20" x14ac:dyDescent="0.2">
      <c r="B20" s="32" t="s">
        <v>172</v>
      </c>
      <c r="C20" s="33"/>
      <c r="D20" s="33"/>
      <c r="E20" s="33"/>
      <c r="F20" s="33"/>
      <c r="G20" s="33"/>
      <c r="H20" s="33"/>
      <c r="I20" s="34"/>
    </row>
    <row r="21" spans="2:9" ht="20" x14ac:dyDescent="0.2">
      <c r="B21" s="35" t="s">
        <v>163</v>
      </c>
      <c r="C21" s="22"/>
      <c r="D21" s="22"/>
      <c r="E21" s="22"/>
      <c r="F21" s="22"/>
      <c r="G21" s="22"/>
      <c r="H21" s="22"/>
      <c r="I21" s="36"/>
    </row>
    <row r="22" spans="2:9" ht="20" x14ac:dyDescent="0.2">
      <c r="B22" s="35"/>
      <c r="C22" s="22"/>
      <c r="D22" s="22"/>
      <c r="E22" s="22"/>
      <c r="F22" s="22"/>
      <c r="G22" s="22"/>
      <c r="H22" s="22"/>
      <c r="I22" s="36"/>
    </row>
    <row r="23" spans="2:9" ht="20" x14ac:dyDescent="0.2">
      <c r="B23" s="37" t="s">
        <v>138</v>
      </c>
      <c r="C23" s="22"/>
      <c r="D23" s="22"/>
      <c r="E23" s="22"/>
      <c r="F23" s="22"/>
      <c r="G23" s="22"/>
      <c r="H23" s="22"/>
      <c r="I23" s="36"/>
    </row>
    <row r="24" spans="2:9" ht="20" x14ac:dyDescent="0.2">
      <c r="B24" s="212" t="s">
        <v>154</v>
      </c>
      <c r="C24" s="213"/>
      <c r="D24" s="213"/>
      <c r="E24" s="213"/>
      <c r="F24" s="213"/>
      <c r="G24" s="213"/>
      <c r="H24" s="213"/>
      <c r="I24" s="214"/>
    </row>
    <row r="25" spans="2:9" ht="20" x14ac:dyDescent="0.2">
      <c r="B25" s="38"/>
      <c r="C25" s="22"/>
      <c r="D25" s="22"/>
      <c r="E25" s="22"/>
      <c r="F25" s="22"/>
      <c r="G25" s="22"/>
      <c r="H25" s="22"/>
      <c r="I25" s="36"/>
    </row>
    <row r="26" spans="2:9" ht="20" x14ac:dyDescent="0.2">
      <c r="B26" s="37" t="s">
        <v>156</v>
      </c>
      <c r="C26" s="22"/>
      <c r="D26" s="22"/>
      <c r="E26" s="22"/>
      <c r="F26" s="22"/>
      <c r="G26" s="22"/>
      <c r="H26" s="22"/>
      <c r="I26" s="36"/>
    </row>
    <row r="27" spans="2:9" ht="20" x14ac:dyDescent="0.2">
      <c r="B27" s="212" t="s">
        <v>155</v>
      </c>
      <c r="C27" s="213"/>
      <c r="D27" s="213"/>
      <c r="E27" s="213"/>
      <c r="F27" s="213"/>
      <c r="G27" s="213"/>
      <c r="H27" s="213"/>
      <c r="I27" s="214"/>
    </row>
    <row r="28" spans="2:9" ht="20" x14ac:dyDescent="0.2">
      <c r="B28" s="39"/>
      <c r="C28" s="26"/>
      <c r="D28" s="26"/>
      <c r="E28" s="26"/>
      <c r="F28" s="26"/>
      <c r="G28" s="26"/>
      <c r="H28" s="26"/>
      <c r="I28" s="40"/>
    </row>
    <row r="29" spans="2:9" ht="20" x14ac:dyDescent="0.2">
      <c r="B29" s="38" t="s">
        <v>227</v>
      </c>
      <c r="C29" s="22"/>
      <c r="D29" s="22"/>
      <c r="E29" s="22"/>
      <c r="F29" s="22"/>
      <c r="G29" s="22"/>
      <c r="H29" s="22"/>
      <c r="I29" s="36"/>
    </row>
    <row r="30" spans="2:9" ht="20" x14ac:dyDescent="0.2">
      <c r="B30" s="38" t="s">
        <v>185</v>
      </c>
      <c r="C30" s="22"/>
      <c r="D30" s="22"/>
      <c r="E30" s="22"/>
      <c r="F30" s="22"/>
      <c r="G30" s="22"/>
      <c r="H30" s="22"/>
      <c r="I30" s="36"/>
    </row>
    <row r="31" spans="2:9" ht="21" thickBot="1" x14ac:dyDescent="0.25">
      <c r="B31" s="41" t="s">
        <v>139</v>
      </c>
      <c r="C31" s="42"/>
      <c r="D31" s="42"/>
      <c r="E31" s="42"/>
      <c r="F31" s="42"/>
      <c r="G31" s="42"/>
      <c r="H31" s="42"/>
      <c r="I31" s="43"/>
    </row>
    <row r="32" spans="2:9" ht="20" x14ac:dyDescent="0.2">
      <c r="B32" s="23"/>
    </row>
    <row r="33" spans="2:10" ht="14" thickBot="1" x14ac:dyDescent="0.2"/>
    <row r="34" spans="2:10" ht="20" x14ac:dyDescent="0.2">
      <c r="B34" s="84" t="s">
        <v>202</v>
      </c>
      <c r="C34" s="85"/>
      <c r="D34" s="85"/>
      <c r="E34" s="85"/>
      <c r="F34" s="85"/>
      <c r="G34" s="85"/>
      <c r="H34" s="85"/>
      <c r="I34" s="86"/>
    </row>
    <row r="35" spans="2:10" ht="20" x14ac:dyDescent="0.2">
      <c r="B35" s="87" t="s">
        <v>204</v>
      </c>
      <c r="C35" s="88"/>
      <c r="D35" s="88"/>
      <c r="E35" s="88"/>
      <c r="F35" s="88"/>
      <c r="G35" s="88"/>
      <c r="H35" s="88"/>
      <c r="I35" s="89"/>
    </row>
    <row r="36" spans="2:10" ht="20" x14ac:dyDescent="0.2">
      <c r="B36" s="87"/>
      <c r="C36" s="88"/>
      <c r="D36" s="88"/>
      <c r="E36" s="88"/>
      <c r="F36" s="88"/>
      <c r="G36" s="88"/>
      <c r="H36" s="88"/>
      <c r="I36" s="89"/>
    </row>
    <row r="37" spans="2:10" ht="20" x14ac:dyDescent="0.2">
      <c r="B37" s="90" t="s">
        <v>203</v>
      </c>
      <c r="C37" s="88"/>
      <c r="D37" s="88"/>
      <c r="E37" s="88"/>
      <c r="F37" s="88"/>
      <c r="G37" s="88"/>
      <c r="H37" s="88"/>
      <c r="I37" s="89"/>
    </row>
    <row r="38" spans="2:10" ht="20" x14ac:dyDescent="0.2">
      <c r="B38" s="203" t="s">
        <v>232</v>
      </c>
      <c r="C38" s="204"/>
      <c r="D38" s="204"/>
      <c r="E38" s="204"/>
      <c r="F38" s="204"/>
      <c r="G38" s="204"/>
      <c r="H38" s="204"/>
      <c r="I38" s="205"/>
    </row>
    <row r="39" spans="2:10" ht="20" x14ac:dyDescent="0.2">
      <c r="B39" s="91"/>
      <c r="C39" s="88"/>
      <c r="D39" s="88"/>
      <c r="E39" s="88"/>
      <c r="F39" s="88"/>
      <c r="G39" s="88"/>
      <c r="H39" s="88"/>
      <c r="I39" s="89"/>
    </row>
    <row r="40" spans="2:10" ht="20" x14ac:dyDescent="0.2">
      <c r="B40" s="90" t="s">
        <v>205</v>
      </c>
      <c r="C40" s="88"/>
      <c r="D40" s="88"/>
      <c r="E40" s="88"/>
      <c r="F40" s="88"/>
      <c r="G40" s="88"/>
      <c r="H40" s="88"/>
      <c r="I40" s="89"/>
    </row>
    <row r="41" spans="2:10" ht="20" x14ac:dyDescent="0.2">
      <c r="B41" s="203" t="s">
        <v>233</v>
      </c>
      <c r="C41" s="204"/>
      <c r="D41" s="204"/>
      <c r="E41" s="204"/>
      <c r="F41" s="204"/>
      <c r="G41" s="204"/>
      <c r="H41" s="204"/>
      <c r="I41" s="205"/>
    </row>
    <row r="42" spans="2:10" ht="20" x14ac:dyDescent="0.2">
      <c r="B42" s="92"/>
      <c r="C42" s="93"/>
      <c r="D42" s="93"/>
      <c r="E42" s="93"/>
      <c r="F42" s="93"/>
      <c r="G42" s="93"/>
      <c r="H42" s="93"/>
      <c r="I42" s="94"/>
      <c r="J42" s="103"/>
    </row>
    <row r="43" spans="2:10" ht="20" x14ac:dyDescent="0.2">
      <c r="B43" s="91" t="s">
        <v>227</v>
      </c>
      <c r="C43" s="88"/>
      <c r="D43" s="88"/>
      <c r="E43" s="88"/>
      <c r="F43" s="88"/>
      <c r="G43" s="88"/>
      <c r="H43" s="88"/>
      <c r="I43" s="89"/>
    </row>
    <row r="44" spans="2:10" ht="20" x14ac:dyDescent="0.2">
      <c r="B44" s="91" t="s">
        <v>185</v>
      </c>
      <c r="C44" s="88"/>
      <c r="D44" s="88"/>
      <c r="E44" s="88"/>
      <c r="F44" s="88"/>
      <c r="G44" s="88"/>
      <c r="H44" s="88"/>
      <c r="I44" s="89"/>
    </row>
    <row r="45" spans="2:10" ht="20" x14ac:dyDescent="0.2">
      <c r="B45" s="91" t="s">
        <v>206</v>
      </c>
      <c r="C45" s="88"/>
      <c r="D45" s="88"/>
      <c r="E45" s="88"/>
      <c r="F45" s="88"/>
      <c r="G45" s="88"/>
      <c r="H45" s="88"/>
      <c r="I45" s="89"/>
    </row>
    <row r="46" spans="2:10" ht="20" x14ac:dyDescent="0.2">
      <c r="B46" s="91"/>
      <c r="C46" s="88"/>
      <c r="D46" s="88"/>
      <c r="E46" s="88"/>
      <c r="F46" s="88"/>
      <c r="G46" s="88"/>
      <c r="H46" s="88"/>
      <c r="I46" s="89"/>
    </row>
    <row r="47" spans="2:10" ht="20" x14ac:dyDescent="0.2">
      <c r="B47" s="90" t="s">
        <v>207</v>
      </c>
      <c r="C47" s="88"/>
      <c r="D47" s="88"/>
      <c r="E47" s="88"/>
      <c r="F47" s="88"/>
      <c r="G47" s="88"/>
      <c r="H47" s="88"/>
      <c r="I47" s="89"/>
    </row>
    <row r="48" spans="2:10" ht="20" x14ac:dyDescent="0.2">
      <c r="B48" s="99" t="s">
        <v>266</v>
      </c>
      <c r="C48" s="88"/>
      <c r="D48" s="88"/>
      <c r="E48" s="88"/>
      <c r="F48" s="88"/>
      <c r="G48" s="88"/>
      <c r="H48" s="88"/>
      <c r="I48" s="89"/>
    </row>
    <row r="49" spans="2:9" ht="21" thickBot="1" x14ac:dyDescent="0.25">
      <c r="B49" s="200" t="s">
        <v>234</v>
      </c>
      <c r="C49" s="201"/>
      <c r="D49" s="201"/>
      <c r="E49" s="201"/>
      <c r="F49" s="201"/>
      <c r="G49" s="201"/>
      <c r="H49" s="201"/>
      <c r="I49" s="202"/>
    </row>
  </sheetData>
  <mergeCells count="14">
    <mergeCell ref="B49:I49"/>
    <mergeCell ref="B38:I38"/>
    <mergeCell ref="B41:I41"/>
    <mergeCell ref="A1:I1"/>
    <mergeCell ref="B6:I6"/>
    <mergeCell ref="B24:I24"/>
    <mergeCell ref="B27:I27"/>
    <mergeCell ref="B8:I8"/>
    <mergeCell ref="B13:I13"/>
    <mergeCell ref="B12:I12"/>
    <mergeCell ref="B14:I14"/>
    <mergeCell ref="B15:I15"/>
    <mergeCell ref="B16:I16"/>
    <mergeCell ref="B9:I9"/>
  </mergeCells>
  <pageMargins left="0.75" right="0.75" top="1" bottom="1" header="0.5" footer="0.5"/>
  <pageSetup orientation="portrait"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2"/>
  <sheetViews>
    <sheetView workbookViewId="0">
      <selection activeCell="C7" sqref="C7"/>
    </sheetView>
  </sheetViews>
  <sheetFormatPr baseColWidth="10" defaultColWidth="8.83203125" defaultRowHeight="15" x14ac:dyDescent="0.2"/>
  <cols>
    <col min="1" max="1" width="42.5" bestFit="1" customWidth="1"/>
    <col min="2" max="2" width="8.5" bestFit="1" customWidth="1"/>
    <col min="3" max="3" width="16.33203125" bestFit="1" customWidth="1"/>
  </cols>
  <sheetData>
    <row r="1" spans="1:3" ht="19" x14ac:dyDescent="0.25">
      <c r="B1" s="136" t="s">
        <v>267</v>
      </c>
      <c r="C1" s="136" t="s">
        <v>268</v>
      </c>
    </row>
    <row r="2" spans="1:3" ht="19" x14ac:dyDescent="0.25">
      <c r="B2" s="137" t="s">
        <v>269</v>
      </c>
      <c r="C2" s="138">
        <v>0.15</v>
      </c>
    </row>
    <row r="4" spans="1:3" ht="19" x14ac:dyDescent="0.25">
      <c r="A4" s="136" t="s">
        <v>270</v>
      </c>
      <c r="B4" s="136" t="s">
        <v>271</v>
      </c>
      <c r="C4" s="136" t="s">
        <v>272</v>
      </c>
    </row>
    <row r="5" spans="1:3" ht="19" x14ac:dyDescent="0.25">
      <c r="A5" s="137" t="s">
        <v>273</v>
      </c>
      <c r="B5" s="139">
        <v>32</v>
      </c>
      <c r="C5" s="137">
        <f>IF(COUNTIF(A5,"*J Oliver*")&gt;0, B5*(1-$C$2), B5)</f>
        <v>32</v>
      </c>
    </row>
    <row r="6" spans="1:3" ht="19" x14ac:dyDescent="0.25">
      <c r="A6" s="137" t="s">
        <v>274</v>
      </c>
      <c r="B6" s="139">
        <v>48</v>
      </c>
      <c r="C6" s="137">
        <f t="shared" ref="C6:C12" si="0">IF(COUNTIF(A6,"*J Oliver*")&gt;0, B6*(1-$C$2), B6)</f>
        <v>40.799999999999997</v>
      </c>
    </row>
    <row r="7" spans="1:3" ht="19" x14ac:dyDescent="0.25">
      <c r="A7" s="137" t="s">
        <v>275</v>
      </c>
      <c r="B7" s="139">
        <v>33</v>
      </c>
      <c r="C7" s="137">
        <f t="shared" si="0"/>
        <v>33</v>
      </c>
    </row>
    <row r="8" spans="1:3" ht="19" x14ac:dyDescent="0.25">
      <c r="A8" s="137" t="s">
        <v>276</v>
      </c>
      <c r="B8" s="139">
        <v>34</v>
      </c>
      <c r="C8" s="137">
        <f t="shared" si="0"/>
        <v>34</v>
      </c>
    </row>
    <row r="9" spans="1:3" ht="19" x14ac:dyDescent="0.25">
      <c r="A9" s="137" t="s">
        <v>277</v>
      </c>
      <c r="B9" s="139">
        <v>48</v>
      </c>
      <c r="C9" s="137">
        <f t="shared" si="0"/>
        <v>48</v>
      </c>
    </row>
    <row r="10" spans="1:3" ht="19" x14ac:dyDescent="0.25">
      <c r="A10" s="137" t="s">
        <v>278</v>
      </c>
      <c r="B10" s="139">
        <v>31</v>
      </c>
      <c r="C10" s="137">
        <f t="shared" si="0"/>
        <v>31</v>
      </c>
    </row>
    <row r="11" spans="1:3" ht="19" x14ac:dyDescent="0.25">
      <c r="A11" s="137" t="s">
        <v>279</v>
      </c>
      <c r="B11" s="139">
        <v>46</v>
      </c>
      <c r="C11" s="137">
        <f t="shared" si="0"/>
        <v>39.1</v>
      </c>
    </row>
    <row r="12" spans="1:3" ht="19" x14ac:dyDescent="0.25">
      <c r="A12" s="137" t="s">
        <v>280</v>
      </c>
      <c r="B12" s="139">
        <v>46</v>
      </c>
      <c r="C12" s="137">
        <f t="shared" si="0"/>
        <v>39.1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sqref="A1:XFD1048576"/>
    </sheetView>
  </sheetViews>
  <sheetFormatPr baseColWidth="10" defaultColWidth="9.1640625" defaultRowHeight="15" x14ac:dyDescent="0.2"/>
  <cols>
    <col min="1" max="16384" width="9.1640625" style="128"/>
  </cols>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4"/>
  <sheetViews>
    <sheetView zoomScale="90" zoomScaleNormal="90" workbookViewId="0">
      <selection activeCell="A3" sqref="A3:L3"/>
    </sheetView>
  </sheetViews>
  <sheetFormatPr baseColWidth="10" defaultColWidth="8.83203125" defaultRowHeight="13" x14ac:dyDescent="0.15"/>
  <cols>
    <col min="1" max="11" width="9.1640625" style="111"/>
    <col min="12" max="12" width="7.6640625" style="111" customWidth="1"/>
    <col min="13" max="267" width="9.1640625" style="111"/>
    <col min="268" max="268" width="3.5" style="111" customWidth="1"/>
    <col min="269" max="523" width="9.1640625" style="111"/>
    <col min="524" max="524" width="3.5" style="111" customWidth="1"/>
    <col min="525" max="779" width="9.1640625" style="111"/>
    <col min="780" max="780" width="3.5" style="111" customWidth="1"/>
    <col min="781" max="1035" width="9.1640625" style="111"/>
    <col min="1036" max="1036" width="3.5" style="111" customWidth="1"/>
    <col min="1037" max="1291" width="9.1640625" style="111"/>
    <col min="1292" max="1292" width="3.5" style="111" customWidth="1"/>
    <col min="1293" max="1547" width="9.1640625" style="111"/>
    <col min="1548" max="1548" width="3.5" style="111" customWidth="1"/>
    <col min="1549" max="1803" width="9.1640625" style="111"/>
    <col min="1804" max="1804" width="3.5" style="111" customWidth="1"/>
    <col min="1805" max="2059" width="9.1640625" style="111"/>
    <col min="2060" max="2060" width="3.5" style="111" customWidth="1"/>
    <col min="2061" max="2315" width="9.1640625" style="111"/>
    <col min="2316" max="2316" width="3.5" style="111" customWidth="1"/>
    <col min="2317" max="2571" width="9.1640625" style="111"/>
    <col min="2572" max="2572" width="3.5" style="111" customWidth="1"/>
    <col min="2573" max="2827" width="9.1640625" style="111"/>
    <col min="2828" max="2828" width="3.5" style="111" customWidth="1"/>
    <col min="2829" max="3083" width="9.1640625" style="111"/>
    <col min="3084" max="3084" width="3.5" style="111" customWidth="1"/>
    <col min="3085" max="3339" width="9.1640625" style="111"/>
    <col min="3340" max="3340" width="3.5" style="111" customWidth="1"/>
    <col min="3341" max="3595" width="9.1640625" style="111"/>
    <col min="3596" max="3596" width="3.5" style="111" customWidth="1"/>
    <col min="3597" max="3851" width="9.1640625" style="111"/>
    <col min="3852" max="3852" width="3.5" style="111" customWidth="1"/>
    <col min="3853" max="4107" width="9.1640625" style="111"/>
    <col min="4108" max="4108" width="3.5" style="111" customWidth="1"/>
    <col min="4109" max="4363" width="9.1640625" style="111"/>
    <col min="4364" max="4364" width="3.5" style="111" customWidth="1"/>
    <col min="4365" max="4619" width="9.1640625" style="111"/>
    <col min="4620" max="4620" width="3.5" style="111" customWidth="1"/>
    <col min="4621" max="4875" width="9.1640625" style="111"/>
    <col min="4876" max="4876" width="3.5" style="111" customWidth="1"/>
    <col min="4877" max="5131" width="9.1640625" style="111"/>
    <col min="5132" max="5132" width="3.5" style="111" customWidth="1"/>
    <col min="5133" max="5387" width="9.1640625" style="111"/>
    <col min="5388" max="5388" width="3.5" style="111" customWidth="1"/>
    <col min="5389" max="5643" width="9.1640625" style="111"/>
    <col min="5644" max="5644" width="3.5" style="111" customWidth="1"/>
    <col min="5645" max="5899" width="9.1640625" style="111"/>
    <col min="5900" max="5900" width="3.5" style="111" customWidth="1"/>
    <col min="5901" max="6155" width="9.1640625" style="111"/>
    <col min="6156" max="6156" width="3.5" style="111" customWidth="1"/>
    <col min="6157" max="6411" width="9.1640625" style="111"/>
    <col min="6412" max="6412" width="3.5" style="111" customWidth="1"/>
    <col min="6413" max="6667" width="9.1640625" style="111"/>
    <col min="6668" max="6668" width="3.5" style="111" customWidth="1"/>
    <col min="6669" max="6923" width="9.1640625" style="111"/>
    <col min="6924" max="6924" width="3.5" style="111" customWidth="1"/>
    <col min="6925" max="7179" width="9.1640625" style="111"/>
    <col min="7180" max="7180" width="3.5" style="111" customWidth="1"/>
    <col min="7181" max="7435" width="9.1640625" style="111"/>
    <col min="7436" max="7436" width="3.5" style="111" customWidth="1"/>
    <col min="7437" max="7691" width="9.1640625" style="111"/>
    <col min="7692" max="7692" width="3.5" style="111" customWidth="1"/>
    <col min="7693" max="7947" width="9.1640625" style="111"/>
    <col min="7948" max="7948" width="3.5" style="111" customWidth="1"/>
    <col min="7949" max="8203" width="9.1640625" style="111"/>
    <col min="8204" max="8204" width="3.5" style="111" customWidth="1"/>
    <col min="8205" max="8459" width="9.1640625" style="111"/>
    <col min="8460" max="8460" width="3.5" style="111" customWidth="1"/>
    <col min="8461" max="8715" width="9.1640625" style="111"/>
    <col min="8716" max="8716" width="3.5" style="111" customWidth="1"/>
    <col min="8717" max="8971" width="9.1640625" style="111"/>
    <col min="8972" max="8972" width="3.5" style="111" customWidth="1"/>
    <col min="8973" max="9227" width="9.1640625" style="111"/>
    <col min="9228" max="9228" width="3.5" style="111" customWidth="1"/>
    <col min="9229" max="9483" width="9.1640625" style="111"/>
    <col min="9484" max="9484" width="3.5" style="111" customWidth="1"/>
    <col min="9485" max="9739" width="9.1640625" style="111"/>
    <col min="9740" max="9740" width="3.5" style="111" customWidth="1"/>
    <col min="9741" max="9995" width="9.1640625" style="111"/>
    <col min="9996" max="9996" width="3.5" style="111" customWidth="1"/>
    <col min="9997" max="10251" width="9.1640625" style="111"/>
    <col min="10252" max="10252" width="3.5" style="111" customWidth="1"/>
    <col min="10253" max="10507" width="9.1640625" style="111"/>
    <col min="10508" max="10508" width="3.5" style="111" customWidth="1"/>
    <col min="10509" max="10763" width="9.1640625" style="111"/>
    <col min="10764" max="10764" width="3.5" style="111" customWidth="1"/>
    <col min="10765" max="11019" width="9.1640625" style="111"/>
    <col min="11020" max="11020" width="3.5" style="111" customWidth="1"/>
    <col min="11021" max="11275" width="9.1640625" style="111"/>
    <col min="11276" max="11276" width="3.5" style="111" customWidth="1"/>
    <col min="11277" max="11531" width="9.1640625" style="111"/>
    <col min="11532" max="11532" width="3.5" style="111" customWidth="1"/>
    <col min="11533" max="11787" width="9.1640625" style="111"/>
    <col min="11788" max="11788" width="3.5" style="111" customWidth="1"/>
    <col min="11789" max="12043" width="9.1640625" style="111"/>
    <col min="12044" max="12044" width="3.5" style="111" customWidth="1"/>
    <col min="12045" max="12299" width="9.1640625" style="111"/>
    <col min="12300" max="12300" width="3.5" style="111" customWidth="1"/>
    <col min="12301" max="12555" width="9.1640625" style="111"/>
    <col min="12556" max="12556" width="3.5" style="111" customWidth="1"/>
    <col min="12557" max="12811" width="9.1640625" style="111"/>
    <col min="12812" max="12812" width="3.5" style="111" customWidth="1"/>
    <col min="12813" max="13067" width="9.1640625" style="111"/>
    <col min="13068" max="13068" width="3.5" style="111" customWidth="1"/>
    <col min="13069" max="13323" width="9.1640625" style="111"/>
    <col min="13324" max="13324" width="3.5" style="111" customWidth="1"/>
    <col min="13325" max="13579" width="9.1640625" style="111"/>
    <col min="13580" max="13580" width="3.5" style="111" customWidth="1"/>
    <col min="13581" max="13835" width="9.1640625" style="111"/>
    <col min="13836" max="13836" width="3.5" style="111" customWidth="1"/>
    <col min="13837" max="14091" width="9.1640625" style="111"/>
    <col min="14092" max="14092" width="3.5" style="111" customWidth="1"/>
    <col min="14093" max="14347" width="9.1640625" style="111"/>
    <col min="14348" max="14348" width="3.5" style="111" customWidth="1"/>
    <col min="14349" max="14603" width="9.1640625" style="111"/>
    <col min="14604" max="14604" width="3.5" style="111" customWidth="1"/>
    <col min="14605" max="14859" width="9.1640625" style="111"/>
    <col min="14860" max="14860" width="3.5" style="111" customWidth="1"/>
    <col min="14861" max="15115" width="9.1640625" style="111"/>
    <col min="15116" max="15116" width="3.5" style="111" customWidth="1"/>
    <col min="15117" max="15371" width="9.1640625" style="111"/>
    <col min="15372" max="15372" width="3.5" style="111" customWidth="1"/>
    <col min="15373" max="15627" width="9.1640625" style="111"/>
    <col min="15628" max="15628" width="3.5" style="111" customWidth="1"/>
    <col min="15629" max="15883" width="9.1640625" style="111"/>
    <col min="15884" max="15884" width="3.5" style="111" customWidth="1"/>
    <col min="15885" max="16139" width="9.1640625" style="111"/>
    <col min="16140" max="16140" width="3.5" style="111" customWidth="1"/>
    <col min="16141" max="16384" width="9.1640625" style="111"/>
  </cols>
  <sheetData>
    <row r="1" spans="1:12" ht="29" thickBot="1" x14ac:dyDescent="0.35">
      <c r="A1" s="236" t="s">
        <v>199</v>
      </c>
      <c r="B1" s="237"/>
      <c r="C1" s="237"/>
      <c r="D1" s="237"/>
      <c r="E1" s="237"/>
      <c r="F1" s="237"/>
      <c r="G1" s="237"/>
      <c r="H1" s="237"/>
      <c r="I1" s="237"/>
      <c r="J1" s="237"/>
      <c r="K1" s="237"/>
      <c r="L1" s="238"/>
    </row>
    <row r="2" spans="1:12" ht="23" x14ac:dyDescent="0.25">
      <c r="A2" s="239" t="s">
        <v>193</v>
      </c>
      <c r="B2" s="240"/>
      <c r="C2" s="240"/>
      <c r="D2" s="240"/>
      <c r="E2" s="240"/>
      <c r="F2" s="240"/>
      <c r="G2" s="240"/>
      <c r="H2" s="240"/>
      <c r="I2" s="240"/>
      <c r="J2" s="240"/>
      <c r="K2" s="240"/>
      <c r="L2" s="241"/>
    </row>
    <row r="3" spans="1:12" ht="23" x14ac:dyDescent="0.25">
      <c r="A3" s="239" t="s">
        <v>194</v>
      </c>
      <c r="B3" s="240"/>
      <c r="C3" s="240"/>
      <c r="D3" s="240"/>
      <c r="E3" s="240"/>
      <c r="F3" s="240"/>
      <c r="G3" s="240"/>
      <c r="H3" s="240"/>
      <c r="I3" s="240"/>
      <c r="J3" s="240"/>
      <c r="K3" s="240"/>
      <c r="L3" s="241"/>
    </row>
    <row r="29" spans="1:12" ht="28" x14ac:dyDescent="0.3">
      <c r="A29" s="231" t="s">
        <v>140</v>
      </c>
      <c r="B29" s="232"/>
      <c r="C29" s="232"/>
      <c r="D29" s="232"/>
      <c r="E29" s="232"/>
      <c r="F29" s="232"/>
      <c r="G29" s="232"/>
      <c r="H29" s="232"/>
      <c r="I29" s="232"/>
      <c r="J29" s="232"/>
      <c r="K29" s="232"/>
      <c r="L29" s="232"/>
    </row>
    <row r="30" spans="1:12" ht="33" customHeight="1" x14ac:dyDescent="0.25">
      <c r="A30" s="233" t="s">
        <v>217</v>
      </c>
      <c r="B30" s="173"/>
      <c r="C30" s="173"/>
      <c r="D30" s="173"/>
      <c r="E30" s="173"/>
      <c r="F30" s="173"/>
      <c r="G30" s="173"/>
      <c r="H30" s="173"/>
      <c r="I30" s="173"/>
      <c r="J30" s="173"/>
      <c r="K30" s="173"/>
      <c r="L30" s="173"/>
    </row>
    <row r="31" spans="1:12" ht="36.75" customHeight="1" x14ac:dyDescent="0.25">
      <c r="A31" s="234" t="s">
        <v>219</v>
      </c>
      <c r="B31" s="235"/>
      <c r="C31" s="235"/>
      <c r="D31" s="235"/>
      <c r="E31" s="235"/>
      <c r="F31" s="235"/>
      <c r="G31" s="235"/>
      <c r="H31" s="235"/>
      <c r="I31" s="235"/>
      <c r="J31" s="235"/>
      <c r="K31" s="235"/>
      <c r="L31" s="235"/>
    </row>
    <row r="32" spans="1:12" ht="25.5" customHeight="1" x14ac:dyDescent="0.15"/>
    <row r="33" spans="1:12" ht="28" x14ac:dyDescent="0.3">
      <c r="A33" s="231" t="s">
        <v>186</v>
      </c>
      <c r="B33" s="232"/>
      <c r="C33" s="232"/>
      <c r="D33" s="232"/>
      <c r="E33" s="232"/>
      <c r="F33" s="232"/>
      <c r="G33" s="232"/>
      <c r="H33" s="232"/>
      <c r="I33" s="232"/>
      <c r="J33" s="232"/>
      <c r="K33" s="232"/>
      <c r="L33" s="232"/>
    </row>
    <row r="34" spans="1:12" ht="29.25" customHeight="1" x14ac:dyDescent="0.2">
      <c r="A34" s="229" t="s">
        <v>218</v>
      </c>
      <c r="B34" s="230"/>
      <c r="C34" s="230"/>
      <c r="D34" s="230"/>
      <c r="E34" s="230"/>
      <c r="F34" s="230"/>
      <c r="G34" s="230"/>
      <c r="H34" s="230"/>
      <c r="I34" s="230"/>
      <c r="J34" s="230"/>
      <c r="K34" s="230"/>
      <c r="L34" s="230"/>
    </row>
  </sheetData>
  <mergeCells count="8">
    <mergeCell ref="A34:L34"/>
    <mergeCell ref="A29:L29"/>
    <mergeCell ref="A30:L30"/>
    <mergeCell ref="A31:L31"/>
    <mergeCell ref="A1:L1"/>
    <mergeCell ref="A33:L33"/>
    <mergeCell ref="A2:L2"/>
    <mergeCell ref="A3:L3"/>
  </mergeCells>
  <pageMargins left="0.75" right="0.75" top="1" bottom="1" header="0.5" footer="0.5"/>
  <headerFooter alignWithMargins="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1"/>
  <sheetViews>
    <sheetView showGridLines="0" workbookViewId="0">
      <selection activeCell="N11" sqref="N11"/>
    </sheetView>
  </sheetViews>
  <sheetFormatPr baseColWidth="10" defaultColWidth="9.1640625" defaultRowHeight="13" x14ac:dyDescent="0.15"/>
  <cols>
    <col min="1" max="10" width="9.1640625" style="111"/>
    <col min="11" max="11" width="17" style="111" customWidth="1"/>
    <col min="12" max="16384" width="9.1640625" style="111"/>
  </cols>
  <sheetData>
    <row r="1" spans="1:11" ht="28" x14ac:dyDescent="0.3">
      <c r="A1" s="178" t="s">
        <v>141</v>
      </c>
      <c r="B1" s="179"/>
      <c r="C1" s="179"/>
      <c r="D1" s="179"/>
      <c r="E1" s="179"/>
      <c r="F1" s="179"/>
      <c r="G1" s="179"/>
      <c r="H1" s="179"/>
      <c r="I1" s="179"/>
      <c r="J1" s="179"/>
      <c r="K1" s="180"/>
    </row>
  </sheetData>
  <mergeCells count="1">
    <mergeCell ref="A1:K1"/>
  </mergeCells>
  <pageMargins left="0.75" right="0.75" top="1" bottom="1" header="0.5" footer="0.5"/>
  <pageSetup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104"/>
  <sheetViews>
    <sheetView topLeftCell="C1" zoomScaleNormal="100" workbookViewId="0">
      <selection activeCell="R23" sqref="R23"/>
    </sheetView>
  </sheetViews>
  <sheetFormatPr baseColWidth="10" defaultColWidth="9.1640625" defaultRowHeight="15" x14ac:dyDescent="0.2"/>
  <cols>
    <col min="1" max="1" width="5.5" style="2" bestFit="1" customWidth="1"/>
    <col min="2" max="2" width="12.33203125" style="2" bestFit="1" customWidth="1"/>
    <col min="3" max="3" width="11.33203125" style="2" customWidth="1"/>
    <col min="4" max="4" width="11.33203125" style="2" bestFit="1" customWidth="1"/>
    <col min="5" max="5" width="4.5" style="2" bestFit="1" customWidth="1"/>
    <col min="6" max="6" width="13.5" style="2" customWidth="1"/>
    <col min="7" max="7" width="6.6640625" style="2" bestFit="1" customWidth="1"/>
    <col min="8" max="8" width="5.83203125" style="2" customWidth="1"/>
    <col min="9" max="9" width="6.6640625" style="2" bestFit="1" customWidth="1"/>
    <col min="10" max="10" width="5.5" style="2" bestFit="1" customWidth="1"/>
    <col min="11" max="11" width="10.33203125" style="2" bestFit="1" customWidth="1"/>
    <col min="12" max="12" width="6.83203125" style="2" bestFit="1" customWidth="1"/>
    <col min="13" max="13" width="7.5" style="2" bestFit="1" customWidth="1"/>
    <col min="14" max="22" width="9.1640625" style="2"/>
    <col min="23" max="23" width="17.33203125" style="2" bestFit="1" customWidth="1"/>
    <col min="24" max="24" width="17.5" style="2" bestFit="1" customWidth="1"/>
    <col min="25" max="25" width="9.1640625" style="2"/>
    <col min="26" max="26" width="12.33203125" style="2" customWidth="1"/>
    <col min="27" max="28" width="9.1640625" style="2"/>
    <col min="29" max="29" width="12.33203125" style="2" customWidth="1"/>
    <col min="30" max="16384" width="9.1640625" style="2"/>
  </cols>
  <sheetData>
    <row r="1" spans="1:28" ht="28" x14ac:dyDescent="0.3">
      <c r="A1" s="141" t="s">
        <v>260</v>
      </c>
      <c r="B1" s="142"/>
      <c r="C1" s="142"/>
      <c r="D1" s="142"/>
      <c r="E1" s="142"/>
      <c r="F1" s="142"/>
      <c r="G1" s="142"/>
      <c r="H1" s="142"/>
      <c r="I1" s="142"/>
      <c r="J1" s="142"/>
      <c r="K1" s="142"/>
      <c r="L1" s="142"/>
      <c r="M1" s="142"/>
      <c r="N1" s="143"/>
    </row>
    <row r="2" spans="1:28" ht="21" thickBot="1" x14ac:dyDescent="0.25">
      <c r="A2" s="150" t="s">
        <v>215</v>
      </c>
      <c r="B2" s="151"/>
      <c r="C2" s="151"/>
      <c r="D2" s="151"/>
      <c r="E2" s="151"/>
      <c r="F2" s="151"/>
      <c r="G2" s="151"/>
      <c r="H2" s="151"/>
      <c r="I2" s="151"/>
      <c r="J2" s="151"/>
      <c r="K2" s="151"/>
      <c r="L2" s="151"/>
      <c r="M2" s="151"/>
      <c r="N2" s="152"/>
    </row>
    <row r="4" spans="1:28" ht="48" customHeight="1" x14ac:dyDescent="0.2">
      <c r="A4" s="71" t="s">
        <v>197</v>
      </c>
      <c r="B4" s="72" t="s">
        <v>0</v>
      </c>
      <c r="C4" s="71" t="s">
        <v>119</v>
      </c>
      <c r="D4" s="73" t="s">
        <v>120</v>
      </c>
      <c r="E4" s="72" t="s">
        <v>1</v>
      </c>
      <c r="F4" s="72" t="s">
        <v>2</v>
      </c>
      <c r="G4" s="71" t="s">
        <v>121</v>
      </c>
      <c r="H4" s="71" t="s">
        <v>131</v>
      </c>
      <c r="I4" s="71" t="s">
        <v>122</v>
      </c>
      <c r="J4" s="71" t="s">
        <v>125</v>
      </c>
      <c r="K4" s="71" t="s">
        <v>123</v>
      </c>
      <c r="L4" s="71" t="s">
        <v>124</v>
      </c>
      <c r="M4" s="71" t="s">
        <v>126</v>
      </c>
      <c r="N4" s="78" t="s">
        <v>136</v>
      </c>
      <c r="O4" s="78" t="s">
        <v>160</v>
      </c>
      <c r="P4" s="24"/>
      <c r="Q4" s="24"/>
      <c r="R4" s="24"/>
      <c r="S4" s="24"/>
      <c r="AA4" s="74" t="s">
        <v>127</v>
      </c>
      <c r="AB4" s="75">
        <v>42186</v>
      </c>
    </row>
    <row r="5" spans="1:28" x14ac:dyDescent="0.2">
      <c r="A5" s="3">
        <v>1024</v>
      </c>
      <c r="B5" s="2" t="s">
        <v>3</v>
      </c>
      <c r="C5" s="4">
        <v>40783</v>
      </c>
      <c r="D5" s="5">
        <v>24356</v>
      </c>
      <c r="E5" s="6" t="s">
        <v>4</v>
      </c>
      <c r="F5" s="6" t="s">
        <v>5</v>
      </c>
      <c r="G5" s="3" t="s">
        <v>6</v>
      </c>
      <c r="H5" s="7" t="s">
        <v>13</v>
      </c>
      <c r="I5" s="3">
        <v>3</v>
      </c>
      <c r="J5" s="3" t="s">
        <v>8</v>
      </c>
      <c r="K5" s="1">
        <v>85000</v>
      </c>
      <c r="L5" s="7" t="s">
        <v>9</v>
      </c>
      <c r="M5" s="76">
        <f t="shared" ref="M5:M68" si="0">DATEDIF(C5,$AB$4,"y")</f>
        <v>3</v>
      </c>
      <c r="N5" s="77">
        <f>IF(Employee10111415[[#This Row],[Add Life Ins]] = "Y", 0.1% * Employee10111415[[#This Row],[Annual Salary]],0)</f>
        <v>85</v>
      </c>
      <c r="O5" s="77"/>
      <c r="X5" t="s">
        <v>128</v>
      </c>
      <c r="Y5" s="8">
        <v>2500</v>
      </c>
    </row>
    <row r="6" spans="1:28" x14ac:dyDescent="0.2">
      <c r="A6" s="3">
        <v>1025</v>
      </c>
      <c r="B6" s="2" t="s">
        <v>10</v>
      </c>
      <c r="C6" s="5">
        <v>39226</v>
      </c>
      <c r="D6" s="5">
        <v>31458</v>
      </c>
      <c r="E6" s="6" t="s">
        <v>11</v>
      </c>
      <c r="F6" s="3" t="s">
        <v>12</v>
      </c>
      <c r="G6" s="3" t="s">
        <v>6</v>
      </c>
      <c r="H6" s="7" t="s">
        <v>7</v>
      </c>
      <c r="I6" s="3">
        <v>2</v>
      </c>
      <c r="J6" s="3" t="s">
        <v>8</v>
      </c>
      <c r="K6" s="1">
        <v>40000</v>
      </c>
      <c r="L6" s="7" t="s">
        <v>9</v>
      </c>
      <c r="M6" s="76">
        <f t="shared" si="0"/>
        <v>8</v>
      </c>
      <c r="N6" s="77">
        <f>IF(Employee10111415[[#This Row],[Add Life Ins]] = "Y", 0.1% * Employee10111415[[#This Row],[Annual Salary]],0)</f>
        <v>0</v>
      </c>
      <c r="O6" s="77"/>
      <c r="X6" t="s">
        <v>129</v>
      </c>
      <c r="Y6" s="8">
        <v>5000</v>
      </c>
    </row>
    <row r="7" spans="1:28" x14ac:dyDescent="0.2">
      <c r="A7" s="3">
        <v>1026</v>
      </c>
      <c r="B7" s="2" t="s">
        <v>14</v>
      </c>
      <c r="C7" s="4">
        <v>41023</v>
      </c>
      <c r="D7" s="5">
        <v>25105</v>
      </c>
      <c r="E7" s="6" t="s">
        <v>4</v>
      </c>
      <c r="F7" s="6" t="s">
        <v>15</v>
      </c>
      <c r="G7" s="3" t="s">
        <v>6</v>
      </c>
      <c r="H7" s="3" t="s">
        <v>13</v>
      </c>
      <c r="I7" s="3">
        <v>2</v>
      </c>
      <c r="J7" s="3" t="s">
        <v>8</v>
      </c>
      <c r="K7" s="1">
        <v>37244</v>
      </c>
      <c r="L7" s="3" t="s">
        <v>9</v>
      </c>
      <c r="M7" s="76">
        <f t="shared" si="0"/>
        <v>3</v>
      </c>
      <c r="N7" s="77">
        <f>IF(Employee10111415[[#This Row],[Add Life Ins]] = "Y", 0.1% * Employee10111415[[#This Row],[Annual Salary]],0)</f>
        <v>37.244</v>
      </c>
      <c r="O7" s="77"/>
      <c r="X7" t="s">
        <v>130</v>
      </c>
      <c r="Y7" s="8">
        <v>7500</v>
      </c>
    </row>
    <row r="8" spans="1:28" x14ac:dyDescent="0.2">
      <c r="A8" s="3">
        <v>1027</v>
      </c>
      <c r="B8" s="2" t="s">
        <v>16</v>
      </c>
      <c r="C8" s="5">
        <v>40742</v>
      </c>
      <c r="D8" s="5">
        <v>21771</v>
      </c>
      <c r="E8" s="6" t="s">
        <v>11</v>
      </c>
      <c r="F8" s="6" t="s">
        <v>5</v>
      </c>
      <c r="G8" s="3" t="s">
        <v>6</v>
      </c>
      <c r="H8" s="3" t="s">
        <v>7</v>
      </c>
      <c r="I8" s="3">
        <v>3</v>
      </c>
      <c r="J8" s="3" t="s">
        <v>8</v>
      </c>
      <c r="K8" s="1">
        <v>80000</v>
      </c>
      <c r="L8" s="3" t="s">
        <v>17</v>
      </c>
      <c r="M8" s="76">
        <f t="shared" si="0"/>
        <v>3</v>
      </c>
      <c r="N8" s="77">
        <f>IF(Employee10111415[[#This Row],[Add Life Ins]] = "Y", 0.1% * Employee10111415[[#This Row],[Annual Salary]],0)</f>
        <v>0</v>
      </c>
      <c r="O8" s="77"/>
    </row>
    <row r="9" spans="1:28" x14ac:dyDescent="0.2">
      <c r="A9" s="3">
        <v>1028</v>
      </c>
      <c r="B9" s="2" t="s">
        <v>18</v>
      </c>
      <c r="C9" s="4">
        <v>41142</v>
      </c>
      <c r="D9" s="5">
        <v>18459</v>
      </c>
      <c r="E9" s="6" t="s">
        <v>4</v>
      </c>
      <c r="F9" s="6" t="s">
        <v>5</v>
      </c>
      <c r="G9" s="3" t="s">
        <v>6</v>
      </c>
      <c r="H9" s="3" t="s">
        <v>13</v>
      </c>
      <c r="I9" s="3">
        <v>3</v>
      </c>
      <c r="J9" s="3" t="s">
        <v>8</v>
      </c>
      <c r="K9" s="1">
        <v>65000</v>
      </c>
      <c r="L9" s="3" t="s">
        <v>17</v>
      </c>
      <c r="M9" s="76">
        <f t="shared" si="0"/>
        <v>2</v>
      </c>
      <c r="N9" s="77">
        <f>IF(Employee10111415[[#This Row],[Add Life Ins]] = "Y", 0.1% * Employee10111415[[#This Row],[Annual Salary]],0)</f>
        <v>65</v>
      </c>
      <c r="O9" s="77"/>
    </row>
    <row r="10" spans="1:28" x14ac:dyDescent="0.2">
      <c r="A10" s="3">
        <v>1029</v>
      </c>
      <c r="B10" s="2" t="s">
        <v>19</v>
      </c>
      <c r="C10" s="5">
        <v>40973</v>
      </c>
      <c r="D10" s="5">
        <v>21307</v>
      </c>
      <c r="E10" s="6" t="s">
        <v>4</v>
      </c>
      <c r="F10" s="6" t="s">
        <v>15</v>
      </c>
      <c r="G10" s="3" t="s">
        <v>6</v>
      </c>
      <c r="H10" s="3" t="s">
        <v>13</v>
      </c>
      <c r="I10" s="3">
        <v>3</v>
      </c>
      <c r="J10" s="3" t="s">
        <v>8</v>
      </c>
      <c r="K10" s="1">
        <v>125000</v>
      </c>
      <c r="L10" s="3" t="s">
        <v>20</v>
      </c>
      <c r="M10" s="76">
        <f t="shared" si="0"/>
        <v>3</v>
      </c>
      <c r="N10" s="77">
        <f>IF(Employee10111415[[#This Row],[Add Life Ins]] = "Y", 0.1% * Employee10111415[[#This Row],[Annual Salary]],0)</f>
        <v>125</v>
      </c>
      <c r="O10" s="77"/>
    </row>
    <row r="11" spans="1:28" x14ac:dyDescent="0.2">
      <c r="A11" s="3">
        <v>1030</v>
      </c>
      <c r="B11" s="2" t="s">
        <v>21</v>
      </c>
      <c r="C11" s="5">
        <v>40238</v>
      </c>
      <c r="D11" s="5">
        <v>28466</v>
      </c>
      <c r="E11" s="6" t="s">
        <v>4</v>
      </c>
      <c r="F11" s="6" t="s">
        <v>15</v>
      </c>
      <c r="G11" s="3" t="s">
        <v>6</v>
      </c>
      <c r="H11" s="3" t="s">
        <v>7</v>
      </c>
      <c r="I11" s="3">
        <v>3</v>
      </c>
      <c r="J11" s="3" t="s">
        <v>8</v>
      </c>
      <c r="K11" s="1">
        <v>95000</v>
      </c>
      <c r="L11" s="3" t="s">
        <v>22</v>
      </c>
      <c r="M11" s="76">
        <f t="shared" si="0"/>
        <v>5</v>
      </c>
      <c r="N11" s="77">
        <f>IF(Employee10111415[[#This Row],[Add Life Ins]] = "Y", 0.1% * Employee10111415[[#This Row],[Annual Salary]],0)</f>
        <v>0</v>
      </c>
      <c r="O11" s="77"/>
    </row>
    <row r="12" spans="1:28" x14ac:dyDescent="0.2">
      <c r="A12" s="3">
        <v>1031</v>
      </c>
      <c r="B12" s="2" t="s">
        <v>23</v>
      </c>
      <c r="C12" s="4">
        <v>41251</v>
      </c>
      <c r="D12" s="5">
        <v>22619</v>
      </c>
      <c r="E12" s="6" t="s">
        <v>4</v>
      </c>
      <c r="F12" s="6" t="s">
        <v>5</v>
      </c>
      <c r="G12" s="3" t="s">
        <v>6</v>
      </c>
      <c r="H12" s="3" t="s">
        <v>7</v>
      </c>
      <c r="I12" s="3">
        <v>2</v>
      </c>
      <c r="J12" s="3" t="s">
        <v>8</v>
      </c>
      <c r="K12" s="1">
        <v>36000</v>
      </c>
      <c r="L12" s="3" t="s">
        <v>17</v>
      </c>
      <c r="M12" s="76">
        <f t="shared" si="0"/>
        <v>2</v>
      </c>
      <c r="N12" s="77">
        <f>IF(Employee10111415[[#This Row],[Add Life Ins]] = "Y", 0.1% * Employee10111415[[#This Row],[Annual Salary]],0)</f>
        <v>0</v>
      </c>
      <c r="O12" s="77"/>
    </row>
    <row r="13" spans="1:28" x14ac:dyDescent="0.2">
      <c r="A13" s="3">
        <v>1032</v>
      </c>
      <c r="B13" s="2" t="s">
        <v>24</v>
      </c>
      <c r="C13" s="5">
        <v>39671</v>
      </c>
      <c r="D13" s="5">
        <v>21560</v>
      </c>
      <c r="E13" s="6" t="s">
        <v>11</v>
      </c>
      <c r="F13" s="6" t="s">
        <v>5</v>
      </c>
      <c r="G13" s="3" t="s">
        <v>25</v>
      </c>
      <c r="H13" s="3" t="s">
        <v>7</v>
      </c>
      <c r="I13" s="3">
        <v>1</v>
      </c>
      <c r="J13" s="3" t="s">
        <v>26</v>
      </c>
      <c r="K13" s="1">
        <v>33508</v>
      </c>
      <c r="L13" s="3" t="s">
        <v>27</v>
      </c>
      <c r="M13" s="76">
        <f t="shared" si="0"/>
        <v>6</v>
      </c>
      <c r="N13" s="77">
        <f>IF(Employee10111415[[#This Row],[Add Life Ins]] = "Y", 0.1% * Employee10111415[[#This Row],[Annual Salary]],0)</f>
        <v>0</v>
      </c>
      <c r="O13" s="77"/>
    </row>
    <row r="14" spans="1:28" x14ac:dyDescent="0.2">
      <c r="A14" s="3">
        <v>1033</v>
      </c>
      <c r="B14" s="2" t="s">
        <v>28</v>
      </c>
      <c r="C14" s="5">
        <v>38880</v>
      </c>
      <c r="D14" s="5">
        <v>15371</v>
      </c>
      <c r="E14" s="6" t="s">
        <v>11</v>
      </c>
      <c r="F14" s="6" t="s">
        <v>29</v>
      </c>
      <c r="G14" s="3" t="s">
        <v>6</v>
      </c>
      <c r="H14" s="3" t="s">
        <v>7</v>
      </c>
      <c r="I14" s="3">
        <v>1</v>
      </c>
      <c r="J14" s="3" t="s">
        <v>26</v>
      </c>
      <c r="K14" s="1">
        <v>21840</v>
      </c>
      <c r="L14" s="3" t="s">
        <v>17</v>
      </c>
      <c r="M14" s="76">
        <f t="shared" si="0"/>
        <v>9</v>
      </c>
      <c r="N14" s="77">
        <f>IF(Employee10111415[[#This Row],[Add Life Ins]] = "Y", 0.1% * Employee10111415[[#This Row],[Annual Salary]],0)</f>
        <v>0</v>
      </c>
      <c r="O14" s="77"/>
    </row>
    <row r="15" spans="1:28" x14ac:dyDescent="0.2">
      <c r="A15" s="3">
        <v>1034</v>
      </c>
      <c r="B15" s="2" t="s">
        <v>30</v>
      </c>
      <c r="C15" s="5">
        <v>39937</v>
      </c>
      <c r="D15" s="5">
        <v>32747</v>
      </c>
      <c r="E15" s="6" t="s">
        <v>4</v>
      </c>
      <c r="F15" s="6" t="s">
        <v>29</v>
      </c>
      <c r="G15" s="3" t="s">
        <v>6</v>
      </c>
      <c r="H15" s="3" t="s">
        <v>7</v>
      </c>
      <c r="I15" s="3">
        <v>1</v>
      </c>
      <c r="J15" s="3" t="s">
        <v>26</v>
      </c>
      <c r="K15" s="1">
        <v>25792</v>
      </c>
      <c r="L15" s="3" t="s">
        <v>27</v>
      </c>
      <c r="M15" s="76">
        <f t="shared" si="0"/>
        <v>6</v>
      </c>
      <c r="N15" s="77">
        <f>IF(Employee10111415[[#This Row],[Add Life Ins]] = "Y", 0.1% * Employee10111415[[#This Row],[Annual Salary]],0)</f>
        <v>0</v>
      </c>
      <c r="O15" s="77"/>
    </row>
    <row r="16" spans="1:28" x14ac:dyDescent="0.2">
      <c r="A16" s="3">
        <v>1035</v>
      </c>
      <c r="B16" s="2" t="s">
        <v>31</v>
      </c>
      <c r="C16" s="4">
        <v>41261</v>
      </c>
      <c r="D16" s="5">
        <v>24843</v>
      </c>
      <c r="E16" s="6" t="s">
        <v>11</v>
      </c>
      <c r="F16" s="6" t="s">
        <v>5</v>
      </c>
      <c r="G16" s="3" t="s">
        <v>6</v>
      </c>
      <c r="H16" s="3" t="s">
        <v>7</v>
      </c>
      <c r="I16" s="3">
        <v>1</v>
      </c>
      <c r="J16" s="3" t="s">
        <v>26</v>
      </c>
      <c r="K16" s="1">
        <v>32011</v>
      </c>
      <c r="L16" s="3" t="s">
        <v>20</v>
      </c>
      <c r="M16" s="76">
        <f t="shared" si="0"/>
        <v>2</v>
      </c>
      <c r="N16" s="77">
        <f>IF(Employee10111415[[#This Row],[Add Life Ins]] = "Y", 0.1% * Employee10111415[[#This Row],[Annual Salary]],0)</f>
        <v>0</v>
      </c>
      <c r="O16" s="77"/>
    </row>
    <row r="17" spans="1:15" x14ac:dyDescent="0.2">
      <c r="A17" s="3">
        <v>1036</v>
      </c>
      <c r="B17" s="2" t="s">
        <v>32</v>
      </c>
      <c r="C17" s="5">
        <v>39572</v>
      </c>
      <c r="D17" s="5">
        <v>21303</v>
      </c>
      <c r="E17" s="6" t="s">
        <v>11</v>
      </c>
      <c r="F17" s="6" t="s">
        <v>29</v>
      </c>
      <c r="G17" s="3" t="s">
        <v>6</v>
      </c>
      <c r="H17" s="3" t="s">
        <v>13</v>
      </c>
      <c r="I17" s="3">
        <v>1</v>
      </c>
      <c r="J17" s="3" t="s">
        <v>26</v>
      </c>
      <c r="K17" s="1">
        <v>23920</v>
      </c>
      <c r="L17" s="3" t="s">
        <v>9</v>
      </c>
      <c r="M17" s="76">
        <f t="shared" si="0"/>
        <v>7</v>
      </c>
      <c r="N17" s="77">
        <f>IF(Employee10111415[[#This Row],[Add Life Ins]] = "Y", 0.1% * Employee10111415[[#This Row],[Annual Salary]],0)</f>
        <v>23.92</v>
      </c>
      <c r="O17" s="77"/>
    </row>
    <row r="18" spans="1:15" x14ac:dyDescent="0.2">
      <c r="A18" s="3">
        <v>1037</v>
      </c>
      <c r="B18" s="2" t="s">
        <v>33</v>
      </c>
      <c r="C18" s="5">
        <v>37221</v>
      </c>
      <c r="D18" s="5">
        <v>26210</v>
      </c>
      <c r="E18" s="6" t="s">
        <v>11</v>
      </c>
      <c r="F18" s="6" t="s">
        <v>5</v>
      </c>
      <c r="G18" s="3" t="s">
        <v>6</v>
      </c>
      <c r="H18" s="3" t="s">
        <v>13</v>
      </c>
      <c r="I18" s="3">
        <v>1</v>
      </c>
      <c r="J18" s="3" t="s">
        <v>26</v>
      </c>
      <c r="K18" s="1">
        <v>32011</v>
      </c>
      <c r="L18" s="3" t="s">
        <v>17</v>
      </c>
      <c r="M18" s="76">
        <f t="shared" si="0"/>
        <v>13</v>
      </c>
      <c r="N18" s="77">
        <f>IF(Employee10111415[[#This Row],[Add Life Ins]] = "Y", 0.1% * Employee10111415[[#This Row],[Annual Salary]],0)</f>
        <v>32.011000000000003</v>
      </c>
      <c r="O18" s="77"/>
    </row>
    <row r="19" spans="1:15" x14ac:dyDescent="0.2">
      <c r="A19" s="3">
        <v>1038</v>
      </c>
      <c r="B19" s="2" t="s">
        <v>34</v>
      </c>
      <c r="C19" s="5">
        <v>38405</v>
      </c>
      <c r="D19" s="5">
        <v>21919</v>
      </c>
      <c r="E19" s="6" t="s">
        <v>11</v>
      </c>
      <c r="F19" s="6" t="s">
        <v>29</v>
      </c>
      <c r="G19" s="3" t="s">
        <v>6</v>
      </c>
      <c r="H19" s="3" t="s">
        <v>13</v>
      </c>
      <c r="I19" s="3">
        <v>1</v>
      </c>
      <c r="J19" s="3" t="s">
        <v>26</v>
      </c>
      <c r="K19" s="1">
        <v>21840</v>
      </c>
      <c r="L19" s="3" t="s">
        <v>20</v>
      </c>
      <c r="M19" s="76">
        <f t="shared" si="0"/>
        <v>10</v>
      </c>
      <c r="N19" s="77">
        <f>IF(Employee10111415[[#This Row],[Add Life Ins]] = "Y", 0.1% * Employee10111415[[#This Row],[Annual Salary]],0)</f>
        <v>21.84</v>
      </c>
      <c r="O19" s="77"/>
    </row>
    <row r="20" spans="1:15" x14ac:dyDescent="0.2">
      <c r="A20" s="3">
        <v>1039</v>
      </c>
      <c r="B20" s="2" t="s">
        <v>35</v>
      </c>
      <c r="C20" s="4">
        <v>41247</v>
      </c>
      <c r="D20" s="5">
        <v>25584</v>
      </c>
      <c r="E20" s="6" t="s">
        <v>11</v>
      </c>
      <c r="F20" s="6" t="s">
        <v>5</v>
      </c>
      <c r="G20" s="3" t="s">
        <v>6</v>
      </c>
      <c r="H20" s="3" t="s">
        <v>13</v>
      </c>
      <c r="I20" s="3">
        <v>2</v>
      </c>
      <c r="J20" s="3" t="s">
        <v>8</v>
      </c>
      <c r="K20" s="1">
        <v>55000</v>
      </c>
      <c r="L20" s="3" t="s">
        <v>27</v>
      </c>
      <c r="M20" s="76">
        <f t="shared" si="0"/>
        <v>2</v>
      </c>
      <c r="N20" s="77">
        <f>IF(Employee10111415[[#This Row],[Add Life Ins]] = "Y", 0.1% * Employee10111415[[#This Row],[Annual Salary]],0)</f>
        <v>55</v>
      </c>
      <c r="O20" s="77"/>
    </row>
    <row r="21" spans="1:15" x14ac:dyDescent="0.2">
      <c r="A21" s="3">
        <v>1040</v>
      </c>
      <c r="B21" s="2" t="s">
        <v>36</v>
      </c>
      <c r="C21" s="4">
        <v>41194</v>
      </c>
      <c r="D21" s="5">
        <v>31383</v>
      </c>
      <c r="E21" s="6" t="s">
        <v>4</v>
      </c>
      <c r="F21" s="6" t="s">
        <v>29</v>
      </c>
      <c r="G21" s="3" t="s">
        <v>6</v>
      </c>
      <c r="H21" s="3" t="s">
        <v>13</v>
      </c>
      <c r="I21" s="3">
        <v>2</v>
      </c>
      <c r="J21" s="3" t="s">
        <v>8</v>
      </c>
      <c r="K21" s="1">
        <v>65000</v>
      </c>
      <c r="L21" s="3" t="s">
        <v>9</v>
      </c>
      <c r="M21" s="76">
        <f t="shared" si="0"/>
        <v>2</v>
      </c>
      <c r="N21" s="77">
        <f>IF(Employee10111415[[#This Row],[Add Life Ins]] = "Y", 0.1% * Employee10111415[[#This Row],[Annual Salary]],0)</f>
        <v>65</v>
      </c>
      <c r="O21" s="77"/>
    </row>
    <row r="22" spans="1:15" x14ac:dyDescent="0.2">
      <c r="A22" s="3">
        <v>1041</v>
      </c>
      <c r="B22" s="2" t="s">
        <v>37</v>
      </c>
      <c r="C22" s="4">
        <v>41247</v>
      </c>
      <c r="D22" s="5">
        <v>21679</v>
      </c>
      <c r="E22" s="6" t="s">
        <v>11</v>
      </c>
      <c r="F22" s="6" t="s">
        <v>15</v>
      </c>
      <c r="G22" s="3" t="s">
        <v>6</v>
      </c>
      <c r="H22" s="3" t="s">
        <v>13</v>
      </c>
      <c r="I22" s="3">
        <v>3</v>
      </c>
      <c r="J22" s="3" t="s">
        <v>8</v>
      </c>
      <c r="K22" s="1">
        <v>125000</v>
      </c>
      <c r="L22" s="3" t="s">
        <v>9</v>
      </c>
      <c r="M22" s="76">
        <f t="shared" si="0"/>
        <v>2</v>
      </c>
      <c r="N22" s="77">
        <f>IF(Employee10111415[[#This Row],[Add Life Ins]] = "Y", 0.1% * Employee10111415[[#This Row],[Annual Salary]],0)</f>
        <v>125</v>
      </c>
      <c r="O22" s="77"/>
    </row>
    <row r="23" spans="1:15" x14ac:dyDescent="0.2">
      <c r="A23" s="3">
        <v>1042</v>
      </c>
      <c r="B23" s="2" t="s">
        <v>38</v>
      </c>
      <c r="C23" s="5">
        <v>39412</v>
      </c>
      <c r="D23" s="5">
        <v>24237</v>
      </c>
      <c r="E23" s="6" t="s">
        <v>4</v>
      </c>
      <c r="F23" s="6" t="s">
        <v>5</v>
      </c>
      <c r="G23" s="3" t="s">
        <v>6</v>
      </c>
      <c r="H23" s="3" t="s">
        <v>13</v>
      </c>
      <c r="I23" s="3">
        <v>3</v>
      </c>
      <c r="J23" s="3" t="s">
        <v>8</v>
      </c>
      <c r="K23" s="1">
        <v>80000</v>
      </c>
      <c r="L23" s="3" t="s">
        <v>22</v>
      </c>
      <c r="M23" s="76">
        <f t="shared" si="0"/>
        <v>7</v>
      </c>
      <c r="N23" s="77">
        <f>IF(Employee10111415[[#This Row],[Add Life Ins]] = "Y", 0.1% * Employee10111415[[#This Row],[Annual Salary]],0)</f>
        <v>80</v>
      </c>
      <c r="O23" s="77"/>
    </row>
    <row r="24" spans="1:15" x14ac:dyDescent="0.2">
      <c r="A24" s="3">
        <v>1043</v>
      </c>
      <c r="B24" s="2" t="s">
        <v>39</v>
      </c>
      <c r="C24" s="5">
        <v>40256</v>
      </c>
      <c r="D24" s="5">
        <v>26907</v>
      </c>
      <c r="E24" s="6" t="s">
        <v>11</v>
      </c>
      <c r="F24" s="3" t="s">
        <v>12</v>
      </c>
      <c r="G24" s="3" t="s">
        <v>6</v>
      </c>
      <c r="H24" s="3" t="s">
        <v>7</v>
      </c>
      <c r="I24" s="3">
        <v>3</v>
      </c>
      <c r="J24" s="3" t="s">
        <v>8</v>
      </c>
      <c r="K24" s="1">
        <v>60000</v>
      </c>
      <c r="L24" s="3" t="s">
        <v>17</v>
      </c>
      <c r="M24" s="76">
        <f t="shared" si="0"/>
        <v>5</v>
      </c>
      <c r="N24" s="77">
        <f>IF(Employee10111415[[#This Row],[Add Life Ins]] = "Y", 0.1% * Employee10111415[[#This Row],[Annual Salary]],0)</f>
        <v>0</v>
      </c>
      <c r="O24" s="77"/>
    </row>
    <row r="25" spans="1:15" x14ac:dyDescent="0.2">
      <c r="A25" s="3">
        <v>1044</v>
      </c>
      <c r="B25" s="2" t="s">
        <v>40</v>
      </c>
      <c r="C25" s="5">
        <v>37060</v>
      </c>
      <c r="D25" s="5">
        <v>19281</v>
      </c>
      <c r="E25" s="6" t="s">
        <v>4</v>
      </c>
      <c r="F25" s="6" t="s">
        <v>5</v>
      </c>
      <c r="G25" s="3" t="s">
        <v>6</v>
      </c>
      <c r="H25" s="3" t="s">
        <v>13</v>
      </c>
      <c r="I25" s="3">
        <v>3</v>
      </c>
      <c r="J25" s="3" t="s">
        <v>8</v>
      </c>
      <c r="K25" s="1">
        <v>122500</v>
      </c>
      <c r="L25" s="3" t="s">
        <v>9</v>
      </c>
      <c r="M25" s="76">
        <f t="shared" si="0"/>
        <v>14</v>
      </c>
      <c r="N25" s="77">
        <f>IF(Employee10111415[[#This Row],[Add Life Ins]] = "Y", 0.1% * Employee10111415[[#This Row],[Annual Salary]],0)</f>
        <v>122.5</v>
      </c>
      <c r="O25" s="77"/>
    </row>
    <row r="26" spans="1:15" x14ac:dyDescent="0.2">
      <c r="A26" s="3">
        <v>1045</v>
      </c>
      <c r="B26" s="2" t="s">
        <v>41</v>
      </c>
      <c r="C26" s="4">
        <v>41111</v>
      </c>
      <c r="D26" s="5">
        <v>24049</v>
      </c>
      <c r="E26" s="6" t="s">
        <v>4</v>
      </c>
      <c r="F26" s="6" t="s">
        <v>5</v>
      </c>
      <c r="G26" s="3" t="s">
        <v>6</v>
      </c>
      <c r="H26" s="3" t="s">
        <v>13</v>
      </c>
      <c r="I26" s="3">
        <v>3</v>
      </c>
      <c r="J26" s="3" t="s">
        <v>8</v>
      </c>
      <c r="K26" s="1">
        <v>200000</v>
      </c>
      <c r="L26" s="3" t="s">
        <v>9</v>
      </c>
      <c r="M26" s="76">
        <f t="shared" si="0"/>
        <v>2</v>
      </c>
      <c r="N26" s="77">
        <f>IF(Employee10111415[[#This Row],[Add Life Ins]] = "Y", 0.1% * Employee10111415[[#This Row],[Annual Salary]],0)</f>
        <v>200</v>
      </c>
      <c r="O26" s="77"/>
    </row>
    <row r="27" spans="1:15" x14ac:dyDescent="0.2">
      <c r="A27" s="3">
        <v>1046</v>
      </c>
      <c r="B27" s="2" t="s">
        <v>42</v>
      </c>
      <c r="C27" s="5">
        <v>40874</v>
      </c>
      <c r="D27" s="5">
        <v>19153</v>
      </c>
      <c r="E27" s="6" t="s">
        <v>11</v>
      </c>
      <c r="F27" s="3" t="s">
        <v>12</v>
      </c>
      <c r="G27" s="3" t="s">
        <v>25</v>
      </c>
      <c r="H27" s="3" t="s">
        <v>7</v>
      </c>
      <c r="I27" s="3">
        <v>1</v>
      </c>
      <c r="J27" s="3" t="s">
        <v>26</v>
      </c>
      <c r="K27" s="1">
        <v>31761</v>
      </c>
      <c r="L27" s="3" t="s">
        <v>22</v>
      </c>
      <c r="M27" s="76">
        <f t="shared" si="0"/>
        <v>3</v>
      </c>
      <c r="N27" s="77">
        <f>IF(Employee10111415[[#This Row],[Add Life Ins]] = "Y", 0.1% * Employee10111415[[#This Row],[Annual Salary]],0)</f>
        <v>0</v>
      </c>
      <c r="O27" s="77"/>
    </row>
    <row r="28" spans="1:15" x14ac:dyDescent="0.2">
      <c r="A28" s="3">
        <v>1047</v>
      </c>
      <c r="B28" s="2" t="s">
        <v>43</v>
      </c>
      <c r="C28" s="4">
        <v>41324</v>
      </c>
      <c r="D28" s="5">
        <v>22747</v>
      </c>
      <c r="E28" s="6" t="s">
        <v>4</v>
      </c>
      <c r="F28" s="6" t="s">
        <v>5</v>
      </c>
      <c r="G28" s="3" t="s">
        <v>6</v>
      </c>
      <c r="H28" s="3" t="s">
        <v>13</v>
      </c>
      <c r="I28" s="3">
        <v>3</v>
      </c>
      <c r="J28" s="3" t="s">
        <v>8</v>
      </c>
      <c r="K28" s="1">
        <v>65000</v>
      </c>
      <c r="L28" s="3" t="s">
        <v>9</v>
      </c>
      <c r="M28" s="76">
        <f t="shared" si="0"/>
        <v>2</v>
      </c>
      <c r="N28" s="77">
        <f>IF(Employee10111415[[#This Row],[Add Life Ins]] = "Y", 0.1% * Employee10111415[[#This Row],[Annual Salary]],0)</f>
        <v>65</v>
      </c>
      <c r="O28" s="77"/>
    </row>
    <row r="29" spans="1:15" x14ac:dyDescent="0.2">
      <c r="A29" s="3">
        <v>1048</v>
      </c>
      <c r="B29" s="2" t="s">
        <v>44</v>
      </c>
      <c r="C29" s="5">
        <v>38538</v>
      </c>
      <c r="D29" s="5">
        <v>21626</v>
      </c>
      <c r="E29" s="6" t="s">
        <v>11</v>
      </c>
      <c r="F29" s="6" t="s">
        <v>5</v>
      </c>
      <c r="G29" s="3" t="s">
        <v>6</v>
      </c>
      <c r="H29" s="3" t="s">
        <v>7</v>
      </c>
      <c r="I29" s="3">
        <v>1</v>
      </c>
      <c r="J29" s="3" t="s">
        <v>26</v>
      </c>
      <c r="K29" s="1">
        <v>24752</v>
      </c>
      <c r="L29" s="3" t="s">
        <v>17</v>
      </c>
      <c r="M29" s="76">
        <f t="shared" si="0"/>
        <v>9</v>
      </c>
      <c r="N29" s="77">
        <f>IF(Employee10111415[[#This Row],[Add Life Ins]] = "Y", 0.1% * Employee10111415[[#This Row],[Annual Salary]],0)</f>
        <v>0</v>
      </c>
      <c r="O29" s="77"/>
    </row>
    <row r="30" spans="1:15" x14ac:dyDescent="0.2">
      <c r="A30" s="3">
        <v>1049</v>
      </c>
      <c r="B30" s="2" t="s">
        <v>45</v>
      </c>
      <c r="C30" s="5">
        <v>40734</v>
      </c>
      <c r="D30" s="5">
        <v>22382</v>
      </c>
      <c r="E30" s="6" t="s">
        <v>4</v>
      </c>
      <c r="F30" s="6" t="s">
        <v>15</v>
      </c>
      <c r="G30" s="3" t="s">
        <v>6</v>
      </c>
      <c r="H30" s="3" t="s">
        <v>13</v>
      </c>
      <c r="I30" s="3">
        <v>3</v>
      </c>
      <c r="J30" s="3" t="s">
        <v>8</v>
      </c>
      <c r="K30" s="1">
        <v>175000</v>
      </c>
      <c r="L30" s="3" t="s">
        <v>17</v>
      </c>
      <c r="M30" s="76">
        <f t="shared" si="0"/>
        <v>3</v>
      </c>
      <c r="N30" s="77">
        <f>IF(Employee10111415[[#This Row],[Add Life Ins]] = "Y", 0.1% * Employee10111415[[#This Row],[Annual Salary]],0)</f>
        <v>175</v>
      </c>
      <c r="O30" s="77"/>
    </row>
    <row r="31" spans="1:15" x14ac:dyDescent="0.2">
      <c r="A31" s="3">
        <v>1050</v>
      </c>
      <c r="B31" s="2" t="s">
        <v>46</v>
      </c>
      <c r="C31" s="4">
        <v>41219</v>
      </c>
      <c r="D31" s="5">
        <v>33565</v>
      </c>
      <c r="E31" s="6" t="s">
        <v>11</v>
      </c>
      <c r="F31" s="6" t="s">
        <v>5</v>
      </c>
      <c r="G31" s="3" t="s">
        <v>6</v>
      </c>
      <c r="H31" s="3" t="s">
        <v>13</v>
      </c>
      <c r="I31" s="3">
        <v>1</v>
      </c>
      <c r="J31" s="3" t="s">
        <v>26</v>
      </c>
      <c r="K31" s="1">
        <v>29120</v>
      </c>
      <c r="L31" s="3" t="s">
        <v>27</v>
      </c>
      <c r="M31" s="76">
        <f t="shared" si="0"/>
        <v>2</v>
      </c>
      <c r="N31" s="77">
        <f>IF(Employee10111415[[#This Row],[Add Life Ins]] = "Y", 0.1% * Employee10111415[[#This Row],[Annual Salary]],0)</f>
        <v>29.12</v>
      </c>
      <c r="O31" s="77"/>
    </row>
    <row r="32" spans="1:15" x14ac:dyDescent="0.2">
      <c r="A32" s="3">
        <v>1051</v>
      </c>
      <c r="B32" s="2" t="s">
        <v>47</v>
      </c>
      <c r="C32" s="4">
        <v>41247</v>
      </c>
      <c r="D32" s="5">
        <v>24395</v>
      </c>
      <c r="E32" s="6" t="s">
        <v>4</v>
      </c>
      <c r="F32" s="6" t="s">
        <v>15</v>
      </c>
      <c r="G32" s="3" t="s">
        <v>6</v>
      </c>
      <c r="H32" s="3" t="s">
        <v>13</v>
      </c>
      <c r="I32" s="3">
        <v>3</v>
      </c>
      <c r="J32" s="3" t="s">
        <v>8</v>
      </c>
      <c r="K32" s="1">
        <v>75000</v>
      </c>
      <c r="L32" s="3" t="s">
        <v>9</v>
      </c>
      <c r="M32" s="76">
        <f t="shared" si="0"/>
        <v>2</v>
      </c>
      <c r="N32" s="77">
        <f>IF(Employee10111415[[#This Row],[Add Life Ins]] = "Y", 0.1% * Employee10111415[[#This Row],[Annual Salary]],0)</f>
        <v>75</v>
      </c>
      <c r="O32" s="77"/>
    </row>
    <row r="33" spans="1:15" x14ac:dyDescent="0.2">
      <c r="A33" s="3">
        <v>1052</v>
      </c>
      <c r="B33" s="2" t="s">
        <v>48</v>
      </c>
      <c r="C33" s="5">
        <v>36609</v>
      </c>
      <c r="D33" s="5">
        <v>23719</v>
      </c>
      <c r="E33" s="6" t="s">
        <v>4</v>
      </c>
      <c r="F33" s="6" t="s">
        <v>5</v>
      </c>
      <c r="G33" s="3" t="s">
        <v>6</v>
      </c>
      <c r="H33" s="3" t="s">
        <v>7</v>
      </c>
      <c r="I33" s="3">
        <v>3</v>
      </c>
      <c r="J33" s="3" t="s">
        <v>8</v>
      </c>
      <c r="K33" s="1">
        <v>60000</v>
      </c>
      <c r="L33" s="3" t="s">
        <v>9</v>
      </c>
      <c r="M33" s="76">
        <f t="shared" si="0"/>
        <v>15</v>
      </c>
      <c r="N33" s="77">
        <f>IF(Employee10111415[[#This Row],[Add Life Ins]] = "Y", 0.1% * Employee10111415[[#This Row],[Annual Salary]],0)</f>
        <v>0</v>
      </c>
      <c r="O33" s="77"/>
    </row>
    <row r="34" spans="1:15" x14ac:dyDescent="0.2">
      <c r="A34" s="3">
        <v>1053</v>
      </c>
      <c r="B34" s="2" t="s">
        <v>49</v>
      </c>
      <c r="C34" s="5">
        <v>39591</v>
      </c>
      <c r="D34" s="5">
        <v>22692</v>
      </c>
      <c r="E34" s="6" t="s">
        <v>4</v>
      </c>
      <c r="F34" s="6" t="s">
        <v>15</v>
      </c>
      <c r="G34" s="3" t="s">
        <v>6</v>
      </c>
      <c r="H34" s="3" t="s">
        <v>13</v>
      </c>
      <c r="I34" s="3">
        <v>4</v>
      </c>
      <c r="J34" s="3" t="s">
        <v>8</v>
      </c>
      <c r="K34" s="1">
        <v>200000</v>
      </c>
      <c r="L34" s="7" t="s">
        <v>9</v>
      </c>
      <c r="M34" s="76">
        <f t="shared" si="0"/>
        <v>7</v>
      </c>
      <c r="N34" s="77">
        <f>IF(Employee10111415[[#This Row],[Add Life Ins]] = "Y", 0.1% * Employee10111415[[#This Row],[Annual Salary]],0)</f>
        <v>200</v>
      </c>
      <c r="O34" s="77"/>
    </row>
    <row r="35" spans="1:15" x14ac:dyDescent="0.2">
      <c r="A35" s="3">
        <v>1054</v>
      </c>
      <c r="B35" s="2" t="s">
        <v>50</v>
      </c>
      <c r="C35" s="5">
        <v>36384</v>
      </c>
      <c r="D35" s="5">
        <v>25126</v>
      </c>
      <c r="E35" s="6" t="s">
        <v>4</v>
      </c>
      <c r="F35" s="6" t="s">
        <v>5</v>
      </c>
      <c r="G35" s="3" t="s">
        <v>6</v>
      </c>
      <c r="H35" s="3" t="s">
        <v>13</v>
      </c>
      <c r="I35" s="3">
        <v>3</v>
      </c>
      <c r="J35" s="3" t="s">
        <v>8</v>
      </c>
      <c r="K35" s="1">
        <v>110000</v>
      </c>
      <c r="L35" s="3" t="s">
        <v>22</v>
      </c>
      <c r="M35" s="76">
        <f t="shared" si="0"/>
        <v>15</v>
      </c>
      <c r="N35" s="77">
        <f>IF(Employee10111415[[#This Row],[Add Life Ins]] = "Y", 0.1% * Employee10111415[[#This Row],[Annual Salary]],0)</f>
        <v>110</v>
      </c>
      <c r="O35" s="77"/>
    </row>
    <row r="36" spans="1:15" x14ac:dyDescent="0.2">
      <c r="A36" s="3">
        <v>1055</v>
      </c>
      <c r="B36" s="2" t="s">
        <v>51</v>
      </c>
      <c r="C36" s="4">
        <v>41219</v>
      </c>
      <c r="D36" s="5">
        <v>26743</v>
      </c>
      <c r="E36" s="6" t="s">
        <v>4</v>
      </c>
      <c r="F36" s="6" t="s">
        <v>29</v>
      </c>
      <c r="G36" s="3" t="s">
        <v>6</v>
      </c>
      <c r="H36" s="3" t="s">
        <v>7</v>
      </c>
      <c r="I36" s="3">
        <v>1</v>
      </c>
      <c r="J36" s="3" t="s">
        <v>26</v>
      </c>
      <c r="K36" s="1">
        <v>22880</v>
      </c>
      <c r="L36" s="3" t="s">
        <v>27</v>
      </c>
      <c r="M36" s="76">
        <f t="shared" si="0"/>
        <v>2</v>
      </c>
      <c r="N36" s="77">
        <f>IF(Employee10111415[[#This Row],[Add Life Ins]] = "Y", 0.1% * Employee10111415[[#This Row],[Annual Salary]],0)</f>
        <v>0</v>
      </c>
      <c r="O36" s="77"/>
    </row>
    <row r="37" spans="1:15" x14ac:dyDescent="0.2">
      <c r="A37" s="3">
        <v>1056</v>
      </c>
      <c r="B37" s="2" t="s">
        <v>52</v>
      </c>
      <c r="C37" s="5">
        <v>39243</v>
      </c>
      <c r="D37" s="5">
        <v>24217</v>
      </c>
      <c r="E37" s="6" t="s">
        <v>11</v>
      </c>
      <c r="F37" s="6" t="s">
        <v>29</v>
      </c>
      <c r="G37" s="3" t="s">
        <v>6</v>
      </c>
      <c r="H37" s="3" t="s">
        <v>7</v>
      </c>
      <c r="I37" s="3">
        <v>1</v>
      </c>
      <c r="J37" s="3" t="s">
        <v>26</v>
      </c>
      <c r="K37" s="1">
        <v>22880</v>
      </c>
      <c r="L37" s="3" t="s">
        <v>22</v>
      </c>
      <c r="M37" s="76">
        <f t="shared" si="0"/>
        <v>8</v>
      </c>
      <c r="N37" s="77">
        <f>IF(Employee10111415[[#This Row],[Add Life Ins]] = "Y", 0.1% * Employee10111415[[#This Row],[Annual Salary]],0)</f>
        <v>0</v>
      </c>
      <c r="O37" s="77"/>
    </row>
    <row r="38" spans="1:15" x14ac:dyDescent="0.2">
      <c r="A38" s="3">
        <v>1057</v>
      </c>
      <c r="B38" s="2" t="s">
        <v>53</v>
      </c>
      <c r="C38" s="4">
        <v>41282</v>
      </c>
      <c r="D38" s="5">
        <v>20900</v>
      </c>
      <c r="E38" s="6" t="s">
        <v>4</v>
      </c>
      <c r="F38" s="6" t="s">
        <v>5</v>
      </c>
      <c r="G38" s="3" t="s">
        <v>6</v>
      </c>
      <c r="H38" s="3" t="s">
        <v>13</v>
      </c>
      <c r="I38" s="3">
        <v>3</v>
      </c>
      <c r="J38" s="3" t="s">
        <v>8</v>
      </c>
      <c r="K38" s="1">
        <v>85000</v>
      </c>
      <c r="L38" s="3" t="s">
        <v>22</v>
      </c>
      <c r="M38" s="76">
        <f t="shared" si="0"/>
        <v>2</v>
      </c>
      <c r="N38" s="77">
        <f>IF(Employee10111415[[#This Row],[Add Life Ins]] = "Y", 0.1% * Employee10111415[[#This Row],[Annual Salary]],0)</f>
        <v>85</v>
      </c>
      <c r="O38" s="77"/>
    </row>
    <row r="39" spans="1:15" x14ac:dyDescent="0.2">
      <c r="A39" s="3">
        <v>1058</v>
      </c>
      <c r="B39" s="2" t="s">
        <v>54</v>
      </c>
      <c r="C39" s="5">
        <v>39937</v>
      </c>
      <c r="D39" s="5">
        <v>24651</v>
      </c>
      <c r="E39" s="6" t="s">
        <v>4</v>
      </c>
      <c r="F39" s="3" t="s">
        <v>12</v>
      </c>
      <c r="G39" s="3" t="s">
        <v>25</v>
      </c>
      <c r="H39" s="3" t="s">
        <v>7</v>
      </c>
      <c r="I39" s="3">
        <v>2</v>
      </c>
      <c r="J39" s="3" t="s">
        <v>8</v>
      </c>
      <c r="K39" s="1">
        <v>33000</v>
      </c>
      <c r="L39" s="3" t="s">
        <v>9</v>
      </c>
      <c r="M39" s="76">
        <f t="shared" si="0"/>
        <v>6</v>
      </c>
      <c r="N39" s="77">
        <f>IF(Employee10111415[[#This Row],[Add Life Ins]] = "Y", 0.1% * Employee10111415[[#This Row],[Annual Salary]],0)</f>
        <v>0</v>
      </c>
      <c r="O39" s="77"/>
    </row>
    <row r="40" spans="1:15" x14ac:dyDescent="0.2">
      <c r="A40" s="3">
        <v>1059</v>
      </c>
      <c r="B40" s="2" t="s">
        <v>55</v>
      </c>
      <c r="C40" s="5">
        <v>39645</v>
      </c>
      <c r="D40" s="5">
        <v>31451</v>
      </c>
      <c r="E40" s="6" t="s">
        <v>11</v>
      </c>
      <c r="F40" s="6" t="s">
        <v>5</v>
      </c>
      <c r="G40" s="3" t="s">
        <v>6</v>
      </c>
      <c r="H40" s="3" t="s">
        <v>7</v>
      </c>
      <c r="I40" s="3">
        <v>3</v>
      </c>
      <c r="J40" s="3" t="s">
        <v>8</v>
      </c>
      <c r="K40" s="1">
        <v>65000</v>
      </c>
      <c r="L40" s="3" t="s">
        <v>17</v>
      </c>
      <c r="M40" s="76">
        <f t="shared" si="0"/>
        <v>6</v>
      </c>
      <c r="N40" s="77">
        <f>IF(Employee10111415[[#This Row],[Add Life Ins]] = "Y", 0.1% * Employee10111415[[#This Row],[Annual Salary]],0)</f>
        <v>0</v>
      </c>
      <c r="O40" s="77"/>
    </row>
    <row r="41" spans="1:15" x14ac:dyDescent="0.2">
      <c r="A41" s="3">
        <v>1060</v>
      </c>
      <c r="B41" s="2" t="s">
        <v>56</v>
      </c>
      <c r="C41" s="5">
        <v>38454</v>
      </c>
      <c r="D41" s="5">
        <v>31606</v>
      </c>
      <c r="E41" s="6" t="s">
        <v>11</v>
      </c>
      <c r="F41" s="6" t="s">
        <v>29</v>
      </c>
      <c r="G41" s="3" t="s">
        <v>6</v>
      </c>
      <c r="H41" s="3" t="s">
        <v>7</v>
      </c>
      <c r="I41" s="3">
        <v>1</v>
      </c>
      <c r="J41" s="3" t="s">
        <v>26</v>
      </c>
      <c r="K41" s="1">
        <v>21299</v>
      </c>
      <c r="L41" s="3" t="s">
        <v>9</v>
      </c>
      <c r="M41" s="76">
        <f t="shared" si="0"/>
        <v>10</v>
      </c>
      <c r="N41" s="77">
        <f>IF(Employee10111415[[#This Row],[Add Life Ins]] = "Y", 0.1% * Employee10111415[[#This Row],[Annual Salary]],0)</f>
        <v>0</v>
      </c>
      <c r="O41" s="77"/>
    </row>
    <row r="42" spans="1:15" x14ac:dyDescent="0.2">
      <c r="A42" s="3">
        <v>1061</v>
      </c>
      <c r="B42" s="2" t="s">
        <v>57</v>
      </c>
      <c r="C42" s="5">
        <v>39885</v>
      </c>
      <c r="D42" s="5">
        <v>18087</v>
      </c>
      <c r="E42" s="6" t="s">
        <v>4</v>
      </c>
      <c r="F42" s="6" t="s">
        <v>15</v>
      </c>
      <c r="G42" s="3" t="s">
        <v>6</v>
      </c>
      <c r="H42" s="3" t="s">
        <v>13</v>
      </c>
      <c r="I42" s="3">
        <v>3</v>
      </c>
      <c r="J42" s="3" t="s">
        <v>8</v>
      </c>
      <c r="K42" s="1">
        <v>95000</v>
      </c>
      <c r="L42" s="3" t="s">
        <v>17</v>
      </c>
      <c r="M42" s="76">
        <f t="shared" si="0"/>
        <v>6</v>
      </c>
      <c r="N42" s="77">
        <f>IF(Employee10111415[[#This Row],[Add Life Ins]] = "Y", 0.1% * Employee10111415[[#This Row],[Annual Salary]],0)</f>
        <v>95</v>
      </c>
      <c r="O42" s="77"/>
    </row>
    <row r="43" spans="1:15" x14ac:dyDescent="0.2">
      <c r="A43" s="3">
        <v>1062</v>
      </c>
      <c r="B43" s="2" t="s">
        <v>58</v>
      </c>
      <c r="C43" s="4">
        <v>41129</v>
      </c>
      <c r="D43" s="5">
        <v>20790</v>
      </c>
      <c r="E43" s="6" t="s">
        <v>4</v>
      </c>
      <c r="F43" s="6" t="s">
        <v>15</v>
      </c>
      <c r="G43" s="3" t="s">
        <v>6</v>
      </c>
      <c r="H43" s="3" t="s">
        <v>13</v>
      </c>
      <c r="I43" s="3">
        <v>3</v>
      </c>
      <c r="J43" s="3" t="s">
        <v>8</v>
      </c>
      <c r="K43" s="1">
        <v>80000</v>
      </c>
      <c r="L43" s="3" t="s">
        <v>22</v>
      </c>
      <c r="M43" s="76">
        <f t="shared" si="0"/>
        <v>2</v>
      </c>
      <c r="N43" s="77">
        <f>IF(Employee10111415[[#This Row],[Add Life Ins]] = "Y", 0.1% * Employee10111415[[#This Row],[Annual Salary]],0)</f>
        <v>80</v>
      </c>
      <c r="O43" s="77"/>
    </row>
    <row r="44" spans="1:15" x14ac:dyDescent="0.2">
      <c r="A44" s="3">
        <v>1063</v>
      </c>
      <c r="B44" s="2" t="s">
        <v>59</v>
      </c>
      <c r="C44" s="4">
        <v>41107</v>
      </c>
      <c r="D44" s="5">
        <v>21743</v>
      </c>
      <c r="E44" s="6" t="s">
        <v>4</v>
      </c>
      <c r="F44" s="6" t="s">
        <v>29</v>
      </c>
      <c r="G44" s="3" t="s">
        <v>6</v>
      </c>
      <c r="H44" s="3" t="s">
        <v>7</v>
      </c>
      <c r="I44" s="3">
        <v>1</v>
      </c>
      <c r="J44" s="3" t="s">
        <v>26</v>
      </c>
      <c r="K44" s="1">
        <v>25792</v>
      </c>
      <c r="L44" s="3" t="s">
        <v>27</v>
      </c>
      <c r="M44" s="76">
        <f t="shared" si="0"/>
        <v>2</v>
      </c>
      <c r="N44" s="77">
        <f>IF(Employee10111415[[#This Row],[Add Life Ins]] = "Y", 0.1% * Employee10111415[[#This Row],[Annual Salary]],0)</f>
        <v>0</v>
      </c>
      <c r="O44" s="77"/>
    </row>
    <row r="45" spans="1:15" x14ac:dyDescent="0.2">
      <c r="A45" s="3">
        <v>1064</v>
      </c>
      <c r="B45" s="2" t="s">
        <v>50</v>
      </c>
      <c r="C45" s="5">
        <v>40916</v>
      </c>
      <c r="D45" s="5">
        <v>25633</v>
      </c>
      <c r="E45" s="6" t="s">
        <v>11</v>
      </c>
      <c r="F45" s="6" t="s">
        <v>15</v>
      </c>
      <c r="G45" s="3" t="s">
        <v>6</v>
      </c>
      <c r="H45" s="3" t="s">
        <v>7</v>
      </c>
      <c r="I45" s="3">
        <v>3</v>
      </c>
      <c r="J45" s="3" t="s">
        <v>8</v>
      </c>
      <c r="K45" s="1">
        <v>70000</v>
      </c>
      <c r="L45" s="3" t="s">
        <v>9</v>
      </c>
      <c r="M45" s="76">
        <f t="shared" si="0"/>
        <v>3</v>
      </c>
      <c r="N45" s="77">
        <f>IF(Employee10111415[[#This Row],[Add Life Ins]] = "Y", 0.1% * Employee10111415[[#This Row],[Annual Salary]],0)</f>
        <v>0</v>
      </c>
      <c r="O45" s="77"/>
    </row>
    <row r="46" spans="1:15" x14ac:dyDescent="0.2">
      <c r="A46" s="3">
        <v>1065</v>
      </c>
      <c r="B46" s="2" t="s">
        <v>60</v>
      </c>
      <c r="C46" s="5">
        <v>40455</v>
      </c>
      <c r="D46" s="5">
        <v>21848</v>
      </c>
      <c r="E46" s="6" t="s">
        <v>11</v>
      </c>
      <c r="F46" s="6" t="s">
        <v>5</v>
      </c>
      <c r="G46" s="3" t="s">
        <v>6</v>
      </c>
      <c r="H46" s="3" t="s">
        <v>7</v>
      </c>
      <c r="I46" s="3">
        <v>3</v>
      </c>
      <c r="J46" s="3" t="s">
        <v>8</v>
      </c>
      <c r="K46" s="1">
        <v>73500</v>
      </c>
      <c r="L46" s="3" t="s">
        <v>27</v>
      </c>
      <c r="M46" s="76">
        <f t="shared" si="0"/>
        <v>4</v>
      </c>
      <c r="N46" s="77">
        <f>IF(Employee10111415[[#This Row],[Add Life Ins]] = "Y", 0.1% * Employee10111415[[#This Row],[Annual Salary]],0)</f>
        <v>0</v>
      </c>
      <c r="O46" s="77"/>
    </row>
    <row r="47" spans="1:15" x14ac:dyDescent="0.2">
      <c r="A47" s="3">
        <v>1066</v>
      </c>
      <c r="B47" s="2" t="s">
        <v>61</v>
      </c>
      <c r="C47" s="5">
        <v>40063</v>
      </c>
      <c r="D47" s="5">
        <v>22351</v>
      </c>
      <c r="E47" s="6" t="s">
        <v>11</v>
      </c>
      <c r="F47" s="6" t="s">
        <v>29</v>
      </c>
      <c r="G47" s="3" t="s">
        <v>6</v>
      </c>
      <c r="H47" s="3" t="s">
        <v>7</v>
      </c>
      <c r="I47" s="3">
        <v>1</v>
      </c>
      <c r="J47" s="3" t="s">
        <v>26</v>
      </c>
      <c r="K47" s="1">
        <v>21299</v>
      </c>
      <c r="L47" s="3" t="s">
        <v>27</v>
      </c>
      <c r="M47" s="76">
        <f t="shared" si="0"/>
        <v>5</v>
      </c>
      <c r="N47" s="77">
        <f>IF(Employee10111415[[#This Row],[Add Life Ins]] = "Y", 0.1% * Employee10111415[[#This Row],[Annual Salary]],0)</f>
        <v>0</v>
      </c>
      <c r="O47" s="77"/>
    </row>
    <row r="48" spans="1:15" x14ac:dyDescent="0.2">
      <c r="A48" s="3">
        <v>1067</v>
      </c>
      <c r="B48" s="2" t="s">
        <v>62</v>
      </c>
      <c r="C48" s="5">
        <v>40762</v>
      </c>
      <c r="D48" s="5">
        <v>20756</v>
      </c>
      <c r="E48" s="6" t="s">
        <v>11</v>
      </c>
      <c r="F48" s="6" t="s">
        <v>5</v>
      </c>
      <c r="G48" s="3" t="s">
        <v>6</v>
      </c>
      <c r="H48" s="3" t="s">
        <v>7</v>
      </c>
      <c r="I48" s="3">
        <v>1</v>
      </c>
      <c r="J48" s="3" t="s">
        <v>26</v>
      </c>
      <c r="K48" s="1">
        <v>39000</v>
      </c>
      <c r="L48" s="3" t="s">
        <v>17</v>
      </c>
      <c r="M48" s="76">
        <f t="shared" si="0"/>
        <v>3</v>
      </c>
      <c r="N48" s="77">
        <f>IF(Employee10111415[[#This Row],[Add Life Ins]] = "Y", 0.1% * Employee10111415[[#This Row],[Annual Salary]],0)</f>
        <v>0</v>
      </c>
      <c r="O48" s="77"/>
    </row>
    <row r="49" spans="1:15" x14ac:dyDescent="0.2">
      <c r="A49" s="3">
        <v>1068</v>
      </c>
      <c r="B49" s="2" t="s">
        <v>63</v>
      </c>
      <c r="C49" s="4">
        <v>41058</v>
      </c>
      <c r="D49" s="5">
        <v>18496</v>
      </c>
      <c r="E49" s="6" t="s">
        <v>4</v>
      </c>
      <c r="F49" s="6" t="s">
        <v>5</v>
      </c>
      <c r="G49" s="3" t="s">
        <v>6</v>
      </c>
      <c r="H49" s="3" t="s">
        <v>13</v>
      </c>
      <c r="I49" s="3">
        <v>3</v>
      </c>
      <c r="J49" s="3" t="s">
        <v>8</v>
      </c>
      <c r="K49" s="1">
        <v>115000</v>
      </c>
      <c r="L49" s="3" t="s">
        <v>9</v>
      </c>
      <c r="M49" s="76">
        <f t="shared" si="0"/>
        <v>3</v>
      </c>
      <c r="N49" s="77">
        <f>IF(Employee10111415[[#This Row],[Add Life Ins]] = "Y", 0.1% * Employee10111415[[#This Row],[Annual Salary]],0)</f>
        <v>115</v>
      </c>
      <c r="O49" s="77"/>
    </row>
    <row r="50" spans="1:15" x14ac:dyDescent="0.2">
      <c r="A50" s="3">
        <v>1069</v>
      </c>
      <c r="B50" s="2" t="s">
        <v>64</v>
      </c>
      <c r="C50" s="5">
        <v>38004</v>
      </c>
      <c r="D50" s="5">
        <v>18940</v>
      </c>
      <c r="E50" s="6" t="s">
        <v>11</v>
      </c>
      <c r="F50" s="6" t="s">
        <v>29</v>
      </c>
      <c r="G50" s="3" t="s">
        <v>6</v>
      </c>
      <c r="H50" s="3" t="s">
        <v>7</v>
      </c>
      <c r="I50" s="3">
        <v>1</v>
      </c>
      <c r="J50" s="3" t="s">
        <v>26</v>
      </c>
      <c r="K50" s="1">
        <v>21840</v>
      </c>
      <c r="L50" s="3" t="s">
        <v>20</v>
      </c>
      <c r="M50" s="76">
        <f t="shared" si="0"/>
        <v>11</v>
      </c>
      <c r="N50" s="77">
        <f>IF(Employee10111415[[#This Row],[Add Life Ins]] = "Y", 0.1% * Employee10111415[[#This Row],[Annual Salary]],0)</f>
        <v>0</v>
      </c>
      <c r="O50" s="77"/>
    </row>
    <row r="51" spans="1:15" x14ac:dyDescent="0.2">
      <c r="A51" s="3">
        <v>1070</v>
      </c>
      <c r="B51" s="2" t="s">
        <v>65</v>
      </c>
      <c r="C51" s="4">
        <v>41275</v>
      </c>
      <c r="D51" s="5">
        <v>24268</v>
      </c>
      <c r="E51" s="6" t="s">
        <v>4</v>
      </c>
      <c r="F51" s="6" t="s">
        <v>5</v>
      </c>
      <c r="G51" s="3" t="s">
        <v>6</v>
      </c>
      <c r="H51" s="3" t="s">
        <v>13</v>
      </c>
      <c r="I51" s="3">
        <v>3</v>
      </c>
      <c r="J51" s="3" t="s">
        <v>8</v>
      </c>
      <c r="K51" s="1">
        <v>123000</v>
      </c>
      <c r="L51" s="3" t="s">
        <v>27</v>
      </c>
      <c r="M51" s="76">
        <f t="shared" si="0"/>
        <v>2</v>
      </c>
      <c r="N51" s="77">
        <f>IF(Employee10111415[[#This Row],[Add Life Ins]] = "Y", 0.1% * Employee10111415[[#This Row],[Annual Salary]],0)</f>
        <v>123</v>
      </c>
      <c r="O51" s="77"/>
    </row>
    <row r="52" spans="1:15" x14ac:dyDescent="0.2">
      <c r="A52" s="3">
        <v>1071</v>
      </c>
      <c r="B52" s="2" t="s">
        <v>66</v>
      </c>
      <c r="C52" s="5">
        <v>36899</v>
      </c>
      <c r="D52" s="5">
        <v>33595</v>
      </c>
      <c r="E52" s="6" t="s">
        <v>4</v>
      </c>
      <c r="F52" s="6" t="s">
        <v>5</v>
      </c>
      <c r="G52" s="3" t="s">
        <v>6</v>
      </c>
      <c r="H52" s="3" t="s">
        <v>13</v>
      </c>
      <c r="I52" s="3">
        <v>3</v>
      </c>
      <c r="J52" s="3" t="s">
        <v>8</v>
      </c>
      <c r="K52" s="1">
        <v>90000</v>
      </c>
      <c r="L52" s="3" t="s">
        <v>20</v>
      </c>
      <c r="M52" s="76">
        <f t="shared" si="0"/>
        <v>14</v>
      </c>
      <c r="N52" s="77">
        <f>IF(Employee10111415[[#This Row],[Add Life Ins]] = "Y", 0.1% * Employee10111415[[#This Row],[Annual Salary]],0)</f>
        <v>90</v>
      </c>
      <c r="O52" s="77"/>
    </row>
    <row r="53" spans="1:15" x14ac:dyDescent="0.2">
      <c r="A53" s="3">
        <v>1072</v>
      </c>
      <c r="B53" s="2" t="s">
        <v>67</v>
      </c>
      <c r="C53" s="5">
        <v>38097</v>
      </c>
      <c r="D53" s="5">
        <v>20636</v>
      </c>
      <c r="E53" s="6" t="s">
        <v>4</v>
      </c>
      <c r="F53" s="6" t="s">
        <v>5</v>
      </c>
      <c r="G53" s="3" t="s">
        <v>6</v>
      </c>
      <c r="H53" s="3" t="s">
        <v>13</v>
      </c>
      <c r="I53" s="3">
        <v>3</v>
      </c>
      <c r="J53" s="3" t="s">
        <v>8</v>
      </c>
      <c r="K53" s="1">
        <v>110000</v>
      </c>
      <c r="L53" s="3" t="s">
        <v>22</v>
      </c>
      <c r="M53" s="76">
        <f t="shared" si="0"/>
        <v>11</v>
      </c>
      <c r="N53" s="77">
        <f>IF(Employee10111415[[#This Row],[Add Life Ins]] = "Y", 0.1% * Employee10111415[[#This Row],[Annual Salary]],0)</f>
        <v>110</v>
      </c>
      <c r="O53" s="77"/>
    </row>
    <row r="54" spans="1:15" x14ac:dyDescent="0.2">
      <c r="A54" s="3">
        <v>1073</v>
      </c>
      <c r="B54" s="2" t="s">
        <v>68</v>
      </c>
      <c r="C54" s="5">
        <v>38153</v>
      </c>
      <c r="D54" s="5">
        <v>18382</v>
      </c>
      <c r="E54" s="6" t="s">
        <v>11</v>
      </c>
      <c r="F54" s="6" t="s">
        <v>5</v>
      </c>
      <c r="G54" s="3" t="s">
        <v>6</v>
      </c>
      <c r="H54" s="3" t="s">
        <v>13</v>
      </c>
      <c r="I54" s="3">
        <v>3</v>
      </c>
      <c r="J54" s="3" t="s">
        <v>8</v>
      </c>
      <c r="K54" s="1">
        <v>75000</v>
      </c>
      <c r="L54" s="3" t="s">
        <v>17</v>
      </c>
      <c r="M54" s="76">
        <f t="shared" si="0"/>
        <v>11</v>
      </c>
      <c r="N54" s="77">
        <f>IF(Employee10111415[[#This Row],[Add Life Ins]] = "Y", 0.1% * Employee10111415[[#This Row],[Annual Salary]],0)</f>
        <v>75</v>
      </c>
      <c r="O54" s="77"/>
    </row>
    <row r="55" spans="1:15" x14ac:dyDescent="0.2">
      <c r="A55" s="3">
        <v>1074</v>
      </c>
      <c r="B55" s="2" t="s">
        <v>69</v>
      </c>
      <c r="C55" s="5">
        <v>39236</v>
      </c>
      <c r="D55" s="5">
        <v>19526</v>
      </c>
      <c r="E55" s="6" t="s">
        <v>4</v>
      </c>
      <c r="F55" s="6" t="s">
        <v>15</v>
      </c>
      <c r="G55" s="3" t="s">
        <v>6</v>
      </c>
      <c r="H55" s="3" t="s">
        <v>13</v>
      </c>
      <c r="I55" s="3">
        <v>3</v>
      </c>
      <c r="J55" s="3" t="s">
        <v>8</v>
      </c>
      <c r="K55" s="1">
        <v>80000</v>
      </c>
      <c r="L55" s="3" t="s">
        <v>22</v>
      </c>
      <c r="M55" s="76">
        <f t="shared" si="0"/>
        <v>8</v>
      </c>
      <c r="N55" s="77">
        <f>IF(Employee10111415[[#This Row],[Add Life Ins]] = "Y", 0.1% * Employee10111415[[#This Row],[Annual Salary]],0)</f>
        <v>80</v>
      </c>
      <c r="O55" s="77"/>
    </row>
    <row r="56" spans="1:15" x14ac:dyDescent="0.2">
      <c r="A56" s="3">
        <v>1075</v>
      </c>
      <c r="B56" s="2" t="s">
        <v>70</v>
      </c>
      <c r="C56" s="4">
        <v>41303</v>
      </c>
      <c r="D56" s="5">
        <v>30256</v>
      </c>
      <c r="E56" s="6" t="s">
        <v>11</v>
      </c>
      <c r="F56" s="6" t="s">
        <v>5</v>
      </c>
      <c r="G56" s="3" t="s">
        <v>6</v>
      </c>
      <c r="H56" s="3" t="s">
        <v>13</v>
      </c>
      <c r="I56" s="3">
        <v>2</v>
      </c>
      <c r="J56" s="3" t="s">
        <v>8</v>
      </c>
      <c r="K56" s="1">
        <v>45000</v>
      </c>
      <c r="L56" s="3" t="s">
        <v>20</v>
      </c>
      <c r="M56" s="76">
        <f t="shared" si="0"/>
        <v>2</v>
      </c>
      <c r="N56" s="77">
        <f>IF(Employee10111415[[#This Row],[Add Life Ins]] = "Y", 0.1% * Employee10111415[[#This Row],[Annual Salary]],0)</f>
        <v>45</v>
      </c>
      <c r="O56" s="77"/>
    </row>
    <row r="57" spans="1:15" x14ac:dyDescent="0.2">
      <c r="A57" s="3">
        <v>1076</v>
      </c>
      <c r="B57" s="2" t="s">
        <v>71</v>
      </c>
      <c r="C57" s="5">
        <v>39296</v>
      </c>
      <c r="D57" s="5">
        <v>22853</v>
      </c>
      <c r="E57" s="6" t="s">
        <v>11</v>
      </c>
      <c r="F57" s="6" t="s">
        <v>29</v>
      </c>
      <c r="G57" s="3" t="s">
        <v>6</v>
      </c>
      <c r="H57" s="3" t="s">
        <v>7</v>
      </c>
      <c r="I57" s="3">
        <v>1</v>
      </c>
      <c r="J57" s="3" t="s">
        <v>26</v>
      </c>
      <c r="K57" s="1">
        <v>22048</v>
      </c>
      <c r="L57" s="7" t="s">
        <v>132</v>
      </c>
      <c r="M57" s="76">
        <f t="shared" si="0"/>
        <v>7</v>
      </c>
      <c r="N57" s="77">
        <f>IF(Employee10111415[[#This Row],[Add Life Ins]] = "Y", 0.1% * Employee10111415[[#This Row],[Annual Salary]],0)</f>
        <v>0</v>
      </c>
      <c r="O57" s="77"/>
    </row>
    <row r="58" spans="1:15" x14ac:dyDescent="0.2">
      <c r="A58" s="3">
        <v>1077</v>
      </c>
      <c r="B58" s="2" t="s">
        <v>72</v>
      </c>
      <c r="C58" s="4">
        <v>41149</v>
      </c>
      <c r="D58" s="5">
        <v>27173</v>
      </c>
      <c r="E58" s="6" t="s">
        <v>4</v>
      </c>
      <c r="F58" s="6" t="s">
        <v>5</v>
      </c>
      <c r="G58" s="3" t="s">
        <v>6</v>
      </c>
      <c r="H58" s="3" t="s">
        <v>7</v>
      </c>
      <c r="I58" s="3">
        <v>2</v>
      </c>
      <c r="J58" s="3" t="s">
        <v>8</v>
      </c>
      <c r="K58" s="1">
        <v>47000</v>
      </c>
      <c r="L58" s="3" t="s">
        <v>22</v>
      </c>
      <c r="M58" s="76">
        <f t="shared" si="0"/>
        <v>2</v>
      </c>
      <c r="N58" s="77">
        <f>IF(Employee10111415[[#This Row],[Add Life Ins]] = "Y", 0.1% * Employee10111415[[#This Row],[Annual Salary]],0)</f>
        <v>0</v>
      </c>
      <c r="O58" s="77"/>
    </row>
    <row r="59" spans="1:15" x14ac:dyDescent="0.2">
      <c r="A59" s="3">
        <v>1078</v>
      </c>
      <c r="B59" s="2" t="s">
        <v>73</v>
      </c>
      <c r="C59" s="5">
        <v>38296</v>
      </c>
      <c r="D59" s="5">
        <v>18779</v>
      </c>
      <c r="E59" s="6" t="s">
        <v>11</v>
      </c>
      <c r="F59" s="6" t="s">
        <v>29</v>
      </c>
      <c r="G59" s="3" t="s">
        <v>6</v>
      </c>
      <c r="H59" s="3" t="s">
        <v>7</v>
      </c>
      <c r="I59" s="3">
        <v>1</v>
      </c>
      <c r="J59" s="3" t="s">
        <v>26</v>
      </c>
      <c r="K59" s="1">
        <v>26000</v>
      </c>
      <c r="L59" s="3" t="s">
        <v>17</v>
      </c>
      <c r="M59" s="76">
        <f t="shared" si="0"/>
        <v>10</v>
      </c>
      <c r="N59" s="77">
        <f>IF(Employee10111415[[#This Row],[Add Life Ins]] = "Y", 0.1% * Employee10111415[[#This Row],[Annual Salary]],0)</f>
        <v>0</v>
      </c>
      <c r="O59" s="77"/>
    </row>
    <row r="60" spans="1:15" x14ac:dyDescent="0.2">
      <c r="A60" s="3">
        <v>1079</v>
      </c>
      <c r="B60" s="2" t="s">
        <v>74</v>
      </c>
      <c r="C60" s="4">
        <v>41107</v>
      </c>
      <c r="D60" s="5">
        <v>30970</v>
      </c>
      <c r="E60" s="6" t="s">
        <v>4</v>
      </c>
      <c r="F60" s="6" t="s">
        <v>29</v>
      </c>
      <c r="G60" s="3" t="s">
        <v>25</v>
      </c>
      <c r="H60" s="3" t="s">
        <v>7</v>
      </c>
      <c r="I60" s="3">
        <v>1</v>
      </c>
      <c r="J60" s="3" t="s">
        <v>26</v>
      </c>
      <c r="K60" s="1">
        <v>25792</v>
      </c>
      <c r="L60" s="3" t="s">
        <v>22</v>
      </c>
      <c r="M60" s="76">
        <f t="shared" si="0"/>
        <v>2</v>
      </c>
      <c r="N60" s="77">
        <f>IF(Employee10111415[[#This Row],[Add Life Ins]] = "Y", 0.1% * Employee10111415[[#This Row],[Annual Salary]],0)</f>
        <v>0</v>
      </c>
      <c r="O60" s="77"/>
    </row>
    <row r="61" spans="1:15" x14ac:dyDescent="0.2">
      <c r="A61" s="3">
        <v>1080</v>
      </c>
      <c r="B61" s="2" t="s">
        <v>75</v>
      </c>
      <c r="C61" s="5">
        <v>39264</v>
      </c>
      <c r="D61" s="5">
        <v>33520</v>
      </c>
      <c r="E61" s="6" t="s">
        <v>11</v>
      </c>
      <c r="F61" s="6" t="s">
        <v>29</v>
      </c>
      <c r="G61" s="3" t="s">
        <v>6</v>
      </c>
      <c r="H61" s="3" t="s">
        <v>7</v>
      </c>
      <c r="I61" s="3">
        <v>1</v>
      </c>
      <c r="J61" s="3" t="s">
        <v>26</v>
      </c>
      <c r="K61" s="1">
        <v>27560</v>
      </c>
      <c r="L61" s="3" t="s">
        <v>27</v>
      </c>
      <c r="M61" s="76">
        <f t="shared" si="0"/>
        <v>8</v>
      </c>
      <c r="N61" s="77">
        <f>IF(Employee10111415[[#This Row],[Add Life Ins]] = "Y", 0.1% * Employee10111415[[#This Row],[Annual Salary]],0)</f>
        <v>0</v>
      </c>
      <c r="O61" s="77"/>
    </row>
    <row r="62" spans="1:15" x14ac:dyDescent="0.2">
      <c r="A62" s="3">
        <v>1081</v>
      </c>
      <c r="B62" s="2" t="s">
        <v>76</v>
      </c>
      <c r="C62" s="4">
        <v>41107</v>
      </c>
      <c r="D62" s="5">
        <v>17930</v>
      </c>
      <c r="E62" s="6" t="s">
        <v>4</v>
      </c>
      <c r="F62" s="6" t="s">
        <v>5</v>
      </c>
      <c r="G62" s="3" t="s">
        <v>6</v>
      </c>
      <c r="H62" s="3" t="s">
        <v>13</v>
      </c>
      <c r="I62" s="3">
        <v>3</v>
      </c>
      <c r="J62" s="3" t="s">
        <v>8</v>
      </c>
      <c r="K62" s="1">
        <v>150000</v>
      </c>
      <c r="L62" s="3" t="s">
        <v>20</v>
      </c>
      <c r="M62" s="76">
        <f t="shared" si="0"/>
        <v>2</v>
      </c>
      <c r="N62" s="77">
        <f>IF(Employee10111415[[#This Row],[Add Life Ins]] = "Y", 0.1% * Employee10111415[[#This Row],[Annual Salary]],0)</f>
        <v>150</v>
      </c>
      <c r="O62" s="77"/>
    </row>
    <row r="63" spans="1:15" x14ac:dyDescent="0.2">
      <c r="A63" s="3">
        <v>1082</v>
      </c>
      <c r="B63" s="2" t="s">
        <v>77</v>
      </c>
      <c r="C63" s="5">
        <v>39520</v>
      </c>
      <c r="D63" s="5">
        <v>25335</v>
      </c>
      <c r="E63" s="6" t="s">
        <v>4</v>
      </c>
      <c r="F63" s="6" t="s">
        <v>5</v>
      </c>
      <c r="G63" s="3" t="s">
        <v>78</v>
      </c>
      <c r="H63" s="3" t="s">
        <v>7</v>
      </c>
      <c r="I63" s="3">
        <v>3</v>
      </c>
      <c r="J63" s="3" t="s">
        <v>8</v>
      </c>
      <c r="K63" s="1">
        <v>54000</v>
      </c>
      <c r="L63" s="3" t="s">
        <v>17</v>
      </c>
      <c r="M63" s="76">
        <f t="shared" si="0"/>
        <v>7</v>
      </c>
      <c r="N63" s="77">
        <f>IF(Employee10111415[[#This Row],[Add Life Ins]] = "Y", 0.1% * Employee10111415[[#This Row],[Annual Salary]],0)</f>
        <v>0</v>
      </c>
      <c r="O63" s="77"/>
    </row>
    <row r="64" spans="1:15" x14ac:dyDescent="0.2">
      <c r="A64" s="3">
        <v>1083</v>
      </c>
      <c r="B64" s="2" t="s">
        <v>79</v>
      </c>
      <c r="C64" s="4">
        <v>41114</v>
      </c>
      <c r="D64" s="5">
        <v>21848</v>
      </c>
      <c r="E64" s="6" t="s">
        <v>4</v>
      </c>
      <c r="F64" s="6" t="s">
        <v>5</v>
      </c>
      <c r="G64" s="3" t="s">
        <v>6</v>
      </c>
      <c r="H64" s="3" t="s">
        <v>13</v>
      </c>
      <c r="I64" s="3">
        <v>3</v>
      </c>
      <c r="J64" s="3" t="s">
        <v>8</v>
      </c>
      <c r="K64" s="1">
        <v>85000</v>
      </c>
      <c r="L64" s="3" t="s">
        <v>27</v>
      </c>
      <c r="M64" s="76">
        <f t="shared" si="0"/>
        <v>2</v>
      </c>
      <c r="N64" s="77">
        <f>IF(Employee10111415[[#This Row],[Add Life Ins]] = "Y", 0.1% * Employee10111415[[#This Row],[Annual Salary]],0)</f>
        <v>85</v>
      </c>
      <c r="O64" s="77"/>
    </row>
    <row r="65" spans="1:15" x14ac:dyDescent="0.2">
      <c r="A65" s="3">
        <v>1084</v>
      </c>
      <c r="B65" s="2" t="s">
        <v>80</v>
      </c>
      <c r="C65" s="4">
        <v>40579</v>
      </c>
      <c r="D65" s="5">
        <v>17185</v>
      </c>
      <c r="E65" s="6" t="s">
        <v>11</v>
      </c>
      <c r="F65" s="6" t="s">
        <v>5</v>
      </c>
      <c r="G65" s="3" t="s">
        <v>6</v>
      </c>
      <c r="H65" s="3" t="s">
        <v>7</v>
      </c>
      <c r="I65" s="3">
        <v>2</v>
      </c>
      <c r="J65" s="3" t="s">
        <v>8</v>
      </c>
      <c r="K65" s="1">
        <v>42000</v>
      </c>
      <c r="L65" s="3" t="s">
        <v>9</v>
      </c>
      <c r="M65" s="76">
        <f t="shared" si="0"/>
        <v>4</v>
      </c>
      <c r="N65" s="77">
        <f>IF(Employee10111415[[#This Row],[Add Life Ins]] = "Y", 0.1% * Employee10111415[[#This Row],[Annual Salary]],0)</f>
        <v>0</v>
      </c>
      <c r="O65" s="77"/>
    </row>
    <row r="66" spans="1:15" x14ac:dyDescent="0.2">
      <c r="A66" s="3">
        <v>1085</v>
      </c>
      <c r="B66" s="2" t="s">
        <v>81</v>
      </c>
      <c r="C66" s="5">
        <v>38791</v>
      </c>
      <c r="D66" s="5">
        <v>22343</v>
      </c>
      <c r="E66" s="6" t="s">
        <v>11</v>
      </c>
      <c r="F66" s="6" t="s">
        <v>29</v>
      </c>
      <c r="G66" s="3" t="s">
        <v>6</v>
      </c>
      <c r="H66" s="3" t="s">
        <v>13</v>
      </c>
      <c r="I66" s="3">
        <v>1</v>
      </c>
      <c r="J66" s="3" t="s">
        <v>26</v>
      </c>
      <c r="K66" s="1">
        <v>29640</v>
      </c>
      <c r="L66" s="3" t="s">
        <v>22</v>
      </c>
      <c r="M66" s="76">
        <f t="shared" si="0"/>
        <v>9</v>
      </c>
      <c r="N66" s="77">
        <f>IF(Employee10111415[[#This Row],[Add Life Ins]] = "Y", 0.1% * Employee10111415[[#This Row],[Annual Salary]],0)</f>
        <v>29.64</v>
      </c>
      <c r="O66" s="77"/>
    </row>
    <row r="67" spans="1:15" x14ac:dyDescent="0.2">
      <c r="A67" s="3">
        <v>1086</v>
      </c>
      <c r="B67" s="2" t="s">
        <v>82</v>
      </c>
      <c r="C67" s="5">
        <v>37571</v>
      </c>
      <c r="D67" s="5">
        <v>28623</v>
      </c>
      <c r="E67" s="6" t="s">
        <v>4</v>
      </c>
      <c r="F67" s="6" t="s">
        <v>5</v>
      </c>
      <c r="G67" s="3" t="s">
        <v>6</v>
      </c>
      <c r="H67" s="3" t="s">
        <v>13</v>
      </c>
      <c r="I67" s="3">
        <v>3</v>
      </c>
      <c r="J67" s="3" t="s">
        <v>8</v>
      </c>
      <c r="K67" s="1">
        <v>110000</v>
      </c>
      <c r="L67" s="3" t="s">
        <v>9</v>
      </c>
      <c r="M67" s="76">
        <f t="shared" si="0"/>
        <v>12</v>
      </c>
      <c r="N67" s="77">
        <f>IF(Employee10111415[[#This Row],[Add Life Ins]] = "Y", 0.1% * Employee10111415[[#This Row],[Annual Salary]],0)</f>
        <v>110</v>
      </c>
      <c r="O67" s="77"/>
    </row>
    <row r="68" spans="1:15" x14ac:dyDescent="0.2">
      <c r="A68" s="3">
        <v>1087</v>
      </c>
      <c r="B68" s="2" t="s">
        <v>83</v>
      </c>
      <c r="C68" s="5">
        <v>40798</v>
      </c>
      <c r="D68" s="5">
        <v>31679</v>
      </c>
      <c r="E68" s="6" t="s">
        <v>11</v>
      </c>
      <c r="F68" s="6" t="s">
        <v>5</v>
      </c>
      <c r="G68" s="3" t="s">
        <v>78</v>
      </c>
      <c r="H68" s="3" t="s">
        <v>7</v>
      </c>
      <c r="I68" s="3">
        <v>3</v>
      </c>
      <c r="J68" s="3" t="s">
        <v>8</v>
      </c>
      <c r="K68" s="1">
        <v>66000</v>
      </c>
      <c r="L68" s="3" t="s">
        <v>17</v>
      </c>
      <c r="M68" s="76">
        <f t="shared" si="0"/>
        <v>3</v>
      </c>
      <c r="N68" s="77">
        <f>IF(Employee10111415[[#This Row],[Add Life Ins]] = "Y", 0.1% * Employee10111415[[#This Row],[Annual Salary]],0)</f>
        <v>0</v>
      </c>
      <c r="O68" s="77"/>
    </row>
    <row r="69" spans="1:15" x14ac:dyDescent="0.2">
      <c r="A69" s="3">
        <v>1088</v>
      </c>
      <c r="B69" s="2" t="s">
        <v>84</v>
      </c>
      <c r="C69" s="5">
        <v>37882</v>
      </c>
      <c r="D69" s="5">
        <v>19526</v>
      </c>
      <c r="E69" s="6" t="s">
        <v>11</v>
      </c>
      <c r="F69" s="6" t="s">
        <v>5</v>
      </c>
      <c r="G69" s="3" t="s">
        <v>6</v>
      </c>
      <c r="H69" s="3" t="s">
        <v>7</v>
      </c>
      <c r="I69" s="3">
        <v>2</v>
      </c>
      <c r="J69" s="3" t="s">
        <v>8</v>
      </c>
      <c r="K69" s="1">
        <v>52000</v>
      </c>
      <c r="L69" s="3" t="s">
        <v>9</v>
      </c>
      <c r="M69" s="76">
        <f t="shared" ref="M69:M104" si="1">DATEDIF(C69,$AB$4,"y")</f>
        <v>11</v>
      </c>
      <c r="N69" s="77">
        <f>IF(Employee10111415[[#This Row],[Add Life Ins]] = "Y", 0.1% * Employee10111415[[#This Row],[Annual Salary]],0)</f>
        <v>0</v>
      </c>
      <c r="O69" s="77"/>
    </row>
    <row r="70" spans="1:15" x14ac:dyDescent="0.2">
      <c r="A70" s="3">
        <v>1089</v>
      </c>
      <c r="B70" s="2" t="s">
        <v>85</v>
      </c>
      <c r="C70" s="4">
        <v>41226</v>
      </c>
      <c r="D70" s="5">
        <v>20373</v>
      </c>
      <c r="E70" s="6" t="s">
        <v>11</v>
      </c>
      <c r="F70" s="6" t="s">
        <v>5</v>
      </c>
      <c r="G70" s="3" t="s">
        <v>6</v>
      </c>
      <c r="H70" s="3" t="s">
        <v>13</v>
      </c>
      <c r="I70" s="3">
        <v>3</v>
      </c>
      <c r="J70" s="3" t="s">
        <v>8</v>
      </c>
      <c r="K70" s="1">
        <v>85000</v>
      </c>
      <c r="L70" s="3" t="s">
        <v>9</v>
      </c>
      <c r="M70" s="76">
        <f t="shared" si="1"/>
        <v>2</v>
      </c>
      <c r="N70" s="77">
        <f>IF(Employee10111415[[#This Row],[Add Life Ins]] = "Y", 0.1% * Employee10111415[[#This Row],[Annual Salary]],0)</f>
        <v>85</v>
      </c>
      <c r="O70" s="77"/>
    </row>
    <row r="71" spans="1:15" x14ac:dyDescent="0.2">
      <c r="A71" s="3">
        <v>1090</v>
      </c>
      <c r="B71" s="2" t="s">
        <v>86</v>
      </c>
      <c r="C71" s="5">
        <v>40888</v>
      </c>
      <c r="D71" s="5">
        <v>27091</v>
      </c>
      <c r="E71" s="6" t="s">
        <v>4</v>
      </c>
      <c r="F71" s="6" t="s">
        <v>5</v>
      </c>
      <c r="G71" s="3" t="s">
        <v>6</v>
      </c>
      <c r="H71" s="3" t="s">
        <v>13</v>
      </c>
      <c r="I71" s="3">
        <v>3</v>
      </c>
      <c r="J71" s="3" t="s">
        <v>8</v>
      </c>
      <c r="K71" s="1">
        <v>130000</v>
      </c>
      <c r="L71" s="3" t="s">
        <v>17</v>
      </c>
      <c r="M71" s="76">
        <f t="shared" si="1"/>
        <v>3</v>
      </c>
      <c r="N71" s="77">
        <f>IF(Employee10111415[[#This Row],[Add Life Ins]] = "Y", 0.1% * Employee10111415[[#This Row],[Annual Salary]],0)</f>
        <v>130</v>
      </c>
      <c r="O71" s="77"/>
    </row>
    <row r="72" spans="1:15" x14ac:dyDescent="0.2">
      <c r="A72" s="3">
        <v>1091</v>
      </c>
      <c r="B72" s="2" t="s">
        <v>87</v>
      </c>
      <c r="C72" s="5">
        <v>39215</v>
      </c>
      <c r="D72" s="5">
        <v>21706</v>
      </c>
      <c r="E72" s="6" t="s">
        <v>4</v>
      </c>
      <c r="F72" s="6" t="s">
        <v>15</v>
      </c>
      <c r="G72" s="3" t="s">
        <v>6</v>
      </c>
      <c r="H72" s="3" t="s">
        <v>13</v>
      </c>
      <c r="I72" s="3">
        <v>3</v>
      </c>
      <c r="J72" s="3" t="s">
        <v>8</v>
      </c>
      <c r="K72" s="1">
        <v>110000</v>
      </c>
      <c r="L72" s="3" t="s">
        <v>27</v>
      </c>
      <c r="M72" s="76">
        <f t="shared" si="1"/>
        <v>8</v>
      </c>
      <c r="N72" s="77">
        <f>IF(Employee10111415[[#This Row],[Add Life Ins]] = "Y", 0.1% * Employee10111415[[#This Row],[Annual Salary]],0)</f>
        <v>110</v>
      </c>
      <c r="O72" s="77"/>
    </row>
    <row r="73" spans="1:15" x14ac:dyDescent="0.2">
      <c r="A73" s="3">
        <v>1092</v>
      </c>
      <c r="B73" s="2" t="s">
        <v>88</v>
      </c>
      <c r="C73" s="5">
        <v>40508</v>
      </c>
      <c r="D73" s="5">
        <v>20150</v>
      </c>
      <c r="E73" s="6" t="s">
        <v>4</v>
      </c>
      <c r="F73" s="6" t="s">
        <v>5</v>
      </c>
      <c r="G73" s="3" t="s">
        <v>25</v>
      </c>
      <c r="H73" s="3" t="s">
        <v>7</v>
      </c>
      <c r="I73" s="3">
        <v>1</v>
      </c>
      <c r="J73" s="3" t="s">
        <v>26</v>
      </c>
      <c r="K73" s="1">
        <v>33280</v>
      </c>
      <c r="L73" s="3" t="s">
        <v>22</v>
      </c>
      <c r="M73" s="76">
        <f t="shared" si="1"/>
        <v>4</v>
      </c>
      <c r="N73" s="77">
        <f>IF(Employee10111415[[#This Row],[Add Life Ins]] = "Y", 0.1% * Employee10111415[[#This Row],[Annual Salary]],0)</f>
        <v>0</v>
      </c>
      <c r="O73" s="77"/>
    </row>
    <row r="74" spans="1:15" x14ac:dyDescent="0.2">
      <c r="A74" s="3">
        <v>1093</v>
      </c>
      <c r="B74" s="2" t="s">
        <v>89</v>
      </c>
      <c r="C74" s="5">
        <v>37128</v>
      </c>
      <c r="D74" s="5">
        <v>23510</v>
      </c>
      <c r="E74" s="6" t="s">
        <v>11</v>
      </c>
      <c r="F74" s="6" t="s">
        <v>5</v>
      </c>
      <c r="G74" s="3" t="s">
        <v>25</v>
      </c>
      <c r="H74" s="3" t="s">
        <v>7</v>
      </c>
      <c r="I74" s="3">
        <v>2</v>
      </c>
      <c r="J74" s="3" t="s">
        <v>8</v>
      </c>
      <c r="K74" s="1">
        <v>45000</v>
      </c>
      <c r="L74" s="3" t="s">
        <v>17</v>
      </c>
      <c r="M74" s="76">
        <f t="shared" si="1"/>
        <v>13</v>
      </c>
      <c r="N74" s="77">
        <f>IF(Employee10111415[[#This Row],[Add Life Ins]] = "Y", 0.1% * Employee10111415[[#This Row],[Annual Salary]],0)</f>
        <v>0</v>
      </c>
      <c r="O74" s="77"/>
    </row>
    <row r="75" spans="1:15" x14ac:dyDescent="0.2">
      <c r="A75" s="3">
        <v>1094</v>
      </c>
      <c r="B75" s="2" t="s">
        <v>90</v>
      </c>
      <c r="C75" s="5">
        <v>37215</v>
      </c>
      <c r="D75" s="5">
        <v>18569</v>
      </c>
      <c r="E75" s="6" t="s">
        <v>11</v>
      </c>
      <c r="F75" s="6" t="s">
        <v>5</v>
      </c>
      <c r="G75" s="3" t="s">
        <v>6</v>
      </c>
      <c r="H75" s="3" t="s">
        <v>7</v>
      </c>
      <c r="I75" s="3">
        <v>2</v>
      </c>
      <c r="J75" s="3" t="s">
        <v>8</v>
      </c>
      <c r="K75" s="1">
        <v>35000</v>
      </c>
      <c r="L75" s="3" t="s">
        <v>9</v>
      </c>
      <c r="M75" s="76">
        <f t="shared" si="1"/>
        <v>13</v>
      </c>
      <c r="N75" s="77">
        <f>IF(Employee10111415[[#This Row],[Add Life Ins]] = "Y", 0.1% * Employee10111415[[#This Row],[Annual Salary]],0)</f>
        <v>0</v>
      </c>
      <c r="O75" s="77"/>
    </row>
    <row r="76" spans="1:15" x14ac:dyDescent="0.2">
      <c r="A76" s="3">
        <v>1095</v>
      </c>
      <c r="B76" s="2" t="s">
        <v>91</v>
      </c>
      <c r="C76" s="4">
        <v>41009</v>
      </c>
      <c r="D76" s="5">
        <v>30147</v>
      </c>
      <c r="E76" s="6" t="s">
        <v>4</v>
      </c>
      <c r="F76" s="6" t="s">
        <v>15</v>
      </c>
      <c r="G76" s="3" t="s">
        <v>6</v>
      </c>
      <c r="H76" s="3" t="s">
        <v>7</v>
      </c>
      <c r="I76" s="3">
        <v>3</v>
      </c>
      <c r="J76" s="3" t="s">
        <v>8</v>
      </c>
      <c r="K76" s="1">
        <v>63750</v>
      </c>
      <c r="L76" s="3" t="s">
        <v>17</v>
      </c>
      <c r="M76" s="76">
        <f t="shared" si="1"/>
        <v>3</v>
      </c>
      <c r="N76" s="77">
        <f>IF(Employee10111415[[#This Row],[Add Life Ins]] = "Y", 0.1% * Employee10111415[[#This Row],[Annual Salary]],0)</f>
        <v>0</v>
      </c>
      <c r="O76" s="77"/>
    </row>
    <row r="77" spans="1:15" x14ac:dyDescent="0.2">
      <c r="A77" s="3">
        <v>1096</v>
      </c>
      <c r="B77" s="2" t="s">
        <v>92</v>
      </c>
      <c r="C77" s="5">
        <v>38601</v>
      </c>
      <c r="D77" s="5">
        <v>24649</v>
      </c>
      <c r="E77" s="6" t="s">
        <v>11</v>
      </c>
      <c r="F77" s="6" t="s">
        <v>5</v>
      </c>
      <c r="G77" s="3" t="s">
        <v>25</v>
      </c>
      <c r="H77" s="3" t="s">
        <v>7</v>
      </c>
      <c r="I77" s="3">
        <v>3</v>
      </c>
      <c r="J77" s="3" t="s">
        <v>8</v>
      </c>
      <c r="K77" s="1">
        <v>93000</v>
      </c>
      <c r="L77" s="3" t="s">
        <v>17</v>
      </c>
      <c r="M77" s="76">
        <f t="shared" si="1"/>
        <v>9</v>
      </c>
      <c r="N77" s="77">
        <f>IF(Employee10111415[[#This Row],[Add Life Ins]] = "Y", 0.1% * Employee10111415[[#This Row],[Annual Salary]],0)</f>
        <v>0</v>
      </c>
      <c r="O77" s="77"/>
    </row>
    <row r="78" spans="1:15" x14ac:dyDescent="0.2">
      <c r="A78" s="3">
        <v>1097</v>
      </c>
      <c r="B78" s="2" t="s">
        <v>93</v>
      </c>
      <c r="C78" s="5">
        <v>39007</v>
      </c>
      <c r="D78" s="5">
        <v>24551</v>
      </c>
      <c r="E78" s="6" t="s">
        <v>4</v>
      </c>
      <c r="F78" s="6" t="s">
        <v>15</v>
      </c>
      <c r="G78" s="3" t="s">
        <v>78</v>
      </c>
      <c r="H78" s="3" t="s">
        <v>7</v>
      </c>
      <c r="I78" s="3">
        <v>3</v>
      </c>
      <c r="J78" s="3" t="s">
        <v>8</v>
      </c>
      <c r="K78" s="1">
        <v>90000</v>
      </c>
      <c r="L78" s="3" t="s">
        <v>17</v>
      </c>
      <c r="M78" s="76">
        <f t="shared" si="1"/>
        <v>8</v>
      </c>
      <c r="N78" s="77">
        <f>IF(Employee10111415[[#This Row],[Add Life Ins]] = "Y", 0.1% * Employee10111415[[#This Row],[Annual Salary]],0)</f>
        <v>0</v>
      </c>
      <c r="O78" s="77"/>
    </row>
    <row r="79" spans="1:15" x14ac:dyDescent="0.2">
      <c r="A79" s="3">
        <v>1098</v>
      </c>
      <c r="B79" s="2" t="s">
        <v>18</v>
      </c>
      <c r="C79" s="4">
        <v>41058</v>
      </c>
      <c r="D79" s="5">
        <v>19464</v>
      </c>
      <c r="E79" s="6" t="s">
        <v>4</v>
      </c>
      <c r="F79" s="6" t="s">
        <v>5</v>
      </c>
      <c r="G79" s="3" t="s">
        <v>6</v>
      </c>
      <c r="H79" s="3" t="s">
        <v>13</v>
      </c>
      <c r="I79" s="3">
        <v>3</v>
      </c>
      <c r="J79" s="3" t="s">
        <v>8</v>
      </c>
      <c r="K79" s="1">
        <v>152400</v>
      </c>
      <c r="L79" s="3" t="s">
        <v>27</v>
      </c>
      <c r="M79" s="76">
        <f t="shared" si="1"/>
        <v>3</v>
      </c>
      <c r="N79" s="77">
        <f>IF(Employee10111415[[#This Row],[Add Life Ins]] = "Y", 0.1% * Employee10111415[[#This Row],[Annual Salary]],0)</f>
        <v>152.4</v>
      </c>
      <c r="O79" s="77"/>
    </row>
    <row r="80" spans="1:15" x14ac:dyDescent="0.2">
      <c r="A80" s="3">
        <v>1099</v>
      </c>
      <c r="B80" s="2" t="s">
        <v>94</v>
      </c>
      <c r="C80" s="5">
        <v>39979</v>
      </c>
      <c r="D80" s="5">
        <v>23223</v>
      </c>
      <c r="E80" s="6" t="s">
        <v>11</v>
      </c>
      <c r="F80" s="6" t="s">
        <v>5</v>
      </c>
      <c r="G80" s="3" t="s">
        <v>25</v>
      </c>
      <c r="H80" s="3" t="s">
        <v>7</v>
      </c>
      <c r="I80" s="3">
        <v>1</v>
      </c>
      <c r="J80" s="3" t="s">
        <v>26</v>
      </c>
      <c r="K80" s="1">
        <v>26520</v>
      </c>
      <c r="L80" s="3" t="s">
        <v>17</v>
      </c>
      <c r="M80" s="76">
        <f t="shared" si="1"/>
        <v>6</v>
      </c>
      <c r="N80" s="77">
        <f>IF(Employee10111415[[#This Row],[Add Life Ins]] = "Y", 0.1% * Employee10111415[[#This Row],[Annual Salary]],0)</f>
        <v>0</v>
      </c>
      <c r="O80" s="77"/>
    </row>
    <row r="81" spans="1:15" x14ac:dyDescent="0.2">
      <c r="A81" s="3">
        <v>1100</v>
      </c>
      <c r="B81" s="2" t="s">
        <v>95</v>
      </c>
      <c r="C81" s="4">
        <v>41100</v>
      </c>
      <c r="D81" s="5">
        <v>22041</v>
      </c>
      <c r="E81" s="6" t="s">
        <v>4</v>
      </c>
      <c r="F81" s="6" t="s">
        <v>5</v>
      </c>
      <c r="G81" s="3" t="s">
        <v>6</v>
      </c>
      <c r="H81" s="3" t="s">
        <v>13</v>
      </c>
      <c r="I81" s="3">
        <v>2</v>
      </c>
      <c r="J81" s="3" t="s">
        <v>8</v>
      </c>
      <c r="K81" s="1">
        <v>40000</v>
      </c>
      <c r="L81" s="3" t="s">
        <v>20</v>
      </c>
      <c r="M81" s="76">
        <f t="shared" si="1"/>
        <v>2</v>
      </c>
      <c r="N81" s="77">
        <f>IF(Employee10111415[[#This Row],[Add Life Ins]] = "Y", 0.1% * Employee10111415[[#This Row],[Annual Salary]],0)</f>
        <v>40</v>
      </c>
      <c r="O81" s="77"/>
    </row>
    <row r="82" spans="1:15" x14ac:dyDescent="0.2">
      <c r="A82" s="3">
        <v>1101</v>
      </c>
      <c r="B82" s="2" t="s">
        <v>96</v>
      </c>
      <c r="C82" s="4">
        <v>41296</v>
      </c>
      <c r="D82" s="5">
        <v>19551</v>
      </c>
      <c r="E82" s="6" t="s">
        <v>11</v>
      </c>
      <c r="F82" s="6" t="s">
        <v>5</v>
      </c>
      <c r="G82" s="3" t="s">
        <v>6</v>
      </c>
      <c r="H82" s="3" t="s">
        <v>7</v>
      </c>
      <c r="I82" s="3">
        <v>2</v>
      </c>
      <c r="J82" s="3" t="s">
        <v>8</v>
      </c>
      <c r="K82" s="1">
        <v>50000</v>
      </c>
      <c r="L82" s="3" t="s">
        <v>9</v>
      </c>
      <c r="M82" s="76">
        <f t="shared" si="1"/>
        <v>2</v>
      </c>
      <c r="N82" s="77">
        <f>IF(Employee10111415[[#This Row],[Add Life Ins]] = "Y", 0.1% * Employee10111415[[#This Row],[Annual Salary]],0)</f>
        <v>0</v>
      </c>
      <c r="O82" s="77"/>
    </row>
    <row r="83" spans="1:15" x14ac:dyDescent="0.2">
      <c r="A83" s="3">
        <v>1102</v>
      </c>
      <c r="B83" s="2" t="s">
        <v>97</v>
      </c>
      <c r="C83" s="4">
        <v>41198</v>
      </c>
      <c r="D83" s="5">
        <v>30878</v>
      </c>
      <c r="E83" s="6" t="s">
        <v>11</v>
      </c>
      <c r="F83" s="6" t="s">
        <v>5</v>
      </c>
      <c r="G83" s="3" t="s">
        <v>6</v>
      </c>
      <c r="H83" s="3" t="s">
        <v>13</v>
      </c>
      <c r="I83" s="3">
        <v>3</v>
      </c>
      <c r="J83" s="3" t="s">
        <v>8</v>
      </c>
      <c r="K83" s="1">
        <v>85000</v>
      </c>
      <c r="L83" s="3" t="s">
        <v>20</v>
      </c>
      <c r="M83" s="76">
        <f t="shared" si="1"/>
        <v>2</v>
      </c>
      <c r="N83" s="77">
        <f>IF(Employee10111415[[#This Row],[Add Life Ins]] = "Y", 0.1% * Employee10111415[[#This Row],[Annual Salary]],0)</f>
        <v>85</v>
      </c>
      <c r="O83" s="77"/>
    </row>
    <row r="84" spans="1:15" x14ac:dyDescent="0.2">
      <c r="A84" s="3">
        <v>1103</v>
      </c>
      <c r="B84" s="2" t="s">
        <v>98</v>
      </c>
      <c r="C84" s="4">
        <v>41149</v>
      </c>
      <c r="D84" s="5">
        <v>18956</v>
      </c>
      <c r="E84" s="6" t="s">
        <v>11</v>
      </c>
      <c r="F84" s="6" t="s">
        <v>5</v>
      </c>
      <c r="G84" s="3" t="s">
        <v>6</v>
      </c>
      <c r="H84" s="3" t="s">
        <v>7</v>
      </c>
      <c r="I84" s="3">
        <v>1</v>
      </c>
      <c r="J84" s="3" t="s">
        <v>26</v>
      </c>
      <c r="K84" s="1">
        <v>28496</v>
      </c>
      <c r="L84" s="3" t="s">
        <v>22</v>
      </c>
      <c r="M84" s="76">
        <f t="shared" si="1"/>
        <v>2</v>
      </c>
      <c r="N84" s="77">
        <f>IF(Employee10111415[[#This Row],[Add Life Ins]] = "Y", 0.1% * Employee10111415[[#This Row],[Annual Salary]],0)</f>
        <v>0</v>
      </c>
      <c r="O84" s="77"/>
    </row>
    <row r="85" spans="1:15" x14ac:dyDescent="0.2">
      <c r="A85" s="3">
        <v>1104</v>
      </c>
      <c r="B85" s="2" t="s">
        <v>99</v>
      </c>
      <c r="C85" s="5">
        <v>37886</v>
      </c>
      <c r="D85" s="5">
        <v>21555</v>
      </c>
      <c r="E85" s="6" t="s">
        <v>11</v>
      </c>
      <c r="F85" s="3" t="s">
        <v>12</v>
      </c>
      <c r="G85" s="3" t="s">
        <v>6</v>
      </c>
      <c r="H85" s="3" t="s">
        <v>7</v>
      </c>
      <c r="I85" s="3">
        <v>1</v>
      </c>
      <c r="J85" s="3" t="s">
        <v>26</v>
      </c>
      <c r="K85" s="1">
        <v>24752</v>
      </c>
      <c r="L85" s="3" t="s">
        <v>22</v>
      </c>
      <c r="M85" s="76">
        <f t="shared" si="1"/>
        <v>11</v>
      </c>
      <c r="N85" s="77">
        <f>IF(Employee10111415[[#This Row],[Add Life Ins]] = "Y", 0.1% * Employee10111415[[#This Row],[Annual Salary]],0)</f>
        <v>0</v>
      </c>
      <c r="O85" s="77"/>
    </row>
    <row r="86" spans="1:15" x14ac:dyDescent="0.2">
      <c r="A86" s="3">
        <v>1105</v>
      </c>
      <c r="B86" s="2" t="s">
        <v>100</v>
      </c>
      <c r="C86" s="5">
        <v>38065</v>
      </c>
      <c r="D86" s="5">
        <v>30262</v>
      </c>
      <c r="E86" s="6" t="s">
        <v>4</v>
      </c>
      <c r="F86" s="6" t="s">
        <v>5</v>
      </c>
      <c r="G86" s="3" t="s">
        <v>6</v>
      </c>
      <c r="H86" s="3" t="s">
        <v>13</v>
      </c>
      <c r="I86" s="3">
        <v>3</v>
      </c>
      <c r="J86" s="3" t="s">
        <v>8</v>
      </c>
      <c r="K86" s="1">
        <v>65000</v>
      </c>
      <c r="L86" s="3" t="s">
        <v>22</v>
      </c>
      <c r="M86" s="76">
        <f t="shared" si="1"/>
        <v>11</v>
      </c>
      <c r="N86" s="77">
        <f>IF(Employee10111415[[#This Row],[Add Life Ins]] = "Y", 0.1% * Employee10111415[[#This Row],[Annual Salary]],0)</f>
        <v>65</v>
      </c>
      <c r="O86" s="77"/>
    </row>
    <row r="87" spans="1:15" x14ac:dyDescent="0.2">
      <c r="A87" s="3">
        <v>1106</v>
      </c>
      <c r="B87" s="2" t="s">
        <v>101</v>
      </c>
      <c r="C87" s="5">
        <v>39152</v>
      </c>
      <c r="D87" s="5">
        <v>21247</v>
      </c>
      <c r="E87" s="6" t="s">
        <v>11</v>
      </c>
      <c r="F87" s="6" t="s">
        <v>29</v>
      </c>
      <c r="G87" s="3" t="s">
        <v>25</v>
      </c>
      <c r="H87" s="3" t="s">
        <v>7</v>
      </c>
      <c r="I87" s="3">
        <v>1</v>
      </c>
      <c r="J87" s="3" t="s">
        <v>26</v>
      </c>
      <c r="K87" s="1">
        <v>22880</v>
      </c>
      <c r="L87" s="3" t="s">
        <v>27</v>
      </c>
      <c r="M87" s="76">
        <f t="shared" si="1"/>
        <v>8</v>
      </c>
      <c r="N87" s="77">
        <f>IF(Employee10111415[[#This Row],[Add Life Ins]] = "Y", 0.1% * Employee10111415[[#This Row],[Annual Salary]],0)</f>
        <v>0</v>
      </c>
      <c r="O87" s="77"/>
    </row>
    <row r="88" spans="1:15" x14ac:dyDescent="0.2">
      <c r="A88" s="3">
        <v>1107</v>
      </c>
      <c r="B88" s="2" t="s">
        <v>102</v>
      </c>
      <c r="C88" s="4">
        <v>41149</v>
      </c>
      <c r="D88" s="5">
        <v>27795</v>
      </c>
      <c r="E88" s="6" t="s">
        <v>11</v>
      </c>
      <c r="F88" s="6" t="s">
        <v>5</v>
      </c>
      <c r="G88" s="3" t="s">
        <v>6</v>
      </c>
      <c r="H88" s="3" t="s">
        <v>7</v>
      </c>
      <c r="I88" s="3">
        <v>1</v>
      </c>
      <c r="J88" s="3" t="s">
        <v>26</v>
      </c>
      <c r="K88" s="1">
        <v>29016</v>
      </c>
      <c r="L88" s="3" t="s">
        <v>17</v>
      </c>
      <c r="M88" s="76">
        <f t="shared" si="1"/>
        <v>2</v>
      </c>
      <c r="N88" s="77">
        <f>IF(Employee10111415[[#This Row],[Add Life Ins]] = "Y", 0.1% * Employee10111415[[#This Row],[Annual Salary]],0)</f>
        <v>0</v>
      </c>
      <c r="O88" s="77"/>
    </row>
    <row r="89" spans="1:15" x14ac:dyDescent="0.2">
      <c r="A89" s="3">
        <v>1108</v>
      </c>
      <c r="B89" s="2" t="s">
        <v>103</v>
      </c>
      <c r="C89" s="5">
        <v>36749</v>
      </c>
      <c r="D89" s="5">
        <v>24564</v>
      </c>
      <c r="E89" s="6" t="s">
        <v>4</v>
      </c>
      <c r="F89" s="6" t="s">
        <v>5</v>
      </c>
      <c r="G89" s="3" t="s">
        <v>6</v>
      </c>
      <c r="H89" s="3" t="s">
        <v>13</v>
      </c>
      <c r="I89" s="3">
        <v>3</v>
      </c>
      <c r="J89" s="3" t="s">
        <v>8</v>
      </c>
      <c r="K89" s="1">
        <v>102500</v>
      </c>
      <c r="L89" s="3" t="s">
        <v>22</v>
      </c>
      <c r="M89" s="76">
        <f t="shared" si="1"/>
        <v>14</v>
      </c>
      <c r="N89" s="77">
        <f>IF(Employee10111415[[#This Row],[Add Life Ins]] = "Y", 0.1% * Employee10111415[[#This Row],[Annual Salary]],0)</f>
        <v>102.5</v>
      </c>
      <c r="O89" s="77"/>
    </row>
    <row r="90" spans="1:15" x14ac:dyDescent="0.2">
      <c r="A90" s="3">
        <v>1109</v>
      </c>
      <c r="B90" s="2" t="s">
        <v>104</v>
      </c>
      <c r="C90" s="4">
        <v>41002</v>
      </c>
      <c r="D90" s="5">
        <v>24525</v>
      </c>
      <c r="E90" s="6" t="s">
        <v>11</v>
      </c>
      <c r="F90" s="6" t="s">
        <v>5</v>
      </c>
      <c r="G90" s="3" t="s">
        <v>6</v>
      </c>
      <c r="H90" s="3" t="s">
        <v>7</v>
      </c>
      <c r="I90" s="3">
        <v>2</v>
      </c>
      <c r="J90" s="3" t="s">
        <v>8</v>
      </c>
      <c r="K90" s="1">
        <v>43260</v>
      </c>
      <c r="L90" s="3" t="s">
        <v>27</v>
      </c>
      <c r="M90" s="76">
        <f t="shared" si="1"/>
        <v>3</v>
      </c>
      <c r="N90" s="77">
        <f>IF(Employee10111415[[#This Row],[Add Life Ins]] = "Y", 0.1% * Employee10111415[[#This Row],[Annual Salary]],0)</f>
        <v>0</v>
      </c>
      <c r="O90" s="77"/>
    </row>
    <row r="91" spans="1:15" x14ac:dyDescent="0.2">
      <c r="A91" s="3">
        <v>1110</v>
      </c>
      <c r="B91" s="2" t="s">
        <v>105</v>
      </c>
      <c r="C91" s="5">
        <v>38783</v>
      </c>
      <c r="D91" s="5">
        <v>23788</v>
      </c>
      <c r="E91" s="6" t="s">
        <v>4</v>
      </c>
      <c r="F91" s="6" t="s">
        <v>15</v>
      </c>
      <c r="G91" s="3" t="s">
        <v>6</v>
      </c>
      <c r="H91" s="3" t="s">
        <v>13</v>
      </c>
      <c r="I91" s="3">
        <v>3</v>
      </c>
      <c r="J91" s="3" t="s">
        <v>8</v>
      </c>
      <c r="K91" s="1">
        <v>150000</v>
      </c>
      <c r="L91" s="3" t="s">
        <v>17</v>
      </c>
      <c r="M91" s="76">
        <f t="shared" si="1"/>
        <v>9</v>
      </c>
      <c r="N91" s="77">
        <f>IF(Employee10111415[[#This Row],[Add Life Ins]] = "Y", 0.1% * Employee10111415[[#This Row],[Annual Salary]],0)</f>
        <v>150</v>
      </c>
      <c r="O91" s="77"/>
    </row>
    <row r="92" spans="1:15" x14ac:dyDescent="0.2">
      <c r="A92" s="3">
        <v>1111</v>
      </c>
      <c r="B92" s="2" t="s">
        <v>106</v>
      </c>
      <c r="C92" s="5">
        <v>39811</v>
      </c>
      <c r="D92" s="5">
        <v>19453</v>
      </c>
      <c r="E92" s="6" t="s">
        <v>11</v>
      </c>
      <c r="F92" s="6" t="s">
        <v>29</v>
      </c>
      <c r="G92" s="3" t="s">
        <v>78</v>
      </c>
      <c r="H92" s="3" t="s">
        <v>7</v>
      </c>
      <c r="I92" s="3">
        <v>3</v>
      </c>
      <c r="J92" s="3" t="s">
        <v>8</v>
      </c>
      <c r="K92" s="1">
        <v>55000</v>
      </c>
      <c r="L92" s="3" t="s">
        <v>17</v>
      </c>
      <c r="M92" s="76">
        <f t="shared" si="1"/>
        <v>6</v>
      </c>
      <c r="N92" s="77">
        <f>IF(Employee10111415[[#This Row],[Add Life Ins]] = "Y", 0.1% * Employee10111415[[#This Row],[Annual Salary]],0)</f>
        <v>0</v>
      </c>
      <c r="O92" s="77"/>
    </row>
    <row r="93" spans="1:15" x14ac:dyDescent="0.2">
      <c r="A93" s="3">
        <v>1112</v>
      </c>
      <c r="B93" s="2" t="s">
        <v>107</v>
      </c>
      <c r="C93" s="4">
        <v>41317</v>
      </c>
      <c r="D93" s="5">
        <v>28934</v>
      </c>
      <c r="E93" s="6" t="s">
        <v>11</v>
      </c>
      <c r="F93" s="6" t="s">
        <v>29</v>
      </c>
      <c r="G93" s="3" t="s">
        <v>6</v>
      </c>
      <c r="H93" s="3" t="s">
        <v>7</v>
      </c>
      <c r="I93" s="3">
        <v>1</v>
      </c>
      <c r="J93" s="3" t="s">
        <v>26</v>
      </c>
      <c r="K93" s="1">
        <v>22880</v>
      </c>
      <c r="L93" s="3" t="s">
        <v>9</v>
      </c>
      <c r="M93" s="76">
        <f t="shared" si="1"/>
        <v>2</v>
      </c>
      <c r="N93" s="77">
        <f>IF(Employee10111415[[#This Row],[Add Life Ins]] = "Y", 0.1% * Employee10111415[[#This Row],[Annual Salary]],0)</f>
        <v>0</v>
      </c>
      <c r="O93" s="77"/>
    </row>
    <row r="94" spans="1:15" x14ac:dyDescent="0.2">
      <c r="A94" s="3">
        <v>1113</v>
      </c>
      <c r="B94" s="2" t="s">
        <v>108</v>
      </c>
      <c r="C94" s="4">
        <v>41067</v>
      </c>
      <c r="D94" s="5">
        <v>27888</v>
      </c>
      <c r="E94" s="6" t="s">
        <v>11</v>
      </c>
      <c r="F94" s="3" t="s">
        <v>12</v>
      </c>
      <c r="G94" s="3" t="s">
        <v>6</v>
      </c>
      <c r="H94" s="3" t="s">
        <v>7</v>
      </c>
      <c r="I94" s="3">
        <v>1</v>
      </c>
      <c r="J94" s="3" t="s">
        <v>26</v>
      </c>
      <c r="K94" s="1">
        <v>22880</v>
      </c>
      <c r="L94" s="3" t="s">
        <v>22</v>
      </c>
      <c r="M94" s="76">
        <f t="shared" si="1"/>
        <v>3</v>
      </c>
      <c r="N94" s="77">
        <f>IF(Employee10111415[[#This Row],[Add Life Ins]] = "Y", 0.1% * Employee10111415[[#This Row],[Annual Salary]],0)</f>
        <v>0</v>
      </c>
      <c r="O94" s="77"/>
    </row>
    <row r="95" spans="1:15" x14ac:dyDescent="0.2">
      <c r="A95" s="3">
        <v>1114</v>
      </c>
      <c r="B95" s="2" t="s">
        <v>109</v>
      </c>
      <c r="C95" s="4">
        <v>41296</v>
      </c>
      <c r="D95" s="5">
        <v>33330</v>
      </c>
      <c r="E95" s="6" t="s">
        <v>11</v>
      </c>
      <c r="F95" s="3" t="s">
        <v>12</v>
      </c>
      <c r="G95" s="3" t="s">
        <v>6</v>
      </c>
      <c r="H95" s="3" t="s">
        <v>7</v>
      </c>
      <c r="I95" s="3">
        <v>1</v>
      </c>
      <c r="J95" s="3" t="s">
        <v>26</v>
      </c>
      <c r="K95" s="1">
        <v>23920</v>
      </c>
      <c r="L95" s="3" t="s">
        <v>17</v>
      </c>
      <c r="M95" s="76">
        <f t="shared" si="1"/>
        <v>2</v>
      </c>
      <c r="N95" s="77">
        <f>IF(Employee10111415[[#This Row],[Add Life Ins]] = "Y", 0.1% * Employee10111415[[#This Row],[Annual Salary]],0)</f>
        <v>0</v>
      </c>
      <c r="O95" s="77"/>
    </row>
    <row r="96" spans="1:15" x14ac:dyDescent="0.2">
      <c r="A96" s="3">
        <v>1115</v>
      </c>
      <c r="B96" s="2" t="s">
        <v>110</v>
      </c>
      <c r="C96" s="4">
        <v>41212</v>
      </c>
      <c r="D96" s="5">
        <v>20572</v>
      </c>
      <c r="E96" s="6" t="s">
        <v>4</v>
      </c>
      <c r="F96" s="6" t="s">
        <v>5</v>
      </c>
      <c r="G96" s="3" t="s">
        <v>6</v>
      </c>
      <c r="H96" s="3" t="s">
        <v>13</v>
      </c>
      <c r="I96" s="3">
        <v>3</v>
      </c>
      <c r="J96" s="3" t="s">
        <v>8</v>
      </c>
      <c r="K96" s="1">
        <v>100000</v>
      </c>
      <c r="L96" s="3" t="s">
        <v>27</v>
      </c>
      <c r="M96" s="76">
        <f t="shared" si="1"/>
        <v>2</v>
      </c>
      <c r="N96" s="77">
        <f>IF(Employee10111415[[#This Row],[Add Life Ins]] = "Y", 0.1% * Employee10111415[[#This Row],[Annual Salary]],0)</f>
        <v>100</v>
      </c>
      <c r="O96" s="77"/>
    </row>
    <row r="97" spans="1:15" x14ac:dyDescent="0.2">
      <c r="A97" s="3">
        <v>1116</v>
      </c>
      <c r="B97" s="2" t="s">
        <v>111</v>
      </c>
      <c r="C97" s="4">
        <v>41156</v>
      </c>
      <c r="D97" s="5">
        <v>27340</v>
      </c>
      <c r="E97" s="6" t="s">
        <v>11</v>
      </c>
      <c r="F97" s="6" t="s">
        <v>5</v>
      </c>
      <c r="G97" s="3" t="s">
        <v>6</v>
      </c>
      <c r="H97" s="3" t="s">
        <v>13</v>
      </c>
      <c r="I97" s="3">
        <v>2</v>
      </c>
      <c r="J97" s="3" t="s">
        <v>8</v>
      </c>
      <c r="K97" s="1">
        <v>43000</v>
      </c>
      <c r="L97" s="3" t="s">
        <v>9</v>
      </c>
      <c r="M97" s="76">
        <f t="shared" si="1"/>
        <v>2</v>
      </c>
      <c r="N97" s="77">
        <f>IF(Employee10111415[[#This Row],[Add Life Ins]] = "Y", 0.1% * Employee10111415[[#This Row],[Annual Salary]],0)</f>
        <v>43</v>
      </c>
      <c r="O97" s="77"/>
    </row>
    <row r="98" spans="1:15" x14ac:dyDescent="0.2">
      <c r="A98" s="3">
        <v>1117</v>
      </c>
      <c r="B98" s="2" t="s">
        <v>112</v>
      </c>
      <c r="C98" s="5">
        <v>40463</v>
      </c>
      <c r="D98" s="5">
        <v>25585</v>
      </c>
      <c r="E98" s="6" t="s">
        <v>11</v>
      </c>
      <c r="F98" s="6" t="s">
        <v>5</v>
      </c>
      <c r="G98" s="3" t="s">
        <v>25</v>
      </c>
      <c r="H98" s="3" t="s">
        <v>7</v>
      </c>
      <c r="I98" s="3">
        <v>1</v>
      </c>
      <c r="J98" s="3" t="s">
        <v>26</v>
      </c>
      <c r="K98" s="1">
        <v>36004</v>
      </c>
      <c r="L98" s="3" t="s">
        <v>22</v>
      </c>
      <c r="M98" s="76">
        <f t="shared" si="1"/>
        <v>4</v>
      </c>
      <c r="N98" s="77">
        <f>IF(Employee10111415[[#This Row],[Add Life Ins]] = "Y", 0.1% * Employee10111415[[#This Row],[Annual Salary]],0)</f>
        <v>0</v>
      </c>
      <c r="O98" s="77"/>
    </row>
    <row r="99" spans="1:15" x14ac:dyDescent="0.2">
      <c r="A99" s="3">
        <v>1118</v>
      </c>
      <c r="B99" s="2" t="s">
        <v>113</v>
      </c>
      <c r="C99" s="5">
        <v>39125</v>
      </c>
      <c r="D99" s="5">
        <v>27222</v>
      </c>
      <c r="E99" s="6" t="s">
        <v>11</v>
      </c>
      <c r="F99" s="6" t="s">
        <v>5</v>
      </c>
      <c r="G99" s="3" t="s">
        <v>6</v>
      </c>
      <c r="H99" s="3" t="s">
        <v>7</v>
      </c>
      <c r="I99" s="3">
        <v>2</v>
      </c>
      <c r="J99" s="3" t="s">
        <v>8</v>
      </c>
      <c r="K99" s="1">
        <v>38500</v>
      </c>
      <c r="L99" s="3" t="s">
        <v>22</v>
      </c>
      <c r="M99" s="76">
        <f t="shared" si="1"/>
        <v>8</v>
      </c>
      <c r="N99" s="77">
        <f>IF(Employee10111415[[#This Row],[Add Life Ins]] = "Y", 0.1% * Employee10111415[[#This Row],[Annual Salary]],0)</f>
        <v>0</v>
      </c>
      <c r="O99" s="77"/>
    </row>
    <row r="100" spans="1:15" x14ac:dyDescent="0.2">
      <c r="A100" s="3">
        <v>1119</v>
      </c>
      <c r="B100" s="2" t="s">
        <v>114</v>
      </c>
      <c r="C100" s="5">
        <v>39645</v>
      </c>
      <c r="D100" s="5">
        <v>25730</v>
      </c>
      <c r="E100" s="6" t="s">
        <v>11</v>
      </c>
      <c r="F100" s="6" t="s">
        <v>29</v>
      </c>
      <c r="G100" s="3" t="s">
        <v>6</v>
      </c>
      <c r="H100" s="3" t="s">
        <v>7</v>
      </c>
      <c r="I100" s="3">
        <v>1</v>
      </c>
      <c r="J100" s="3" t="s">
        <v>26</v>
      </c>
      <c r="K100" s="1">
        <v>27851</v>
      </c>
      <c r="L100" s="3" t="s">
        <v>20</v>
      </c>
      <c r="M100" s="76">
        <f t="shared" si="1"/>
        <v>6</v>
      </c>
      <c r="N100" s="77">
        <f>IF(Employee10111415[[#This Row],[Add Life Ins]] = "Y", 0.1% * Employee10111415[[#This Row],[Annual Salary]],0)</f>
        <v>0</v>
      </c>
      <c r="O100" s="77"/>
    </row>
    <row r="101" spans="1:15" x14ac:dyDescent="0.2">
      <c r="A101" s="3">
        <v>1120</v>
      </c>
      <c r="B101" s="2" t="s">
        <v>115</v>
      </c>
      <c r="C101" s="4">
        <v>41184</v>
      </c>
      <c r="D101" s="5">
        <v>24999</v>
      </c>
      <c r="E101" s="6" t="s">
        <v>4</v>
      </c>
      <c r="F101" s="6" t="s">
        <v>5</v>
      </c>
      <c r="G101" s="3" t="s">
        <v>6</v>
      </c>
      <c r="H101" s="3" t="s">
        <v>13</v>
      </c>
      <c r="I101" s="3">
        <v>3</v>
      </c>
      <c r="J101" s="3" t="s">
        <v>8</v>
      </c>
      <c r="K101" s="1">
        <v>96000</v>
      </c>
      <c r="L101" s="3" t="s">
        <v>17</v>
      </c>
      <c r="M101" s="76">
        <f t="shared" si="1"/>
        <v>2</v>
      </c>
      <c r="N101" s="77">
        <f>IF(Employee10111415[[#This Row],[Add Life Ins]] = "Y", 0.1% * Employee10111415[[#This Row],[Annual Salary]],0)</f>
        <v>96</v>
      </c>
      <c r="O101" s="77"/>
    </row>
    <row r="102" spans="1:15" x14ac:dyDescent="0.2">
      <c r="A102" s="3">
        <v>1121</v>
      </c>
      <c r="B102" s="2" t="s">
        <v>116</v>
      </c>
      <c r="C102" s="5">
        <v>38397</v>
      </c>
      <c r="D102" s="5">
        <v>19419</v>
      </c>
      <c r="E102" s="6" t="s">
        <v>11</v>
      </c>
      <c r="F102" s="6" t="s">
        <v>29</v>
      </c>
      <c r="G102" s="3" t="s">
        <v>6</v>
      </c>
      <c r="H102" s="3" t="s">
        <v>7</v>
      </c>
      <c r="I102" s="3">
        <v>1</v>
      </c>
      <c r="J102" s="3" t="s">
        <v>26</v>
      </c>
      <c r="K102" s="1">
        <v>33800</v>
      </c>
      <c r="L102" s="3" t="s">
        <v>27</v>
      </c>
      <c r="M102" s="76">
        <f t="shared" si="1"/>
        <v>10</v>
      </c>
      <c r="N102" s="77">
        <f>IF(Employee10111415[[#This Row],[Add Life Ins]] = "Y", 0.1% * Employee10111415[[#This Row],[Annual Salary]],0)</f>
        <v>0</v>
      </c>
      <c r="O102" s="77"/>
    </row>
    <row r="103" spans="1:15" x14ac:dyDescent="0.2">
      <c r="A103" s="3">
        <v>1122</v>
      </c>
      <c r="B103" s="2" t="s">
        <v>117</v>
      </c>
      <c r="C103" s="5">
        <v>37127</v>
      </c>
      <c r="D103" s="5">
        <v>24330</v>
      </c>
      <c r="E103" s="6" t="s">
        <v>11</v>
      </c>
      <c r="F103" s="6" t="s">
        <v>5</v>
      </c>
      <c r="G103" s="3" t="s">
        <v>6</v>
      </c>
      <c r="H103" s="3" t="s">
        <v>7</v>
      </c>
      <c r="I103" s="3">
        <v>1</v>
      </c>
      <c r="J103" s="3" t="s">
        <v>26</v>
      </c>
      <c r="K103" s="1">
        <v>35048</v>
      </c>
      <c r="L103" s="7" t="s">
        <v>20</v>
      </c>
      <c r="M103" s="76">
        <f t="shared" si="1"/>
        <v>13</v>
      </c>
      <c r="N103" s="77">
        <f>IF(Employee10111415[[#This Row],[Add Life Ins]] = "Y", 0.1% * Employee10111415[[#This Row],[Annual Salary]],0)</f>
        <v>0</v>
      </c>
      <c r="O103" s="77"/>
    </row>
    <row r="104" spans="1:15" x14ac:dyDescent="0.2">
      <c r="A104" s="3">
        <v>1123</v>
      </c>
      <c r="B104" s="2" t="s">
        <v>118</v>
      </c>
      <c r="C104" s="4">
        <v>41079</v>
      </c>
      <c r="D104" s="5">
        <v>23340</v>
      </c>
      <c r="E104" s="6" t="s">
        <v>4</v>
      </c>
      <c r="F104" s="6" t="s">
        <v>5</v>
      </c>
      <c r="G104" s="3" t="s">
        <v>6</v>
      </c>
      <c r="H104" s="3" t="s">
        <v>7</v>
      </c>
      <c r="I104" s="3">
        <v>2</v>
      </c>
      <c r="J104" s="3" t="s">
        <v>8</v>
      </c>
      <c r="K104" s="1">
        <v>41000</v>
      </c>
      <c r="L104" s="3" t="s">
        <v>27</v>
      </c>
      <c r="M104" s="76">
        <f t="shared" si="1"/>
        <v>3</v>
      </c>
      <c r="N104" s="77">
        <f>IF(Employee10111415[[#This Row],[Add Life Ins]] = "Y", 0.1% * Employee10111415[[#This Row],[Annual Salary]],0)</f>
        <v>0</v>
      </c>
      <c r="O104" s="77"/>
    </row>
  </sheetData>
  <mergeCells count="2">
    <mergeCell ref="A1:N1"/>
    <mergeCell ref="A2:N2"/>
  </mergeCells>
  <pageMargins left="0.7" right="0.7" top="0.75" bottom="0.75" header="0.3" footer="0.3"/>
  <pageSetup orientation="portrait" horizontalDpi="200" verticalDpi="200" r:id="rId1"/>
  <drawing r:id="rId2"/>
  <legacyDrawing r:id="rId3"/>
  <tableParts count="1">
    <tablePart r:id="rId4"/>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autoPageBreaks="0"/>
  </sheetPr>
  <dimension ref="A1:M37"/>
  <sheetViews>
    <sheetView zoomScale="90" zoomScaleNormal="90" workbookViewId="0">
      <selection activeCell="A35" sqref="A35:M37"/>
    </sheetView>
  </sheetViews>
  <sheetFormatPr baseColWidth="10" defaultColWidth="8.83203125" defaultRowHeight="13" x14ac:dyDescent="0.15"/>
  <cols>
    <col min="1" max="11" width="9.1640625" style="111"/>
    <col min="12" max="12" width="3.5" style="111" customWidth="1"/>
    <col min="13" max="13" width="3.83203125" style="111" customWidth="1"/>
    <col min="14" max="267" width="9.1640625" style="111"/>
    <col min="268" max="268" width="3.5" style="111" customWidth="1"/>
    <col min="269" max="523" width="9.1640625" style="111"/>
    <col min="524" max="524" width="3.5" style="111" customWidth="1"/>
    <col min="525" max="779" width="9.1640625" style="111"/>
    <col min="780" max="780" width="3.5" style="111" customWidth="1"/>
    <col min="781" max="1035" width="9.1640625" style="111"/>
    <col min="1036" max="1036" width="3.5" style="111" customWidth="1"/>
    <col min="1037" max="1291" width="9.1640625" style="111"/>
    <col min="1292" max="1292" width="3.5" style="111" customWidth="1"/>
    <col min="1293" max="1547" width="9.1640625" style="111"/>
    <col min="1548" max="1548" width="3.5" style="111" customWidth="1"/>
    <col min="1549" max="1803" width="9.1640625" style="111"/>
    <col min="1804" max="1804" width="3.5" style="111" customWidth="1"/>
    <col min="1805" max="2059" width="9.1640625" style="111"/>
    <col min="2060" max="2060" width="3.5" style="111" customWidth="1"/>
    <col min="2061" max="2315" width="9.1640625" style="111"/>
    <col min="2316" max="2316" width="3.5" style="111" customWidth="1"/>
    <col min="2317" max="2571" width="9.1640625" style="111"/>
    <col min="2572" max="2572" width="3.5" style="111" customWidth="1"/>
    <col min="2573" max="2827" width="9.1640625" style="111"/>
    <col min="2828" max="2828" width="3.5" style="111" customWidth="1"/>
    <col min="2829" max="3083" width="9.1640625" style="111"/>
    <col min="3084" max="3084" width="3.5" style="111" customWidth="1"/>
    <col min="3085" max="3339" width="9.1640625" style="111"/>
    <col min="3340" max="3340" width="3.5" style="111" customWidth="1"/>
    <col min="3341" max="3595" width="9.1640625" style="111"/>
    <col min="3596" max="3596" width="3.5" style="111" customWidth="1"/>
    <col min="3597" max="3851" width="9.1640625" style="111"/>
    <col min="3852" max="3852" width="3.5" style="111" customWidth="1"/>
    <col min="3853" max="4107" width="9.1640625" style="111"/>
    <col min="4108" max="4108" width="3.5" style="111" customWidth="1"/>
    <col min="4109" max="4363" width="9.1640625" style="111"/>
    <col min="4364" max="4364" width="3.5" style="111" customWidth="1"/>
    <col min="4365" max="4619" width="9.1640625" style="111"/>
    <col min="4620" max="4620" width="3.5" style="111" customWidth="1"/>
    <col min="4621" max="4875" width="9.1640625" style="111"/>
    <col min="4876" max="4876" width="3.5" style="111" customWidth="1"/>
    <col min="4877" max="5131" width="9.1640625" style="111"/>
    <col min="5132" max="5132" width="3.5" style="111" customWidth="1"/>
    <col min="5133" max="5387" width="9.1640625" style="111"/>
    <col min="5388" max="5388" width="3.5" style="111" customWidth="1"/>
    <col min="5389" max="5643" width="9.1640625" style="111"/>
    <col min="5644" max="5644" width="3.5" style="111" customWidth="1"/>
    <col min="5645" max="5899" width="9.1640625" style="111"/>
    <col min="5900" max="5900" width="3.5" style="111" customWidth="1"/>
    <col min="5901" max="6155" width="9.1640625" style="111"/>
    <col min="6156" max="6156" width="3.5" style="111" customWidth="1"/>
    <col min="6157" max="6411" width="9.1640625" style="111"/>
    <col min="6412" max="6412" width="3.5" style="111" customWidth="1"/>
    <col min="6413" max="6667" width="9.1640625" style="111"/>
    <col min="6668" max="6668" width="3.5" style="111" customWidth="1"/>
    <col min="6669" max="6923" width="9.1640625" style="111"/>
    <col min="6924" max="6924" width="3.5" style="111" customWidth="1"/>
    <col min="6925" max="7179" width="9.1640625" style="111"/>
    <col min="7180" max="7180" width="3.5" style="111" customWidth="1"/>
    <col min="7181" max="7435" width="9.1640625" style="111"/>
    <col min="7436" max="7436" width="3.5" style="111" customWidth="1"/>
    <col min="7437" max="7691" width="9.1640625" style="111"/>
    <col min="7692" max="7692" width="3.5" style="111" customWidth="1"/>
    <col min="7693" max="7947" width="9.1640625" style="111"/>
    <col min="7948" max="7948" width="3.5" style="111" customWidth="1"/>
    <col min="7949" max="8203" width="9.1640625" style="111"/>
    <col min="8204" max="8204" width="3.5" style="111" customWidth="1"/>
    <col min="8205" max="8459" width="9.1640625" style="111"/>
    <col min="8460" max="8460" width="3.5" style="111" customWidth="1"/>
    <col min="8461" max="8715" width="9.1640625" style="111"/>
    <col min="8716" max="8716" width="3.5" style="111" customWidth="1"/>
    <col min="8717" max="8971" width="9.1640625" style="111"/>
    <col min="8972" max="8972" width="3.5" style="111" customWidth="1"/>
    <col min="8973" max="9227" width="9.1640625" style="111"/>
    <col min="9228" max="9228" width="3.5" style="111" customWidth="1"/>
    <col min="9229" max="9483" width="9.1640625" style="111"/>
    <col min="9484" max="9484" width="3.5" style="111" customWidth="1"/>
    <col min="9485" max="9739" width="9.1640625" style="111"/>
    <col min="9740" max="9740" width="3.5" style="111" customWidth="1"/>
    <col min="9741" max="9995" width="9.1640625" style="111"/>
    <col min="9996" max="9996" width="3.5" style="111" customWidth="1"/>
    <col min="9997" max="10251" width="9.1640625" style="111"/>
    <col min="10252" max="10252" width="3.5" style="111" customWidth="1"/>
    <col min="10253" max="10507" width="9.1640625" style="111"/>
    <col min="10508" max="10508" width="3.5" style="111" customWidth="1"/>
    <col min="10509" max="10763" width="9.1640625" style="111"/>
    <col min="10764" max="10764" width="3.5" style="111" customWidth="1"/>
    <col min="10765" max="11019" width="9.1640625" style="111"/>
    <col min="11020" max="11020" width="3.5" style="111" customWidth="1"/>
    <col min="11021" max="11275" width="9.1640625" style="111"/>
    <col min="11276" max="11276" width="3.5" style="111" customWidth="1"/>
    <col min="11277" max="11531" width="9.1640625" style="111"/>
    <col min="11532" max="11532" width="3.5" style="111" customWidth="1"/>
    <col min="11533" max="11787" width="9.1640625" style="111"/>
    <col min="11788" max="11788" width="3.5" style="111" customWidth="1"/>
    <col min="11789" max="12043" width="9.1640625" style="111"/>
    <col min="12044" max="12044" width="3.5" style="111" customWidth="1"/>
    <col min="12045" max="12299" width="9.1640625" style="111"/>
    <col min="12300" max="12300" width="3.5" style="111" customWidth="1"/>
    <col min="12301" max="12555" width="9.1640625" style="111"/>
    <col min="12556" max="12556" width="3.5" style="111" customWidth="1"/>
    <col min="12557" max="12811" width="9.1640625" style="111"/>
    <col min="12812" max="12812" width="3.5" style="111" customWidth="1"/>
    <col min="12813" max="13067" width="9.1640625" style="111"/>
    <col min="13068" max="13068" width="3.5" style="111" customWidth="1"/>
    <col min="13069" max="13323" width="9.1640625" style="111"/>
    <col min="13324" max="13324" width="3.5" style="111" customWidth="1"/>
    <col min="13325" max="13579" width="9.1640625" style="111"/>
    <col min="13580" max="13580" width="3.5" style="111" customWidth="1"/>
    <col min="13581" max="13835" width="9.1640625" style="111"/>
    <col min="13836" max="13836" width="3.5" style="111" customWidth="1"/>
    <col min="13837" max="14091" width="9.1640625" style="111"/>
    <col min="14092" max="14092" width="3.5" style="111" customWidth="1"/>
    <col min="14093" max="14347" width="9.1640625" style="111"/>
    <col min="14348" max="14348" width="3.5" style="111" customWidth="1"/>
    <col min="14349" max="14603" width="9.1640625" style="111"/>
    <col min="14604" max="14604" width="3.5" style="111" customWidth="1"/>
    <col min="14605" max="14859" width="9.1640625" style="111"/>
    <col min="14860" max="14860" width="3.5" style="111" customWidth="1"/>
    <col min="14861" max="15115" width="9.1640625" style="111"/>
    <col min="15116" max="15116" width="3.5" style="111" customWidth="1"/>
    <col min="15117" max="15371" width="9.1640625" style="111"/>
    <col min="15372" max="15372" width="3.5" style="111" customWidth="1"/>
    <col min="15373" max="15627" width="9.1640625" style="111"/>
    <col min="15628" max="15628" width="3.5" style="111" customWidth="1"/>
    <col min="15629" max="15883" width="9.1640625" style="111"/>
    <col min="15884" max="15884" width="3.5" style="111" customWidth="1"/>
    <col min="15885" max="16139" width="9.1640625" style="111"/>
    <col min="16140" max="16140" width="3.5" style="111" customWidth="1"/>
    <col min="16141" max="16384" width="9.1640625" style="111"/>
  </cols>
  <sheetData>
    <row r="1" spans="1:12" ht="28" x14ac:dyDescent="0.3">
      <c r="A1" s="166" t="s">
        <v>142</v>
      </c>
      <c r="B1" s="167"/>
      <c r="C1" s="167"/>
      <c r="D1" s="167"/>
      <c r="E1" s="167"/>
      <c r="F1" s="167"/>
      <c r="G1" s="167"/>
      <c r="H1" s="167"/>
      <c r="I1" s="167"/>
      <c r="J1" s="167"/>
      <c r="K1" s="167"/>
      <c r="L1" s="168"/>
    </row>
    <row r="2" spans="1:12" ht="20" x14ac:dyDescent="0.2">
      <c r="A2" s="169" t="s">
        <v>187</v>
      </c>
      <c r="B2" s="170"/>
      <c r="C2" s="170"/>
      <c r="D2" s="170"/>
      <c r="E2" s="170"/>
      <c r="F2" s="170"/>
      <c r="G2" s="170"/>
      <c r="H2" s="170"/>
      <c r="I2" s="170"/>
      <c r="J2" s="170"/>
      <c r="K2" s="170"/>
      <c r="L2" s="171"/>
    </row>
    <row r="3" spans="1:12" ht="20" x14ac:dyDescent="0.2">
      <c r="A3" s="169" t="s">
        <v>235</v>
      </c>
      <c r="B3" s="170"/>
      <c r="C3" s="170"/>
      <c r="D3" s="170"/>
      <c r="E3" s="170"/>
      <c r="F3" s="170"/>
      <c r="G3" s="170"/>
      <c r="H3" s="170"/>
      <c r="I3" s="170"/>
      <c r="J3" s="170"/>
      <c r="K3" s="170"/>
      <c r="L3" s="171"/>
    </row>
    <row r="29" spans="1:13" ht="3" customHeight="1" x14ac:dyDescent="0.15"/>
    <row r="30" spans="1:13" ht="28" x14ac:dyDescent="0.3">
      <c r="A30" s="231" t="s">
        <v>143</v>
      </c>
      <c r="B30" s="232"/>
      <c r="C30" s="232"/>
      <c r="D30" s="232"/>
      <c r="E30" s="232"/>
      <c r="F30" s="232"/>
      <c r="G30" s="232"/>
      <c r="H30" s="232"/>
      <c r="I30" s="232"/>
      <c r="J30" s="232"/>
      <c r="K30" s="232"/>
      <c r="L30" s="232"/>
      <c r="M30" s="232"/>
    </row>
    <row r="31" spans="1:13" ht="25" x14ac:dyDescent="0.25">
      <c r="A31" s="233" t="s">
        <v>213</v>
      </c>
      <c r="B31" s="173"/>
      <c r="C31" s="173"/>
      <c r="D31" s="173"/>
      <c r="E31" s="173"/>
      <c r="F31" s="173"/>
      <c r="G31" s="173"/>
      <c r="H31" s="173"/>
      <c r="I31" s="173"/>
      <c r="J31" s="173"/>
      <c r="K31" s="173"/>
      <c r="L31" s="173"/>
      <c r="M31" s="173"/>
    </row>
    <row r="32" spans="1:13" ht="23" x14ac:dyDescent="0.25">
      <c r="A32" s="234" t="s">
        <v>220</v>
      </c>
      <c r="B32" s="235"/>
      <c r="C32" s="235"/>
      <c r="D32" s="235"/>
      <c r="E32" s="235"/>
      <c r="F32" s="235"/>
      <c r="G32" s="235"/>
      <c r="H32" s="235"/>
      <c r="I32" s="235"/>
      <c r="J32" s="235"/>
      <c r="K32" s="235"/>
      <c r="L32" s="235"/>
      <c r="M32" s="235"/>
    </row>
    <row r="35" spans="1:13" ht="28" x14ac:dyDescent="0.3">
      <c r="A35" s="231" t="s">
        <v>216</v>
      </c>
      <c r="B35" s="232"/>
      <c r="C35" s="232"/>
      <c r="D35" s="232"/>
      <c r="E35" s="232"/>
      <c r="F35" s="232"/>
      <c r="G35" s="232"/>
      <c r="H35" s="232"/>
      <c r="I35" s="232"/>
      <c r="J35" s="232"/>
      <c r="K35" s="232"/>
      <c r="L35" s="232"/>
      <c r="M35" s="232"/>
    </row>
    <row r="36" spans="1:13" ht="20" x14ac:dyDescent="0.2">
      <c r="A36" s="229" t="s">
        <v>214</v>
      </c>
      <c r="B36" s="230"/>
      <c r="C36" s="230"/>
      <c r="D36" s="230"/>
      <c r="E36" s="230"/>
      <c r="F36" s="230"/>
      <c r="G36" s="230"/>
      <c r="H36" s="230"/>
      <c r="I36" s="230"/>
      <c r="J36" s="230"/>
      <c r="K36" s="230"/>
      <c r="L36" s="230"/>
      <c r="M36" s="230"/>
    </row>
    <row r="37" spans="1:13" ht="20" x14ac:dyDescent="0.2">
      <c r="A37" s="230" t="s">
        <v>221</v>
      </c>
      <c r="B37" s="230"/>
      <c r="C37" s="230"/>
      <c r="D37" s="230"/>
      <c r="E37" s="230"/>
      <c r="F37" s="230"/>
      <c r="G37" s="230"/>
      <c r="H37" s="230"/>
      <c r="I37" s="230"/>
      <c r="J37" s="230"/>
      <c r="K37" s="230"/>
      <c r="L37" s="230"/>
      <c r="M37" s="230"/>
    </row>
  </sheetData>
  <mergeCells count="9">
    <mergeCell ref="A32:M32"/>
    <mergeCell ref="A35:M35"/>
    <mergeCell ref="A36:M36"/>
    <mergeCell ref="A37:M37"/>
    <mergeCell ref="A1:L1"/>
    <mergeCell ref="A2:L2"/>
    <mergeCell ref="A3:L3"/>
    <mergeCell ref="A30:M30"/>
    <mergeCell ref="A31:M31"/>
  </mergeCells>
  <pageMargins left="0.75" right="0.75" top="1" bottom="1" header="0.5" footer="0.5"/>
  <pageSetup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Y105"/>
  <sheetViews>
    <sheetView zoomScaleNormal="100" workbookViewId="0">
      <selection activeCell="P6" sqref="P6"/>
    </sheetView>
  </sheetViews>
  <sheetFormatPr baseColWidth="10" defaultColWidth="9.1640625" defaultRowHeight="15" x14ac:dyDescent="0.2"/>
  <cols>
    <col min="1" max="1" width="5.5" style="2" bestFit="1" customWidth="1"/>
    <col min="2" max="2" width="12.33203125" style="2" bestFit="1" customWidth="1"/>
    <col min="3" max="3" width="11.33203125" style="2" customWidth="1"/>
    <col min="4" max="4" width="11.33203125" style="2" bestFit="1" customWidth="1"/>
    <col min="5" max="5" width="4.5" style="2" bestFit="1" customWidth="1"/>
    <col min="6" max="6" width="13.5" style="2" customWidth="1"/>
    <col min="7" max="7" width="6.6640625" style="2" bestFit="1" customWidth="1"/>
    <col min="8" max="8" width="5.83203125" style="2" customWidth="1"/>
    <col min="9" max="9" width="6.6640625" style="2" bestFit="1" customWidth="1"/>
    <col min="10" max="10" width="5.5" style="2" bestFit="1" customWidth="1"/>
    <col min="11" max="11" width="10.33203125" style="2" bestFit="1" customWidth="1"/>
    <col min="12" max="12" width="6.83203125" style="2" bestFit="1" customWidth="1"/>
    <col min="13" max="13" width="7.5" style="2" bestFit="1" customWidth="1"/>
    <col min="14" max="14" width="9.1640625" style="2"/>
    <col min="15" max="16" width="10.83203125" style="2" bestFit="1" customWidth="1"/>
    <col min="17" max="19" width="9.1640625" style="2"/>
    <col min="20" max="20" width="17.33203125" style="2" bestFit="1" customWidth="1"/>
    <col min="21" max="21" width="17.5" style="2" bestFit="1" customWidth="1"/>
    <col min="22" max="22" width="9.1640625" style="2"/>
    <col min="23" max="23" width="12.33203125" style="2" customWidth="1"/>
    <col min="24" max="25" width="9.1640625" style="2"/>
    <col min="26" max="26" width="12.33203125" style="2" customWidth="1"/>
    <col min="27" max="16384" width="9.1640625" style="2"/>
  </cols>
  <sheetData>
    <row r="1" spans="1:25" ht="28" x14ac:dyDescent="0.3">
      <c r="A1" s="141" t="s">
        <v>261</v>
      </c>
      <c r="B1" s="142"/>
      <c r="C1" s="142"/>
      <c r="D1" s="142"/>
      <c r="E1" s="142"/>
      <c r="F1" s="142"/>
      <c r="G1" s="142"/>
      <c r="H1" s="142"/>
      <c r="I1" s="142"/>
      <c r="J1" s="142"/>
      <c r="K1" s="142"/>
      <c r="L1" s="142"/>
      <c r="M1" s="142"/>
      <c r="N1" s="142"/>
      <c r="O1" s="142"/>
      <c r="P1" s="143"/>
    </row>
    <row r="2" spans="1:25" ht="21" thickBot="1" x14ac:dyDescent="0.25">
      <c r="A2" s="150" t="s">
        <v>215</v>
      </c>
      <c r="B2" s="151"/>
      <c r="C2" s="151"/>
      <c r="D2" s="151"/>
      <c r="E2" s="151"/>
      <c r="F2" s="151"/>
      <c r="G2" s="151"/>
      <c r="H2" s="151"/>
      <c r="I2" s="151"/>
      <c r="J2" s="151"/>
      <c r="K2" s="151"/>
      <c r="L2" s="151"/>
      <c r="M2" s="151"/>
      <c r="N2" s="151"/>
      <c r="O2" s="151"/>
      <c r="P2" s="152"/>
    </row>
    <row r="5" spans="1:25" ht="48" customHeight="1" x14ac:dyDescent="0.2">
      <c r="A5" s="71" t="s">
        <v>197</v>
      </c>
      <c r="B5" s="72" t="s">
        <v>0</v>
      </c>
      <c r="C5" s="71" t="s">
        <v>119</v>
      </c>
      <c r="D5" s="73" t="s">
        <v>120</v>
      </c>
      <c r="E5" s="72" t="s">
        <v>1</v>
      </c>
      <c r="F5" s="72" t="s">
        <v>2</v>
      </c>
      <c r="G5" s="71" t="s">
        <v>121</v>
      </c>
      <c r="H5" s="71" t="s">
        <v>131</v>
      </c>
      <c r="I5" s="71" t="s">
        <v>122</v>
      </c>
      <c r="J5" s="71" t="s">
        <v>125</v>
      </c>
      <c r="K5" s="71" t="s">
        <v>123</v>
      </c>
      <c r="L5" s="71" t="s">
        <v>124</v>
      </c>
      <c r="M5" s="71" t="s">
        <v>126</v>
      </c>
      <c r="N5" s="78" t="s">
        <v>136</v>
      </c>
      <c r="O5" s="78" t="s">
        <v>160</v>
      </c>
      <c r="P5" s="78" t="s">
        <v>200</v>
      </c>
      <c r="X5" s="74" t="s">
        <v>127</v>
      </c>
      <c r="Y5" s="75">
        <v>42186</v>
      </c>
    </row>
    <row r="6" spans="1:25" x14ac:dyDescent="0.2">
      <c r="A6" s="2">
        <v>1024</v>
      </c>
      <c r="B6" s="2" t="s">
        <v>3</v>
      </c>
      <c r="C6" s="4">
        <v>40783</v>
      </c>
      <c r="D6" s="5">
        <v>24356</v>
      </c>
      <c r="E6" s="6" t="s">
        <v>4</v>
      </c>
      <c r="F6" s="6" t="s">
        <v>5</v>
      </c>
      <c r="G6" s="3" t="s">
        <v>6</v>
      </c>
      <c r="H6" s="7" t="s">
        <v>13</v>
      </c>
      <c r="I6" s="3">
        <v>3</v>
      </c>
      <c r="J6" s="3" t="s">
        <v>8</v>
      </c>
      <c r="K6" s="1">
        <v>85000</v>
      </c>
      <c r="L6" s="7" t="s">
        <v>9</v>
      </c>
      <c r="M6" s="76">
        <f t="shared" ref="M6:M69" si="0">DATEDIF(C6,$Y$5,"y")</f>
        <v>3</v>
      </c>
      <c r="N6" s="79">
        <f t="shared" ref="N6:N69" si="1">IF(H6="Y",K6*0.001,0)</f>
        <v>85</v>
      </c>
      <c r="O6" s="79">
        <f t="shared" ref="O6:O69" si="2">IF(AND(G6="FT",M6&gt;=1),K6*0.03,0)</f>
        <v>2550</v>
      </c>
      <c r="P6" s="79"/>
      <c r="U6" t="s">
        <v>128</v>
      </c>
      <c r="V6" s="8">
        <v>2750</v>
      </c>
    </row>
    <row r="7" spans="1:25" x14ac:dyDescent="0.2">
      <c r="A7" s="3">
        <v>1025</v>
      </c>
      <c r="B7" s="2" t="s">
        <v>10</v>
      </c>
      <c r="C7" s="5">
        <v>39226</v>
      </c>
      <c r="D7" s="5">
        <v>31458</v>
      </c>
      <c r="E7" s="6" t="s">
        <v>11</v>
      </c>
      <c r="F7" s="3" t="s">
        <v>12</v>
      </c>
      <c r="G7" s="3" t="s">
        <v>6</v>
      </c>
      <c r="H7" s="7" t="s">
        <v>7</v>
      </c>
      <c r="I7" s="3">
        <v>2</v>
      </c>
      <c r="J7" s="3" t="s">
        <v>8</v>
      </c>
      <c r="K7" s="1">
        <v>40000</v>
      </c>
      <c r="L7" s="7" t="s">
        <v>9</v>
      </c>
      <c r="M7" s="76">
        <f t="shared" si="0"/>
        <v>8</v>
      </c>
      <c r="N7" s="79">
        <f t="shared" si="1"/>
        <v>0</v>
      </c>
      <c r="O7" s="79">
        <f t="shared" si="2"/>
        <v>1200</v>
      </c>
      <c r="P7" s="79"/>
      <c r="U7" t="s">
        <v>129</v>
      </c>
      <c r="V7" s="8">
        <v>5000</v>
      </c>
    </row>
    <row r="8" spans="1:25" x14ac:dyDescent="0.2">
      <c r="A8" s="3">
        <v>1026</v>
      </c>
      <c r="B8" s="2" t="s">
        <v>14</v>
      </c>
      <c r="C8" s="4">
        <v>41023</v>
      </c>
      <c r="D8" s="5">
        <v>25105</v>
      </c>
      <c r="E8" s="6" t="s">
        <v>4</v>
      </c>
      <c r="F8" s="6" t="s">
        <v>15</v>
      </c>
      <c r="G8" s="3" t="s">
        <v>6</v>
      </c>
      <c r="H8" s="3" t="s">
        <v>13</v>
      </c>
      <c r="I8" s="3">
        <v>2</v>
      </c>
      <c r="J8" s="3" t="s">
        <v>8</v>
      </c>
      <c r="K8" s="1">
        <v>37244</v>
      </c>
      <c r="L8" s="3" t="s">
        <v>9</v>
      </c>
      <c r="M8" s="76">
        <f t="shared" si="0"/>
        <v>3</v>
      </c>
      <c r="N8" s="79">
        <f t="shared" si="1"/>
        <v>37.244</v>
      </c>
      <c r="O8" s="79">
        <f t="shared" si="2"/>
        <v>1117.32</v>
      </c>
      <c r="P8" s="79"/>
      <c r="U8" t="s">
        <v>130</v>
      </c>
      <c r="V8" s="8">
        <v>7500</v>
      </c>
    </row>
    <row r="9" spans="1:25" x14ac:dyDescent="0.2">
      <c r="A9" s="3">
        <v>1027</v>
      </c>
      <c r="B9" s="2" t="s">
        <v>16</v>
      </c>
      <c r="C9" s="5">
        <v>40742</v>
      </c>
      <c r="D9" s="5">
        <v>21771</v>
      </c>
      <c r="E9" s="6" t="s">
        <v>11</v>
      </c>
      <c r="F9" s="6" t="s">
        <v>5</v>
      </c>
      <c r="G9" s="3" t="s">
        <v>6</v>
      </c>
      <c r="H9" s="3" t="s">
        <v>7</v>
      </c>
      <c r="I9" s="3">
        <v>3</v>
      </c>
      <c r="J9" s="3" t="s">
        <v>8</v>
      </c>
      <c r="K9" s="1">
        <v>80000</v>
      </c>
      <c r="L9" s="3" t="s">
        <v>17</v>
      </c>
      <c r="M9" s="76">
        <f t="shared" si="0"/>
        <v>3</v>
      </c>
      <c r="N9" s="79">
        <f t="shared" si="1"/>
        <v>0</v>
      </c>
      <c r="O9" s="79">
        <f t="shared" si="2"/>
        <v>2400</v>
      </c>
      <c r="P9" s="79"/>
    </row>
    <row r="10" spans="1:25" x14ac:dyDescent="0.2">
      <c r="A10" s="3">
        <v>1028</v>
      </c>
      <c r="B10" s="2" t="s">
        <v>18</v>
      </c>
      <c r="C10" s="4">
        <v>41142</v>
      </c>
      <c r="D10" s="5">
        <v>18459</v>
      </c>
      <c r="E10" s="6" t="s">
        <v>4</v>
      </c>
      <c r="F10" s="6" t="s">
        <v>5</v>
      </c>
      <c r="G10" s="3" t="s">
        <v>6</v>
      </c>
      <c r="H10" s="3" t="s">
        <v>13</v>
      </c>
      <c r="I10" s="3">
        <v>3</v>
      </c>
      <c r="J10" s="3" t="s">
        <v>8</v>
      </c>
      <c r="K10" s="1">
        <v>65000</v>
      </c>
      <c r="L10" s="3" t="s">
        <v>17</v>
      </c>
      <c r="M10" s="76">
        <f t="shared" si="0"/>
        <v>2</v>
      </c>
      <c r="N10" s="79">
        <f t="shared" si="1"/>
        <v>65</v>
      </c>
      <c r="O10" s="79">
        <f t="shared" si="2"/>
        <v>1950</v>
      </c>
      <c r="P10" s="79"/>
    </row>
    <row r="11" spans="1:25" x14ac:dyDescent="0.2">
      <c r="A11" s="3">
        <v>1029</v>
      </c>
      <c r="B11" s="2" t="s">
        <v>19</v>
      </c>
      <c r="C11" s="5">
        <v>40973</v>
      </c>
      <c r="D11" s="5">
        <v>21307</v>
      </c>
      <c r="E11" s="6" t="s">
        <v>4</v>
      </c>
      <c r="F11" s="6" t="s">
        <v>15</v>
      </c>
      <c r="G11" s="3" t="s">
        <v>6</v>
      </c>
      <c r="H11" s="3" t="s">
        <v>13</v>
      </c>
      <c r="I11" s="3">
        <v>3</v>
      </c>
      <c r="J11" s="3" t="s">
        <v>8</v>
      </c>
      <c r="K11" s="1">
        <v>125000</v>
      </c>
      <c r="L11" s="3" t="s">
        <v>20</v>
      </c>
      <c r="M11" s="76">
        <f t="shared" si="0"/>
        <v>3</v>
      </c>
      <c r="N11" s="79">
        <f t="shared" si="1"/>
        <v>125</v>
      </c>
      <c r="O11" s="79">
        <f t="shared" si="2"/>
        <v>3750</v>
      </c>
      <c r="P11" s="79"/>
    </row>
    <row r="12" spans="1:25" x14ac:dyDescent="0.2">
      <c r="A12" s="3">
        <v>1030</v>
      </c>
      <c r="B12" s="2" t="s">
        <v>21</v>
      </c>
      <c r="C12" s="5">
        <v>40238</v>
      </c>
      <c r="D12" s="5">
        <v>28466</v>
      </c>
      <c r="E12" s="6" t="s">
        <v>4</v>
      </c>
      <c r="F12" s="6" t="s">
        <v>15</v>
      </c>
      <c r="G12" s="3" t="s">
        <v>6</v>
      </c>
      <c r="H12" s="3" t="s">
        <v>7</v>
      </c>
      <c r="I12" s="3">
        <v>3</v>
      </c>
      <c r="J12" s="3" t="s">
        <v>8</v>
      </c>
      <c r="K12" s="1">
        <v>95000</v>
      </c>
      <c r="L12" s="3" t="s">
        <v>22</v>
      </c>
      <c r="M12" s="76">
        <f t="shared" si="0"/>
        <v>5</v>
      </c>
      <c r="N12" s="79">
        <f t="shared" si="1"/>
        <v>0</v>
      </c>
      <c r="O12" s="79">
        <f t="shared" si="2"/>
        <v>2850</v>
      </c>
      <c r="P12" s="79"/>
    </row>
    <row r="13" spans="1:25" x14ac:dyDescent="0.2">
      <c r="A13" s="3">
        <v>1031</v>
      </c>
      <c r="B13" s="2" t="s">
        <v>23</v>
      </c>
      <c r="C13" s="4">
        <v>41251</v>
      </c>
      <c r="D13" s="5">
        <v>22619</v>
      </c>
      <c r="E13" s="6" t="s">
        <v>4</v>
      </c>
      <c r="F13" s="6" t="s">
        <v>5</v>
      </c>
      <c r="G13" s="3" t="s">
        <v>6</v>
      </c>
      <c r="H13" s="3" t="s">
        <v>7</v>
      </c>
      <c r="I13" s="3">
        <v>2</v>
      </c>
      <c r="J13" s="3" t="s">
        <v>8</v>
      </c>
      <c r="K13" s="1">
        <v>36000</v>
      </c>
      <c r="L13" s="3" t="s">
        <v>17</v>
      </c>
      <c r="M13" s="76">
        <f t="shared" si="0"/>
        <v>2</v>
      </c>
      <c r="N13" s="79">
        <f t="shared" si="1"/>
        <v>0</v>
      </c>
      <c r="O13" s="79">
        <f t="shared" si="2"/>
        <v>1080</v>
      </c>
      <c r="P13" s="79"/>
    </row>
    <row r="14" spans="1:25" x14ac:dyDescent="0.2">
      <c r="A14" s="3">
        <v>1032</v>
      </c>
      <c r="B14" s="2" t="s">
        <v>24</v>
      </c>
      <c r="C14" s="5">
        <v>39671</v>
      </c>
      <c r="D14" s="5">
        <v>21560</v>
      </c>
      <c r="E14" s="6" t="s">
        <v>11</v>
      </c>
      <c r="F14" s="6" t="s">
        <v>5</v>
      </c>
      <c r="G14" s="3" t="s">
        <v>25</v>
      </c>
      <c r="H14" s="3" t="s">
        <v>7</v>
      </c>
      <c r="I14" s="3">
        <v>1</v>
      </c>
      <c r="J14" s="3" t="s">
        <v>26</v>
      </c>
      <c r="K14" s="1">
        <v>33508</v>
      </c>
      <c r="L14" s="3" t="s">
        <v>27</v>
      </c>
      <c r="M14" s="76">
        <f t="shared" si="0"/>
        <v>6</v>
      </c>
      <c r="N14" s="79">
        <f t="shared" si="1"/>
        <v>0</v>
      </c>
      <c r="O14" s="79">
        <f t="shared" si="2"/>
        <v>0</v>
      </c>
      <c r="P14" s="79"/>
    </row>
    <row r="15" spans="1:25" x14ac:dyDescent="0.2">
      <c r="A15" s="3">
        <v>1033</v>
      </c>
      <c r="B15" s="2" t="s">
        <v>28</v>
      </c>
      <c r="C15" s="5">
        <v>38880</v>
      </c>
      <c r="D15" s="5">
        <v>15371</v>
      </c>
      <c r="E15" s="6" t="s">
        <v>11</v>
      </c>
      <c r="F15" s="6" t="s">
        <v>29</v>
      </c>
      <c r="G15" s="3" t="s">
        <v>6</v>
      </c>
      <c r="H15" s="3" t="s">
        <v>7</v>
      </c>
      <c r="I15" s="3">
        <v>1</v>
      </c>
      <c r="J15" s="3" t="s">
        <v>26</v>
      </c>
      <c r="K15" s="1">
        <v>21840</v>
      </c>
      <c r="L15" s="3" t="s">
        <v>17</v>
      </c>
      <c r="M15" s="76">
        <f t="shared" si="0"/>
        <v>9</v>
      </c>
      <c r="N15" s="79">
        <f t="shared" si="1"/>
        <v>0</v>
      </c>
      <c r="O15" s="79">
        <f t="shared" si="2"/>
        <v>655.19999999999993</v>
      </c>
      <c r="P15" s="79"/>
    </row>
    <row r="16" spans="1:25" x14ac:dyDescent="0.2">
      <c r="A16" s="3">
        <v>1034</v>
      </c>
      <c r="B16" s="2" t="s">
        <v>30</v>
      </c>
      <c r="C16" s="5">
        <v>39937</v>
      </c>
      <c r="D16" s="5">
        <v>32747</v>
      </c>
      <c r="E16" s="6" t="s">
        <v>4</v>
      </c>
      <c r="F16" s="6" t="s">
        <v>29</v>
      </c>
      <c r="G16" s="3" t="s">
        <v>6</v>
      </c>
      <c r="H16" s="3" t="s">
        <v>7</v>
      </c>
      <c r="I16" s="3">
        <v>1</v>
      </c>
      <c r="J16" s="3" t="s">
        <v>26</v>
      </c>
      <c r="K16" s="1">
        <v>25792</v>
      </c>
      <c r="L16" s="3" t="s">
        <v>27</v>
      </c>
      <c r="M16" s="76">
        <f t="shared" si="0"/>
        <v>6</v>
      </c>
      <c r="N16" s="79">
        <f t="shared" si="1"/>
        <v>0</v>
      </c>
      <c r="O16" s="79">
        <f t="shared" si="2"/>
        <v>773.76</v>
      </c>
      <c r="P16" s="79"/>
    </row>
    <row r="17" spans="1:16" x14ac:dyDescent="0.2">
      <c r="A17" s="3">
        <v>1035</v>
      </c>
      <c r="B17" s="2" t="s">
        <v>31</v>
      </c>
      <c r="C17" s="4">
        <v>41261</v>
      </c>
      <c r="D17" s="5">
        <v>24843</v>
      </c>
      <c r="E17" s="6" t="s">
        <v>11</v>
      </c>
      <c r="F17" s="6" t="s">
        <v>5</v>
      </c>
      <c r="G17" s="3" t="s">
        <v>6</v>
      </c>
      <c r="H17" s="3" t="s">
        <v>7</v>
      </c>
      <c r="I17" s="3">
        <v>1</v>
      </c>
      <c r="J17" s="3" t="s">
        <v>26</v>
      </c>
      <c r="K17" s="1">
        <v>32011</v>
      </c>
      <c r="L17" s="3" t="s">
        <v>20</v>
      </c>
      <c r="M17" s="76">
        <f t="shared" si="0"/>
        <v>2</v>
      </c>
      <c r="N17" s="79">
        <f t="shared" si="1"/>
        <v>0</v>
      </c>
      <c r="O17" s="79">
        <f t="shared" si="2"/>
        <v>960.32999999999993</v>
      </c>
      <c r="P17" s="79"/>
    </row>
    <row r="18" spans="1:16" x14ac:dyDescent="0.2">
      <c r="A18" s="3">
        <v>1036</v>
      </c>
      <c r="B18" s="2" t="s">
        <v>32</v>
      </c>
      <c r="C18" s="5">
        <v>39572</v>
      </c>
      <c r="D18" s="5">
        <v>21303</v>
      </c>
      <c r="E18" s="6" t="s">
        <v>11</v>
      </c>
      <c r="F18" s="6" t="s">
        <v>29</v>
      </c>
      <c r="G18" s="3" t="s">
        <v>6</v>
      </c>
      <c r="H18" s="3" t="s">
        <v>13</v>
      </c>
      <c r="I18" s="3">
        <v>1</v>
      </c>
      <c r="J18" s="3" t="s">
        <v>26</v>
      </c>
      <c r="K18" s="1">
        <v>23920</v>
      </c>
      <c r="L18" s="3" t="s">
        <v>9</v>
      </c>
      <c r="M18" s="76">
        <f t="shared" si="0"/>
        <v>7</v>
      </c>
      <c r="N18" s="79">
        <f t="shared" si="1"/>
        <v>23.92</v>
      </c>
      <c r="O18" s="79">
        <f t="shared" si="2"/>
        <v>717.6</v>
      </c>
      <c r="P18" s="79"/>
    </row>
    <row r="19" spans="1:16" x14ac:dyDescent="0.2">
      <c r="A19" s="3">
        <v>1037</v>
      </c>
      <c r="B19" s="2" t="s">
        <v>33</v>
      </c>
      <c r="C19" s="5">
        <v>37221</v>
      </c>
      <c r="D19" s="5">
        <v>26210</v>
      </c>
      <c r="E19" s="6" t="s">
        <v>11</v>
      </c>
      <c r="F19" s="6" t="s">
        <v>5</v>
      </c>
      <c r="G19" s="3" t="s">
        <v>6</v>
      </c>
      <c r="H19" s="3" t="s">
        <v>13</v>
      </c>
      <c r="I19" s="3">
        <v>1</v>
      </c>
      <c r="J19" s="3" t="s">
        <v>26</v>
      </c>
      <c r="K19" s="1">
        <v>32011</v>
      </c>
      <c r="L19" s="3" t="s">
        <v>17</v>
      </c>
      <c r="M19" s="76">
        <f t="shared" si="0"/>
        <v>13</v>
      </c>
      <c r="N19" s="79">
        <f t="shared" si="1"/>
        <v>32.011000000000003</v>
      </c>
      <c r="O19" s="79">
        <f t="shared" si="2"/>
        <v>960.32999999999993</v>
      </c>
      <c r="P19" s="79"/>
    </row>
    <row r="20" spans="1:16" x14ac:dyDescent="0.2">
      <c r="A20" s="3">
        <v>1038</v>
      </c>
      <c r="B20" s="2" t="s">
        <v>34</v>
      </c>
      <c r="C20" s="5">
        <v>38405</v>
      </c>
      <c r="D20" s="5">
        <v>21919</v>
      </c>
      <c r="E20" s="6" t="s">
        <v>11</v>
      </c>
      <c r="F20" s="6" t="s">
        <v>29</v>
      </c>
      <c r="G20" s="3" t="s">
        <v>6</v>
      </c>
      <c r="H20" s="3" t="s">
        <v>13</v>
      </c>
      <c r="I20" s="3">
        <v>1</v>
      </c>
      <c r="J20" s="3" t="s">
        <v>26</v>
      </c>
      <c r="K20" s="1">
        <v>21840</v>
      </c>
      <c r="L20" s="3" t="s">
        <v>20</v>
      </c>
      <c r="M20" s="76">
        <f t="shared" si="0"/>
        <v>10</v>
      </c>
      <c r="N20" s="79">
        <f t="shared" si="1"/>
        <v>21.84</v>
      </c>
      <c r="O20" s="79">
        <f t="shared" si="2"/>
        <v>655.19999999999993</v>
      </c>
      <c r="P20" s="79"/>
    </row>
    <row r="21" spans="1:16" x14ac:dyDescent="0.2">
      <c r="A21" s="3">
        <v>1039</v>
      </c>
      <c r="B21" s="2" t="s">
        <v>35</v>
      </c>
      <c r="C21" s="4">
        <v>41247</v>
      </c>
      <c r="D21" s="5">
        <v>25584</v>
      </c>
      <c r="E21" s="6" t="s">
        <v>11</v>
      </c>
      <c r="F21" s="6" t="s">
        <v>5</v>
      </c>
      <c r="G21" s="3" t="s">
        <v>6</v>
      </c>
      <c r="H21" s="3" t="s">
        <v>13</v>
      </c>
      <c r="I21" s="3">
        <v>2</v>
      </c>
      <c r="J21" s="3" t="s">
        <v>8</v>
      </c>
      <c r="K21" s="1">
        <v>55000</v>
      </c>
      <c r="L21" s="3" t="s">
        <v>27</v>
      </c>
      <c r="M21" s="76">
        <f t="shared" si="0"/>
        <v>2</v>
      </c>
      <c r="N21" s="79">
        <f t="shared" si="1"/>
        <v>55</v>
      </c>
      <c r="O21" s="79">
        <f t="shared" si="2"/>
        <v>1650</v>
      </c>
      <c r="P21" s="79"/>
    </row>
    <row r="22" spans="1:16" x14ac:dyDescent="0.2">
      <c r="A22" s="3">
        <v>1040</v>
      </c>
      <c r="B22" s="2" t="s">
        <v>36</v>
      </c>
      <c r="C22" s="4">
        <v>41194</v>
      </c>
      <c r="D22" s="5">
        <v>31383</v>
      </c>
      <c r="E22" s="6" t="s">
        <v>4</v>
      </c>
      <c r="F22" s="6" t="s">
        <v>29</v>
      </c>
      <c r="G22" s="3" t="s">
        <v>6</v>
      </c>
      <c r="H22" s="3" t="s">
        <v>13</v>
      </c>
      <c r="I22" s="3">
        <v>2</v>
      </c>
      <c r="J22" s="3" t="s">
        <v>8</v>
      </c>
      <c r="K22" s="1">
        <v>65000</v>
      </c>
      <c r="L22" s="3" t="s">
        <v>9</v>
      </c>
      <c r="M22" s="76">
        <f t="shared" si="0"/>
        <v>2</v>
      </c>
      <c r="N22" s="79">
        <f t="shared" si="1"/>
        <v>65</v>
      </c>
      <c r="O22" s="79">
        <f t="shared" si="2"/>
        <v>1950</v>
      </c>
      <c r="P22" s="79"/>
    </row>
    <row r="23" spans="1:16" x14ac:dyDescent="0.2">
      <c r="A23" s="3">
        <v>1041</v>
      </c>
      <c r="B23" s="2" t="s">
        <v>37</v>
      </c>
      <c r="C23" s="4">
        <v>41247</v>
      </c>
      <c r="D23" s="5">
        <v>21679</v>
      </c>
      <c r="E23" s="6" t="s">
        <v>11</v>
      </c>
      <c r="F23" s="6" t="s">
        <v>15</v>
      </c>
      <c r="G23" s="3" t="s">
        <v>6</v>
      </c>
      <c r="H23" s="3" t="s">
        <v>13</v>
      </c>
      <c r="I23" s="3">
        <v>3</v>
      </c>
      <c r="J23" s="3" t="s">
        <v>8</v>
      </c>
      <c r="K23" s="1">
        <v>125000</v>
      </c>
      <c r="L23" s="3" t="s">
        <v>9</v>
      </c>
      <c r="M23" s="76">
        <f t="shared" si="0"/>
        <v>2</v>
      </c>
      <c r="N23" s="79">
        <f t="shared" si="1"/>
        <v>125</v>
      </c>
      <c r="O23" s="79">
        <f t="shared" si="2"/>
        <v>3750</v>
      </c>
      <c r="P23" s="79"/>
    </row>
    <row r="24" spans="1:16" x14ac:dyDescent="0.2">
      <c r="A24" s="3">
        <v>1042</v>
      </c>
      <c r="B24" s="2" t="s">
        <v>38</v>
      </c>
      <c r="C24" s="5">
        <v>39412</v>
      </c>
      <c r="D24" s="5">
        <v>24237</v>
      </c>
      <c r="E24" s="6" t="s">
        <v>4</v>
      </c>
      <c r="F24" s="6" t="s">
        <v>5</v>
      </c>
      <c r="G24" s="3" t="s">
        <v>6</v>
      </c>
      <c r="H24" s="3" t="s">
        <v>13</v>
      </c>
      <c r="I24" s="3">
        <v>3</v>
      </c>
      <c r="J24" s="3" t="s">
        <v>8</v>
      </c>
      <c r="K24" s="1">
        <v>80000</v>
      </c>
      <c r="L24" s="3" t="s">
        <v>22</v>
      </c>
      <c r="M24" s="76">
        <f t="shared" si="0"/>
        <v>7</v>
      </c>
      <c r="N24" s="79">
        <f t="shared" si="1"/>
        <v>80</v>
      </c>
      <c r="O24" s="79">
        <f t="shared" si="2"/>
        <v>2400</v>
      </c>
      <c r="P24" s="79"/>
    </row>
    <row r="25" spans="1:16" x14ac:dyDescent="0.2">
      <c r="A25" s="3">
        <v>1043</v>
      </c>
      <c r="B25" s="2" t="s">
        <v>39</v>
      </c>
      <c r="C25" s="5">
        <v>40256</v>
      </c>
      <c r="D25" s="5">
        <v>26907</v>
      </c>
      <c r="E25" s="6" t="s">
        <v>11</v>
      </c>
      <c r="F25" s="3" t="s">
        <v>12</v>
      </c>
      <c r="G25" s="3" t="s">
        <v>6</v>
      </c>
      <c r="H25" s="3" t="s">
        <v>7</v>
      </c>
      <c r="I25" s="3">
        <v>3</v>
      </c>
      <c r="J25" s="3" t="s">
        <v>8</v>
      </c>
      <c r="K25" s="1">
        <v>60000</v>
      </c>
      <c r="L25" s="3" t="s">
        <v>17</v>
      </c>
      <c r="M25" s="76">
        <f t="shared" si="0"/>
        <v>5</v>
      </c>
      <c r="N25" s="79">
        <f t="shared" si="1"/>
        <v>0</v>
      </c>
      <c r="O25" s="79">
        <f t="shared" si="2"/>
        <v>1800</v>
      </c>
      <c r="P25" s="79"/>
    </row>
    <row r="26" spans="1:16" x14ac:dyDescent="0.2">
      <c r="A26" s="3">
        <v>1044</v>
      </c>
      <c r="B26" s="2" t="s">
        <v>40</v>
      </c>
      <c r="C26" s="5">
        <v>37060</v>
      </c>
      <c r="D26" s="5">
        <v>19281</v>
      </c>
      <c r="E26" s="6" t="s">
        <v>4</v>
      </c>
      <c r="F26" s="6" t="s">
        <v>5</v>
      </c>
      <c r="G26" s="3" t="s">
        <v>6</v>
      </c>
      <c r="H26" s="3" t="s">
        <v>13</v>
      </c>
      <c r="I26" s="3">
        <v>3</v>
      </c>
      <c r="J26" s="3" t="s">
        <v>8</v>
      </c>
      <c r="K26" s="1">
        <v>122500</v>
      </c>
      <c r="L26" s="3" t="s">
        <v>9</v>
      </c>
      <c r="M26" s="76">
        <f t="shared" si="0"/>
        <v>14</v>
      </c>
      <c r="N26" s="79">
        <f t="shared" si="1"/>
        <v>122.5</v>
      </c>
      <c r="O26" s="79">
        <f t="shared" si="2"/>
        <v>3675</v>
      </c>
      <c r="P26" s="79"/>
    </row>
    <row r="27" spans="1:16" x14ac:dyDescent="0.2">
      <c r="A27" s="3">
        <v>1045</v>
      </c>
      <c r="B27" s="2" t="s">
        <v>41</v>
      </c>
      <c r="C27" s="4">
        <v>41111</v>
      </c>
      <c r="D27" s="5">
        <v>24049</v>
      </c>
      <c r="E27" s="6" t="s">
        <v>4</v>
      </c>
      <c r="F27" s="6" t="s">
        <v>5</v>
      </c>
      <c r="G27" s="3" t="s">
        <v>6</v>
      </c>
      <c r="H27" s="3" t="s">
        <v>13</v>
      </c>
      <c r="I27" s="3">
        <v>3</v>
      </c>
      <c r="J27" s="3" t="s">
        <v>8</v>
      </c>
      <c r="K27" s="1">
        <v>200000</v>
      </c>
      <c r="L27" s="3" t="s">
        <v>9</v>
      </c>
      <c r="M27" s="76">
        <f t="shared" si="0"/>
        <v>2</v>
      </c>
      <c r="N27" s="79">
        <f t="shared" si="1"/>
        <v>200</v>
      </c>
      <c r="O27" s="79">
        <f t="shared" si="2"/>
        <v>6000</v>
      </c>
      <c r="P27" s="79"/>
    </row>
    <row r="28" spans="1:16" x14ac:dyDescent="0.2">
      <c r="A28" s="3">
        <v>1046</v>
      </c>
      <c r="B28" s="2" t="s">
        <v>42</v>
      </c>
      <c r="C28" s="5">
        <v>40874</v>
      </c>
      <c r="D28" s="5">
        <v>19153</v>
      </c>
      <c r="E28" s="6" t="s">
        <v>11</v>
      </c>
      <c r="F28" s="3" t="s">
        <v>12</v>
      </c>
      <c r="G28" s="3" t="s">
        <v>25</v>
      </c>
      <c r="H28" s="3" t="s">
        <v>7</v>
      </c>
      <c r="I28" s="3">
        <v>1</v>
      </c>
      <c r="J28" s="3" t="s">
        <v>26</v>
      </c>
      <c r="K28" s="1">
        <v>31761</v>
      </c>
      <c r="L28" s="3" t="s">
        <v>22</v>
      </c>
      <c r="M28" s="76">
        <f t="shared" si="0"/>
        <v>3</v>
      </c>
      <c r="N28" s="79">
        <f t="shared" si="1"/>
        <v>0</v>
      </c>
      <c r="O28" s="79">
        <f t="shared" si="2"/>
        <v>0</v>
      </c>
      <c r="P28" s="79"/>
    </row>
    <row r="29" spans="1:16" x14ac:dyDescent="0.2">
      <c r="A29" s="3">
        <v>1047</v>
      </c>
      <c r="B29" s="2" t="s">
        <v>43</v>
      </c>
      <c r="C29" s="4">
        <v>41324</v>
      </c>
      <c r="D29" s="5">
        <v>22747</v>
      </c>
      <c r="E29" s="6" t="s">
        <v>4</v>
      </c>
      <c r="F29" s="6" t="s">
        <v>5</v>
      </c>
      <c r="G29" s="3" t="s">
        <v>6</v>
      </c>
      <c r="H29" s="3" t="s">
        <v>13</v>
      </c>
      <c r="I29" s="3">
        <v>3</v>
      </c>
      <c r="J29" s="3" t="s">
        <v>8</v>
      </c>
      <c r="K29" s="1">
        <v>65000</v>
      </c>
      <c r="L29" s="3" t="s">
        <v>9</v>
      </c>
      <c r="M29" s="76">
        <f t="shared" si="0"/>
        <v>2</v>
      </c>
      <c r="N29" s="79">
        <f t="shared" si="1"/>
        <v>65</v>
      </c>
      <c r="O29" s="79">
        <f t="shared" si="2"/>
        <v>1950</v>
      </c>
      <c r="P29" s="79"/>
    </row>
    <row r="30" spans="1:16" x14ac:dyDescent="0.2">
      <c r="A30" s="3">
        <v>1048</v>
      </c>
      <c r="B30" s="2" t="s">
        <v>44</v>
      </c>
      <c r="C30" s="5">
        <v>38538</v>
      </c>
      <c r="D30" s="5">
        <v>21626</v>
      </c>
      <c r="E30" s="6" t="s">
        <v>11</v>
      </c>
      <c r="F30" s="6" t="s">
        <v>5</v>
      </c>
      <c r="G30" s="3" t="s">
        <v>6</v>
      </c>
      <c r="H30" s="3" t="s">
        <v>7</v>
      </c>
      <c r="I30" s="3">
        <v>1</v>
      </c>
      <c r="J30" s="3" t="s">
        <v>26</v>
      </c>
      <c r="K30" s="1">
        <v>24752</v>
      </c>
      <c r="L30" s="3" t="s">
        <v>17</v>
      </c>
      <c r="M30" s="76">
        <f t="shared" si="0"/>
        <v>9</v>
      </c>
      <c r="N30" s="79">
        <f t="shared" si="1"/>
        <v>0</v>
      </c>
      <c r="O30" s="79">
        <f t="shared" si="2"/>
        <v>742.56</v>
      </c>
      <c r="P30" s="79"/>
    </row>
    <row r="31" spans="1:16" x14ac:dyDescent="0.2">
      <c r="A31" s="3">
        <v>1049</v>
      </c>
      <c r="B31" s="2" t="s">
        <v>45</v>
      </c>
      <c r="C31" s="5">
        <v>40734</v>
      </c>
      <c r="D31" s="5">
        <v>22382</v>
      </c>
      <c r="E31" s="6" t="s">
        <v>4</v>
      </c>
      <c r="F31" s="6" t="s">
        <v>15</v>
      </c>
      <c r="G31" s="3" t="s">
        <v>6</v>
      </c>
      <c r="H31" s="3" t="s">
        <v>13</v>
      </c>
      <c r="I31" s="3">
        <v>3</v>
      </c>
      <c r="J31" s="3" t="s">
        <v>8</v>
      </c>
      <c r="K31" s="1">
        <v>175000</v>
      </c>
      <c r="L31" s="3" t="s">
        <v>17</v>
      </c>
      <c r="M31" s="76">
        <f t="shared" si="0"/>
        <v>3</v>
      </c>
      <c r="N31" s="79">
        <f t="shared" si="1"/>
        <v>175</v>
      </c>
      <c r="O31" s="79">
        <f t="shared" si="2"/>
        <v>5250</v>
      </c>
      <c r="P31" s="79"/>
    </row>
    <row r="32" spans="1:16" x14ac:dyDescent="0.2">
      <c r="A32" s="3">
        <v>1050</v>
      </c>
      <c r="B32" s="2" t="s">
        <v>46</v>
      </c>
      <c r="C32" s="4">
        <v>41219</v>
      </c>
      <c r="D32" s="5">
        <v>33565</v>
      </c>
      <c r="E32" s="6" t="s">
        <v>11</v>
      </c>
      <c r="F32" s="6" t="s">
        <v>5</v>
      </c>
      <c r="G32" s="3" t="s">
        <v>6</v>
      </c>
      <c r="H32" s="3" t="s">
        <v>13</v>
      </c>
      <c r="I32" s="3">
        <v>1</v>
      </c>
      <c r="J32" s="3" t="s">
        <v>26</v>
      </c>
      <c r="K32" s="1">
        <v>29120</v>
      </c>
      <c r="L32" s="3" t="s">
        <v>27</v>
      </c>
      <c r="M32" s="76">
        <f t="shared" si="0"/>
        <v>2</v>
      </c>
      <c r="N32" s="79">
        <f t="shared" si="1"/>
        <v>29.12</v>
      </c>
      <c r="O32" s="79">
        <f t="shared" si="2"/>
        <v>873.6</v>
      </c>
      <c r="P32" s="79"/>
    </row>
    <row r="33" spans="1:16" x14ac:dyDescent="0.2">
      <c r="A33" s="3">
        <v>1051</v>
      </c>
      <c r="B33" s="2" t="s">
        <v>47</v>
      </c>
      <c r="C33" s="4">
        <v>41247</v>
      </c>
      <c r="D33" s="5">
        <v>24395</v>
      </c>
      <c r="E33" s="6" t="s">
        <v>4</v>
      </c>
      <c r="F33" s="6" t="s">
        <v>15</v>
      </c>
      <c r="G33" s="3" t="s">
        <v>6</v>
      </c>
      <c r="H33" s="3" t="s">
        <v>13</v>
      </c>
      <c r="I33" s="3">
        <v>3</v>
      </c>
      <c r="J33" s="3" t="s">
        <v>8</v>
      </c>
      <c r="K33" s="1">
        <v>75000</v>
      </c>
      <c r="L33" s="3" t="s">
        <v>9</v>
      </c>
      <c r="M33" s="76">
        <f t="shared" si="0"/>
        <v>2</v>
      </c>
      <c r="N33" s="79">
        <f t="shared" si="1"/>
        <v>75</v>
      </c>
      <c r="O33" s="79">
        <f t="shared" si="2"/>
        <v>2250</v>
      </c>
      <c r="P33" s="79"/>
    </row>
    <row r="34" spans="1:16" x14ac:dyDescent="0.2">
      <c r="A34" s="3">
        <v>1052</v>
      </c>
      <c r="B34" s="2" t="s">
        <v>48</v>
      </c>
      <c r="C34" s="5">
        <v>36609</v>
      </c>
      <c r="D34" s="5">
        <v>23719</v>
      </c>
      <c r="E34" s="6" t="s">
        <v>4</v>
      </c>
      <c r="F34" s="6" t="s">
        <v>5</v>
      </c>
      <c r="G34" s="3" t="s">
        <v>6</v>
      </c>
      <c r="H34" s="3" t="s">
        <v>7</v>
      </c>
      <c r="I34" s="3">
        <v>3</v>
      </c>
      <c r="J34" s="3" t="s">
        <v>8</v>
      </c>
      <c r="K34" s="1">
        <v>60000</v>
      </c>
      <c r="L34" s="3" t="s">
        <v>9</v>
      </c>
      <c r="M34" s="76">
        <f t="shared" si="0"/>
        <v>15</v>
      </c>
      <c r="N34" s="79">
        <f t="shared" si="1"/>
        <v>0</v>
      </c>
      <c r="O34" s="79">
        <f t="shared" si="2"/>
        <v>1800</v>
      </c>
      <c r="P34" s="79"/>
    </row>
    <row r="35" spans="1:16" x14ac:dyDescent="0.2">
      <c r="A35" s="3">
        <v>1053</v>
      </c>
      <c r="B35" s="2" t="s">
        <v>49</v>
      </c>
      <c r="C35" s="5">
        <v>39591</v>
      </c>
      <c r="D35" s="5">
        <v>22692</v>
      </c>
      <c r="E35" s="6" t="s">
        <v>4</v>
      </c>
      <c r="F35" s="6" t="s">
        <v>15</v>
      </c>
      <c r="G35" s="3" t="s">
        <v>6</v>
      </c>
      <c r="H35" s="3" t="s">
        <v>13</v>
      </c>
      <c r="I35" s="3">
        <v>4</v>
      </c>
      <c r="J35" s="3" t="s">
        <v>8</v>
      </c>
      <c r="K35" s="1">
        <v>200000</v>
      </c>
      <c r="L35" s="7" t="s">
        <v>9</v>
      </c>
      <c r="M35" s="76">
        <f t="shared" si="0"/>
        <v>7</v>
      </c>
      <c r="N35" s="79">
        <f t="shared" si="1"/>
        <v>200</v>
      </c>
      <c r="O35" s="79">
        <f t="shared" si="2"/>
        <v>6000</v>
      </c>
      <c r="P35" s="79"/>
    </row>
    <row r="36" spans="1:16" x14ac:dyDescent="0.2">
      <c r="A36" s="3">
        <v>1054</v>
      </c>
      <c r="B36" s="2" t="s">
        <v>50</v>
      </c>
      <c r="C36" s="5">
        <v>36384</v>
      </c>
      <c r="D36" s="5">
        <v>25126</v>
      </c>
      <c r="E36" s="6" t="s">
        <v>4</v>
      </c>
      <c r="F36" s="6" t="s">
        <v>5</v>
      </c>
      <c r="G36" s="3" t="s">
        <v>6</v>
      </c>
      <c r="H36" s="3" t="s">
        <v>13</v>
      </c>
      <c r="I36" s="3">
        <v>3</v>
      </c>
      <c r="J36" s="3" t="s">
        <v>8</v>
      </c>
      <c r="K36" s="1">
        <v>110000</v>
      </c>
      <c r="L36" s="3" t="s">
        <v>22</v>
      </c>
      <c r="M36" s="76">
        <f t="shared" si="0"/>
        <v>15</v>
      </c>
      <c r="N36" s="79">
        <f t="shared" si="1"/>
        <v>110</v>
      </c>
      <c r="O36" s="79">
        <f t="shared" si="2"/>
        <v>3300</v>
      </c>
      <c r="P36" s="79"/>
    </row>
    <row r="37" spans="1:16" x14ac:dyDescent="0.2">
      <c r="A37" s="3">
        <v>1055</v>
      </c>
      <c r="B37" s="2" t="s">
        <v>51</v>
      </c>
      <c r="C37" s="4">
        <v>41219</v>
      </c>
      <c r="D37" s="5">
        <v>26743</v>
      </c>
      <c r="E37" s="6" t="s">
        <v>4</v>
      </c>
      <c r="F37" s="6" t="s">
        <v>29</v>
      </c>
      <c r="G37" s="3" t="s">
        <v>6</v>
      </c>
      <c r="H37" s="3" t="s">
        <v>7</v>
      </c>
      <c r="I37" s="3">
        <v>1</v>
      </c>
      <c r="J37" s="3" t="s">
        <v>26</v>
      </c>
      <c r="K37" s="1">
        <v>22880</v>
      </c>
      <c r="L37" s="3" t="s">
        <v>27</v>
      </c>
      <c r="M37" s="76">
        <f t="shared" si="0"/>
        <v>2</v>
      </c>
      <c r="N37" s="79">
        <f t="shared" si="1"/>
        <v>0</v>
      </c>
      <c r="O37" s="79">
        <f t="shared" si="2"/>
        <v>686.4</v>
      </c>
      <c r="P37" s="79"/>
    </row>
    <row r="38" spans="1:16" x14ac:dyDescent="0.2">
      <c r="A38" s="3">
        <v>1056</v>
      </c>
      <c r="B38" s="2" t="s">
        <v>52</v>
      </c>
      <c r="C38" s="5">
        <v>39243</v>
      </c>
      <c r="D38" s="5">
        <v>24217</v>
      </c>
      <c r="E38" s="6" t="s">
        <v>11</v>
      </c>
      <c r="F38" s="6" t="s">
        <v>29</v>
      </c>
      <c r="G38" s="3" t="s">
        <v>6</v>
      </c>
      <c r="H38" s="3" t="s">
        <v>7</v>
      </c>
      <c r="I38" s="3">
        <v>1</v>
      </c>
      <c r="J38" s="3" t="s">
        <v>26</v>
      </c>
      <c r="K38" s="1">
        <v>22880</v>
      </c>
      <c r="L38" s="3" t="s">
        <v>22</v>
      </c>
      <c r="M38" s="76">
        <f t="shared" si="0"/>
        <v>8</v>
      </c>
      <c r="N38" s="79">
        <f t="shared" si="1"/>
        <v>0</v>
      </c>
      <c r="O38" s="79">
        <f t="shared" si="2"/>
        <v>686.4</v>
      </c>
      <c r="P38" s="79"/>
    </row>
    <row r="39" spans="1:16" x14ac:dyDescent="0.2">
      <c r="A39" s="3">
        <v>1057</v>
      </c>
      <c r="B39" s="2" t="s">
        <v>53</v>
      </c>
      <c r="C39" s="4">
        <v>41282</v>
      </c>
      <c r="D39" s="5">
        <v>20900</v>
      </c>
      <c r="E39" s="6" t="s">
        <v>4</v>
      </c>
      <c r="F39" s="6" t="s">
        <v>5</v>
      </c>
      <c r="G39" s="3" t="s">
        <v>6</v>
      </c>
      <c r="H39" s="3" t="s">
        <v>13</v>
      </c>
      <c r="I39" s="3">
        <v>3</v>
      </c>
      <c r="J39" s="3" t="s">
        <v>8</v>
      </c>
      <c r="K39" s="1">
        <v>85000</v>
      </c>
      <c r="L39" s="3" t="s">
        <v>22</v>
      </c>
      <c r="M39" s="76">
        <f t="shared" si="0"/>
        <v>2</v>
      </c>
      <c r="N39" s="79">
        <f t="shared" si="1"/>
        <v>85</v>
      </c>
      <c r="O39" s="79">
        <f t="shared" si="2"/>
        <v>2550</v>
      </c>
      <c r="P39" s="79"/>
    </row>
    <row r="40" spans="1:16" x14ac:dyDescent="0.2">
      <c r="A40" s="3">
        <v>1058</v>
      </c>
      <c r="B40" s="2" t="s">
        <v>54</v>
      </c>
      <c r="C40" s="5">
        <v>39937</v>
      </c>
      <c r="D40" s="5">
        <v>24651</v>
      </c>
      <c r="E40" s="6" t="s">
        <v>4</v>
      </c>
      <c r="F40" s="3" t="s">
        <v>12</v>
      </c>
      <c r="G40" s="3" t="s">
        <v>25</v>
      </c>
      <c r="H40" s="3" t="s">
        <v>7</v>
      </c>
      <c r="I40" s="3">
        <v>2</v>
      </c>
      <c r="J40" s="3" t="s">
        <v>8</v>
      </c>
      <c r="K40" s="1">
        <v>33000</v>
      </c>
      <c r="L40" s="3" t="s">
        <v>9</v>
      </c>
      <c r="M40" s="76">
        <f t="shared" si="0"/>
        <v>6</v>
      </c>
      <c r="N40" s="79">
        <f t="shared" si="1"/>
        <v>0</v>
      </c>
      <c r="O40" s="79">
        <f t="shared" si="2"/>
        <v>0</v>
      </c>
      <c r="P40" s="79"/>
    </row>
    <row r="41" spans="1:16" x14ac:dyDescent="0.2">
      <c r="A41" s="3">
        <v>1059</v>
      </c>
      <c r="B41" s="2" t="s">
        <v>55</v>
      </c>
      <c r="C41" s="5">
        <v>39645</v>
      </c>
      <c r="D41" s="5">
        <v>31451</v>
      </c>
      <c r="E41" s="6" t="s">
        <v>11</v>
      </c>
      <c r="F41" s="6" t="s">
        <v>5</v>
      </c>
      <c r="G41" s="3" t="s">
        <v>6</v>
      </c>
      <c r="H41" s="3" t="s">
        <v>7</v>
      </c>
      <c r="I41" s="3">
        <v>3</v>
      </c>
      <c r="J41" s="3" t="s">
        <v>8</v>
      </c>
      <c r="K41" s="1">
        <v>65000</v>
      </c>
      <c r="L41" s="3" t="s">
        <v>17</v>
      </c>
      <c r="M41" s="76">
        <f t="shared" si="0"/>
        <v>6</v>
      </c>
      <c r="N41" s="79">
        <f t="shared" si="1"/>
        <v>0</v>
      </c>
      <c r="O41" s="79">
        <f t="shared" si="2"/>
        <v>1950</v>
      </c>
      <c r="P41" s="79"/>
    </row>
    <row r="42" spans="1:16" x14ac:dyDescent="0.2">
      <c r="A42" s="3">
        <v>1060</v>
      </c>
      <c r="B42" s="2" t="s">
        <v>56</v>
      </c>
      <c r="C42" s="5">
        <v>38454</v>
      </c>
      <c r="D42" s="5">
        <v>31606</v>
      </c>
      <c r="E42" s="6" t="s">
        <v>11</v>
      </c>
      <c r="F42" s="6" t="s">
        <v>29</v>
      </c>
      <c r="G42" s="3" t="s">
        <v>6</v>
      </c>
      <c r="H42" s="3" t="s">
        <v>7</v>
      </c>
      <c r="I42" s="3">
        <v>1</v>
      </c>
      <c r="J42" s="3" t="s">
        <v>26</v>
      </c>
      <c r="K42" s="1">
        <v>21299</v>
      </c>
      <c r="L42" s="3" t="s">
        <v>9</v>
      </c>
      <c r="M42" s="76">
        <f t="shared" si="0"/>
        <v>10</v>
      </c>
      <c r="N42" s="79">
        <f t="shared" si="1"/>
        <v>0</v>
      </c>
      <c r="O42" s="79">
        <f t="shared" si="2"/>
        <v>638.97</v>
      </c>
      <c r="P42" s="79"/>
    </row>
    <row r="43" spans="1:16" x14ac:dyDescent="0.2">
      <c r="A43" s="3">
        <v>1061</v>
      </c>
      <c r="B43" s="2" t="s">
        <v>57</v>
      </c>
      <c r="C43" s="5">
        <v>39885</v>
      </c>
      <c r="D43" s="5">
        <v>18087</v>
      </c>
      <c r="E43" s="6" t="s">
        <v>4</v>
      </c>
      <c r="F43" s="6" t="s">
        <v>15</v>
      </c>
      <c r="G43" s="3" t="s">
        <v>6</v>
      </c>
      <c r="H43" s="3" t="s">
        <v>13</v>
      </c>
      <c r="I43" s="3">
        <v>3</v>
      </c>
      <c r="J43" s="3" t="s">
        <v>8</v>
      </c>
      <c r="K43" s="1">
        <v>95000</v>
      </c>
      <c r="L43" s="3" t="s">
        <v>17</v>
      </c>
      <c r="M43" s="76">
        <f t="shared" si="0"/>
        <v>6</v>
      </c>
      <c r="N43" s="79">
        <f t="shared" si="1"/>
        <v>95</v>
      </c>
      <c r="O43" s="79">
        <f t="shared" si="2"/>
        <v>2850</v>
      </c>
      <c r="P43" s="79"/>
    </row>
    <row r="44" spans="1:16" x14ac:dyDescent="0.2">
      <c r="A44" s="3">
        <v>1062</v>
      </c>
      <c r="B44" s="2" t="s">
        <v>58</v>
      </c>
      <c r="C44" s="4">
        <v>41129</v>
      </c>
      <c r="D44" s="5">
        <v>20790</v>
      </c>
      <c r="E44" s="6" t="s">
        <v>4</v>
      </c>
      <c r="F44" s="6" t="s">
        <v>15</v>
      </c>
      <c r="G44" s="3" t="s">
        <v>6</v>
      </c>
      <c r="H44" s="3" t="s">
        <v>13</v>
      </c>
      <c r="I44" s="3">
        <v>3</v>
      </c>
      <c r="J44" s="3" t="s">
        <v>8</v>
      </c>
      <c r="K44" s="1">
        <v>80000</v>
      </c>
      <c r="L44" s="3" t="s">
        <v>22</v>
      </c>
      <c r="M44" s="76">
        <f t="shared" si="0"/>
        <v>2</v>
      </c>
      <c r="N44" s="79">
        <f t="shared" si="1"/>
        <v>80</v>
      </c>
      <c r="O44" s="79">
        <f t="shared" si="2"/>
        <v>2400</v>
      </c>
      <c r="P44" s="79"/>
    </row>
    <row r="45" spans="1:16" x14ac:dyDescent="0.2">
      <c r="A45" s="3">
        <v>1063</v>
      </c>
      <c r="B45" s="2" t="s">
        <v>59</v>
      </c>
      <c r="C45" s="4">
        <v>41107</v>
      </c>
      <c r="D45" s="5">
        <v>21743</v>
      </c>
      <c r="E45" s="6" t="s">
        <v>4</v>
      </c>
      <c r="F45" s="6" t="s">
        <v>29</v>
      </c>
      <c r="G45" s="3" t="s">
        <v>6</v>
      </c>
      <c r="H45" s="3" t="s">
        <v>7</v>
      </c>
      <c r="I45" s="3">
        <v>1</v>
      </c>
      <c r="J45" s="3" t="s">
        <v>26</v>
      </c>
      <c r="K45" s="1">
        <v>25792</v>
      </c>
      <c r="L45" s="3" t="s">
        <v>27</v>
      </c>
      <c r="M45" s="76">
        <f t="shared" si="0"/>
        <v>2</v>
      </c>
      <c r="N45" s="79">
        <f t="shared" si="1"/>
        <v>0</v>
      </c>
      <c r="O45" s="79">
        <f t="shared" si="2"/>
        <v>773.76</v>
      </c>
      <c r="P45" s="79"/>
    </row>
    <row r="46" spans="1:16" x14ac:dyDescent="0.2">
      <c r="A46" s="3">
        <v>1064</v>
      </c>
      <c r="B46" s="2" t="s">
        <v>50</v>
      </c>
      <c r="C46" s="5">
        <v>40916</v>
      </c>
      <c r="D46" s="5">
        <v>25633</v>
      </c>
      <c r="E46" s="6" t="s">
        <v>11</v>
      </c>
      <c r="F46" s="6" t="s">
        <v>15</v>
      </c>
      <c r="G46" s="3" t="s">
        <v>6</v>
      </c>
      <c r="H46" s="3" t="s">
        <v>7</v>
      </c>
      <c r="I46" s="3">
        <v>3</v>
      </c>
      <c r="J46" s="3" t="s">
        <v>8</v>
      </c>
      <c r="K46" s="1">
        <v>70000</v>
      </c>
      <c r="L46" s="3" t="s">
        <v>9</v>
      </c>
      <c r="M46" s="76">
        <f t="shared" si="0"/>
        <v>3</v>
      </c>
      <c r="N46" s="79">
        <f t="shared" si="1"/>
        <v>0</v>
      </c>
      <c r="O46" s="79">
        <f t="shared" si="2"/>
        <v>2100</v>
      </c>
      <c r="P46" s="79"/>
    </row>
    <row r="47" spans="1:16" x14ac:dyDescent="0.2">
      <c r="A47" s="3">
        <v>1065</v>
      </c>
      <c r="B47" s="2" t="s">
        <v>60</v>
      </c>
      <c r="C47" s="5">
        <v>40455</v>
      </c>
      <c r="D47" s="5">
        <v>21848</v>
      </c>
      <c r="E47" s="6" t="s">
        <v>11</v>
      </c>
      <c r="F47" s="6" t="s">
        <v>5</v>
      </c>
      <c r="G47" s="3" t="s">
        <v>6</v>
      </c>
      <c r="H47" s="3" t="s">
        <v>7</v>
      </c>
      <c r="I47" s="3">
        <v>3</v>
      </c>
      <c r="J47" s="3" t="s">
        <v>8</v>
      </c>
      <c r="K47" s="1">
        <v>73500</v>
      </c>
      <c r="L47" s="3" t="s">
        <v>27</v>
      </c>
      <c r="M47" s="76">
        <f t="shared" si="0"/>
        <v>4</v>
      </c>
      <c r="N47" s="79">
        <f t="shared" si="1"/>
        <v>0</v>
      </c>
      <c r="O47" s="79">
        <f t="shared" si="2"/>
        <v>2205</v>
      </c>
      <c r="P47" s="79"/>
    </row>
    <row r="48" spans="1:16" x14ac:dyDescent="0.2">
      <c r="A48" s="3">
        <v>1066</v>
      </c>
      <c r="B48" s="2" t="s">
        <v>61</v>
      </c>
      <c r="C48" s="5">
        <v>40063</v>
      </c>
      <c r="D48" s="5">
        <v>22351</v>
      </c>
      <c r="E48" s="6" t="s">
        <v>11</v>
      </c>
      <c r="F48" s="6" t="s">
        <v>29</v>
      </c>
      <c r="G48" s="3" t="s">
        <v>6</v>
      </c>
      <c r="H48" s="3" t="s">
        <v>7</v>
      </c>
      <c r="I48" s="3">
        <v>1</v>
      </c>
      <c r="J48" s="3" t="s">
        <v>26</v>
      </c>
      <c r="K48" s="1">
        <v>21299</v>
      </c>
      <c r="L48" s="3" t="s">
        <v>27</v>
      </c>
      <c r="M48" s="76">
        <f t="shared" si="0"/>
        <v>5</v>
      </c>
      <c r="N48" s="79">
        <f t="shared" si="1"/>
        <v>0</v>
      </c>
      <c r="O48" s="79">
        <f t="shared" si="2"/>
        <v>638.97</v>
      </c>
      <c r="P48" s="79"/>
    </row>
    <row r="49" spans="1:16" x14ac:dyDescent="0.2">
      <c r="A49" s="3">
        <v>1067</v>
      </c>
      <c r="B49" s="2" t="s">
        <v>62</v>
      </c>
      <c r="C49" s="5">
        <v>40762</v>
      </c>
      <c r="D49" s="5">
        <v>20756</v>
      </c>
      <c r="E49" s="6" t="s">
        <v>11</v>
      </c>
      <c r="F49" s="6" t="s">
        <v>5</v>
      </c>
      <c r="G49" s="3" t="s">
        <v>6</v>
      </c>
      <c r="H49" s="3" t="s">
        <v>7</v>
      </c>
      <c r="I49" s="3">
        <v>1</v>
      </c>
      <c r="J49" s="3" t="s">
        <v>26</v>
      </c>
      <c r="K49" s="1">
        <v>39000</v>
      </c>
      <c r="L49" s="3" t="s">
        <v>17</v>
      </c>
      <c r="M49" s="76">
        <f t="shared" si="0"/>
        <v>3</v>
      </c>
      <c r="N49" s="79">
        <f t="shared" si="1"/>
        <v>0</v>
      </c>
      <c r="O49" s="79">
        <f t="shared" si="2"/>
        <v>1170</v>
      </c>
      <c r="P49" s="79"/>
    </row>
    <row r="50" spans="1:16" x14ac:dyDescent="0.2">
      <c r="A50" s="3">
        <v>1068</v>
      </c>
      <c r="B50" s="2" t="s">
        <v>63</v>
      </c>
      <c r="C50" s="4">
        <v>41058</v>
      </c>
      <c r="D50" s="5">
        <v>18496</v>
      </c>
      <c r="E50" s="6" t="s">
        <v>4</v>
      </c>
      <c r="F50" s="6" t="s">
        <v>5</v>
      </c>
      <c r="G50" s="3" t="s">
        <v>6</v>
      </c>
      <c r="H50" s="3" t="s">
        <v>13</v>
      </c>
      <c r="I50" s="3">
        <v>3</v>
      </c>
      <c r="J50" s="3" t="s">
        <v>8</v>
      </c>
      <c r="K50" s="1">
        <v>115000</v>
      </c>
      <c r="L50" s="3" t="s">
        <v>9</v>
      </c>
      <c r="M50" s="76">
        <f t="shared" si="0"/>
        <v>3</v>
      </c>
      <c r="N50" s="79">
        <f t="shared" si="1"/>
        <v>115</v>
      </c>
      <c r="O50" s="79">
        <f t="shared" si="2"/>
        <v>3450</v>
      </c>
      <c r="P50" s="79"/>
    </row>
    <row r="51" spans="1:16" x14ac:dyDescent="0.2">
      <c r="A51" s="3">
        <v>1069</v>
      </c>
      <c r="B51" s="2" t="s">
        <v>64</v>
      </c>
      <c r="C51" s="5">
        <v>38004</v>
      </c>
      <c r="D51" s="5">
        <v>18940</v>
      </c>
      <c r="E51" s="6" t="s">
        <v>11</v>
      </c>
      <c r="F51" s="6" t="s">
        <v>29</v>
      </c>
      <c r="G51" s="3" t="s">
        <v>6</v>
      </c>
      <c r="H51" s="3" t="s">
        <v>7</v>
      </c>
      <c r="I51" s="3">
        <v>1</v>
      </c>
      <c r="J51" s="3" t="s">
        <v>26</v>
      </c>
      <c r="K51" s="1">
        <v>21840</v>
      </c>
      <c r="L51" s="3" t="s">
        <v>20</v>
      </c>
      <c r="M51" s="76">
        <f t="shared" si="0"/>
        <v>11</v>
      </c>
      <c r="N51" s="79">
        <f t="shared" si="1"/>
        <v>0</v>
      </c>
      <c r="O51" s="79">
        <f t="shared" si="2"/>
        <v>655.19999999999993</v>
      </c>
      <c r="P51" s="79"/>
    </row>
    <row r="52" spans="1:16" x14ac:dyDescent="0.2">
      <c r="A52" s="3">
        <v>1070</v>
      </c>
      <c r="B52" s="2" t="s">
        <v>65</v>
      </c>
      <c r="C52" s="4">
        <v>41275</v>
      </c>
      <c r="D52" s="5">
        <v>24268</v>
      </c>
      <c r="E52" s="6" t="s">
        <v>4</v>
      </c>
      <c r="F52" s="6" t="s">
        <v>5</v>
      </c>
      <c r="G52" s="3" t="s">
        <v>6</v>
      </c>
      <c r="H52" s="3" t="s">
        <v>13</v>
      </c>
      <c r="I52" s="3">
        <v>3</v>
      </c>
      <c r="J52" s="3" t="s">
        <v>8</v>
      </c>
      <c r="K52" s="1">
        <v>123000</v>
      </c>
      <c r="L52" s="3" t="s">
        <v>27</v>
      </c>
      <c r="M52" s="76">
        <f t="shared" si="0"/>
        <v>2</v>
      </c>
      <c r="N52" s="79">
        <f t="shared" si="1"/>
        <v>123</v>
      </c>
      <c r="O52" s="79">
        <f t="shared" si="2"/>
        <v>3690</v>
      </c>
      <c r="P52" s="79"/>
    </row>
    <row r="53" spans="1:16" x14ac:dyDescent="0.2">
      <c r="A53" s="3">
        <v>1071</v>
      </c>
      <c r="B53" s="2" t="s">
        <v>66</v>
      </c>
      <c r="C53" s="5">
        <v>36899</v>
      </c>
      <c r="D53" s="5">
        <v>33595</v>
      </c>
      <c r="E53" s="6" t="s">
        <v>4</v>
      </c>
      <c r="F53" s="6" t="s">
        <v>5</v>
      </c>
      <c r="G53" s="3" t="s">
        <v>6</v>
      </c>
      <c r="H53" s="3" t="s">
        <v>13</v>
      </c>
      <c r="I53" s="3">
        <v>3</v>
      </c>
      <c r="J53" s="3" t="s">
        <v>8</v>
      </c>
      <c r="K53" s="1">
        <v>90000</v>
      </c>
      <c r="L53" s="3" t="s">
        <v>20</v>
      </c>
      <c r="M53" s="76">
        <f t="shared" si="0"/>
        <v>14</v>
      </c>
      <c r="N53" s="79">
        <f t="shared" si="1"/>
        <v>90</v>
      </c>
      <c r="O53" s="79">
        <f t="shared" si="2"/>
        <v>2700</v>
      </c>
      <c r="P53" s="79"/>
    </row>
    <row r="54" spans="1:16" x14ac:dyDescent="0.2">
      <c r="A54" s="3">
        <v>1072</v>
      </c>
      <c r="B54" s="2" t="s">
        <v>67</v>
      </c>
      <c r="C54" s="5">
        <v>38097</v>
      </c>
      <c r="D54" s="5">
        <v>20636</v>
      </c>
      <c r="E54" s="6" t="s">
        <v>4</v>
      </c>
      <c r="F54" s="6" t="s">
        <v>5</v>
      </c>
      <c r="G54" s="3" t="s">
        <v>6</v>
      </c>
      <c r="H54" s="3" t="s">
        <v>13</v>
      </c>
      <c r="I54" s="3">
        <v>3</v>
      </c>
      <c r="J54" s="3" t="s">
        <v>8</v>
      </c>
      <c r="K54" s="1">
        <v>110000</v>
      </c>
      <c r="L54" s="3" t="s">
        <v>22</v>
      </c>
      <c r="M54" s="76">
        <f t="shared" si="0"/>
        <v>11</v>
      </c>
      <c r="N54" s="79">
        <f t="shared" si="1"/>
        <v>110</v>
      </c>
      <c r="O54" s="79">
        <f t="shared" si="2"/>
        <v>3300</v>
      </c>
      <c r="P54" s="79"/>
    </row>
    <row r="55" spans="1:16" x14ac:dyDescent="0.2">
      <c r="A55" s="3">
        <v>1073</v>
      </c>
      <c r="B55" s="2" t="s">
        <v>68</v>
      </c>
      <c r="C55" s="5">
        <v>38153</v>
      </c>
      <c r="D55" s="5">
        <v>18382</v>
      </c>
      <c r="E55" s="6" t="s">
        <v>11</v>
      </c>
      <c r="F55" s="6" t="s">
        <v>5</v>
      </c>
      <c r="G55" s="3" t="s">
        <v>6</v>
      </c>
      <c r="H55" s="3" t="s">
        <v>13</v>
      </c>
      <c r="I55" s="3">
        <v>3</v>
      </c>
      <c r="J55" s="3" t="s">
        <v>8</v>
      </c>
      <c r="K55" s="1">
        <v>75000</v>
      </c>
      <c r="L55" s="3" t="s">
        <v>17</v>
      </c>
      <c r="M55" s="76">
        <f t="shared" si="0"/>
        <v>11</v>
      </c>
      <c r="N55" s="79">
        <f t="shared" si="1"/>
        <v>75</v>
      </c>
      <c r="O55" s="79">
        <f t="shared" si="2"/>
        <v>2250</v>
      </c>
      <c r="P55" s="79"/>
    </row>
    <row r="56" spans="1:16" x14ac:dyDescent="0.2">
      <c r="A56" s="3">
        <v>1074</v>
      </c>
      <c r="B56" s="2" t="s">
        <v>69</v>
      </c>
      <c r="C56" s="5">
        <v>39236</v>
      </c>
      <c r="D56" s="5">
        <v>19526</v>
      </c>
      <c r="E56" s="6" t="s">
        <v>4</v>
      </c>
      <c r="F56" s="6" t="s">
        <v>15</v>
      </c>
      <c r="G56" s="3" t="s">
        <v>6</v>
      </c>
      <c r="H56" s="3" t="s">
        <v>13</v>
      </c>
      <c r="I56" s="3">
        <v>3</v>
      </c>
      <c r="J56" s="3" t="s">
        <v>8</v>
      </c>
      <c r="K56" s="1">
        <v>80000</v>
      </c>
      <c r="L56" s="3" t="s">
        <v>22</v>
      </c>
      <c r="M56" s="76">
        <f t="shared" si="0"/>
        <v>8</v>
      </c>
      <c r="N56" s="79">
        <f t="shared" si="1"/>
        <v>80</v>
      </c>
      <c r="O56" s="79">
        <f t="shared" si="2"/>
        <v>2400</v>
      </c>
      <c r="P56" s="79"/>
    </row>
    <row r="57" spans="1:16" x14ac:dyDescent="0.2">
      <c r="A57" s="3">
        <v>1075</v>
      </c>
      <c r="B57" s="2" t="s">
        <v>70</v>
      </c>
      <c r="C57" s="4">
        <v>41303</v>
      </c>
      <c r="D57" s="5">
        <v>30256</v>
      </c>
      <c r="E57" s="6" t="s">
        <v>11</v>
      </c>
      <c r="F57" s="6" t="s">
        <v>5</v>
      </c>
      <c r="G57" s="3" t="s">
        <v>6</v>
      </c>
      <c r="H57" s="3" t="s">
        <v>13</v>
      </c>
      <c r="I57" s="3">
        <v>2</v>
      </c>
      <c r="J57" s="3" t="s">
        <v>8</v>
      </c>
      <c r="K57" s="1">
        <v>45000</v>
      </c>
      <c r="L57" s="3" t="s">
        <v>20</v>
      </c>
      <c r="M57" s="76">
        <f t="shared" si="0"/>
        <v>2</v>
      </c>
      <c r="N57" s="79">
        <f t="shared" si="1"/>
        <v>45</v>
      </c>
      <c r="O57" s="79">
        <f t="shared" si="2"/>
        <v>1350</v>
      </c>
      <c r="P57" s="79"/>
    </row>
    <row r="58" spans="1:16" x14ac:dyDescent="0.2">
      <c r="A58" s="3">
        <v>1076</v>
      </c>
      <c r="B58" s="2" t="s">
        <v>71</v>
      </c>
      <c r="C58" s="5">
        <v>39296</v>
      </c>
      <c r="D58" s="5">
        <v>22853</v>
      </c>
      <c r="E58" s="6" t="s">
        <v>11</v>
      </c>
      <c r="F58" s="6" t="s">
        <v>29</v>
      </c>
      <c r="G58" s="3" t="s">
        <v>6</v>
      </c>
      <c r="H58" s="3" t="s">
        <v>7</v>
      </c>
      <c r="I58" s="3">
        <v>1</v>
      </c>
      <c r="J58" s="3" t="s">
        <v>26</v>
      </c>
      <c r="K58" s="1">
        <v>22048</v>
      </c>
      <c r="L58" s="7" t="s">
        <v>9</v>
      </c>
      <c r="M58" s="76">
        <f t="shared" si="0"/>
        <v>7</v>
      </c>
      <c r="N58" s="79">
        <f t="shared" si="1"/>
        <v>0</v>
      </c>
      <c r="O58" s="79">
        <f t="shared" si="2"/>
        <v>661.43999999999994</v>
      </c>
      <c r="P58" s="79"/>
    </row>
    <row r="59" spans="1:16" x14ac:dyDescent="0.2">
      <c r="A59" s="3">
        <v>1077</v>
      </c>
      <c r="B59" s="2" t="s">
        <v>72</v>
      </c>
      <c r="C59" s="4">
        <v>41149</v>
      </c>
      <c r="D59" s="5">
        <v>27173</v>
      </c>
      <c r="E59" s="6" t="s">
        <v>4</v>
      </c>
      <c r="F59" s="6" t="s">
        <v>5</v>
      </c>
      <c r="G59" s="3" t="s">
        <v>6</v>
      </c>
      <c r="H59" s="3" t="s">
        <v>7</v>
      </c>
      <c r="I59" s="3">
        <v>2</v>
      </c>
      <c r="J59" s="3" t="s">
        <v>8</v>
      </c>
      <c r="K59" s="1">
        <v>47000</v>
      </c>
      <c r="L59" s="3" t="s">
        <v>22</v>
      </c>
      <c r="M59" s="76">
        <f t="shared" si="0"/>
        <v>2</v>
      </c>
      <c r="N59" s="79">
        <f t="shared" si="1"/>
        <v>0</v>
      </c>
      <c r="O59" s="79">
        <f t="shared" si="2"/>
        <v>1410</v>
      </c>
      <c r="P59" s="79"/>
    </row>
    <row r="60" spans="1:16" x14ac:dyDescent="0.2">
      <c r="A60" s="3">
        <v>1078</v>
      </c>
      <c r="B60" s="2" t="s">
        <v>73</v>
      </c>
      <c r="C60" s="5">
        <v>38296</v>
      </c>
      <c r="D60" s="5">
        <v>18779</v>
      </c>
      <c r="E60" s="6" t="s">
        <v>11</v>
      </c>
      <c r="F60" s="6" t="s">
        <v>29</v>
      </c>
      <c r="G60" s="3" t="s">
        <v>6</v>
      </c>
      <c r="H60" s="3" t="s">
        <v>7</v>
      </c>
      <c r="I60" s="3">
        <v>1</v>
      </c>
      <c r="J60" s="3" t="s">
        <v>26</v>
      </c>
      <c r="K60" s="1">
        <v>26000</v>
      </c>
      <c r="L60" s="3" t="s">
        <v>17</v>
      </c>
      <c r="M60" s="76">
        <f t="shared" si="0"/>
        <v>10</v>
      </c>
      <c r="N60" s="79">
        <f t="shared" si="1"/>
        <v>0</v>
      </c>
      <c r="O60" s="79">
        <f t="shared" si="2"/>
        <v>780</v>
      </c>
      <c r="P60" s="79"/>
    </row>
    <row r="61" spans="1:16" x14ac:dyDescent="0.2">
      <c r="A61" s="3">
        <v>1079</v>
      </c>
      <c r="B61" s="2" t="s">
        <v>74</v>
      </c>
      <c r="C61" s="4">
        <v>41107</v>
      </c>
      <c r="D61" s="5">
        <v>30970</v>
      </c>
      <c r="E61" s="6" t="s">
        <v>4</v>
      </c>
      <c r="F61" s="6" t="s">
        <v>29</v>
      </c>
      <c r="G61" s="3" t="s">
        <v>25</v>
      </c>
      <c r="H61" s="3" t="s">
        <v>7</v>
      </c>
      <c r="I61" s="3">
        <v>1</v>
      </c>
      <c r="J61" s="3" t="s">
        <v>26</v>
      </c>
      <c r="K61" s="1">
        <v>25792</v>
      </c>
      <c r="L61" s="3" t="s">
        <v>22</v>
      </c>
      <c r="M61" s="76">
        <f t="shared" si="0"/>
        <v>2</v>
      </c>
      <c r="N61" s="79">
        <f t="shared" si="1"/>
        <v>0</v>
      </c>
      <c r="O61" s="79">
        <f t="shared" si="2"/>
        <v>0</v>
      </c>
      <c r="P61" s="79"/>
    </row>
    <row r="62" spans="1:16" x14ac:dyDescent="0.2">
      <c r="A62" s="3">
        <v>1080</v>
      </c>
      <c r="B62" s="2" t="s">
        <v>75</v>
      </c>
      <c r="C62" s="5">
        <v>39264</v>
      </c>
      <c r="D62" s="5">
        <v>33520</v>
      </c>
      <c r="E62" s="6" t="s">
        <v>11</v>
      </c>
      <c r="F62" s="6" t="s">
        <v>29</v>
      </c>
      <c r="G62" s="3" t="s">
        <v>6</v>
      </c>
      <c r="H62" s="3" t="s">
        <v>7</v>
      </c>
      <c r="I62" s="3">
        <v>1</v>
      </c>
      <c r="J62" s="3" t="s">
        <v>26</v>
      </c>
      <c r="K62" s="1">
        <v>27560</v>
      </c>
      <c r="L62" s="3" t="s">
        <v>27</v>
      </c>
      <c r="M62" s="76">
        <f t="shared" si="0"/>
        <v>8</v>
      </c>
      <c r="N62" s="79">
        <f t="shared" si="1"/>
        <v>0</v>
      </c>
      <c r="O62" s="79">
        <f t="shared" si="2"/>
        <v>826.8</v>
      </c>
      <c r="P62" s="79"/>
    </row>
    <row r="63" spans="1:16" x14ac:dyDescent="0.2">
      <c r="A63" s="3">
        <v>1081</v>
      </c>
      <c r="B63" s="2" t="s">
        <v>76</v>
      </c>
      <c r="C63" s="4">
        <v>41107</v>
      </c>
      <c r="D63" s="5">
        <v>17930</v>
      </c>
      <c r="E63" s="6" t="s">
        <v>4</v>
      </c>
      <c r="F63" s="6" t="s">
        <v>5</v>
      </c>
      <c r="G63" s="3" t="s">
        <v>6</v>
      </c>
      <c r="H63" s="3" t="s">
        <v>13</v>
      </c>
      <c r="I63" s="3">
        <v>3</v>
      </c>
      <c r="J63" s="3" t="s">
        <v>8</v>
      </c>
      <c r="K63" s="1">
        <v>150000</v>
      </c>
      <c r="L63" s="3" t="s">
        <v>20</v>
      </c>
      <c r="M63" s="76">
        <f t="shared" si="0"/>
        <v>2</v>
      </c>
      <c r="N63" s="79">
        <f t="shared" si="1"/>
        <v>150</v>
      </c>
      <c r="O63" s="79">
        <f t="shared" si="2"/>
        <v>4500</v>
      </c>
      <c r="P63" s="79"/>
    </row>
    <row r="64" spans="1:16" x14ac:dyDescent="0.2">
      <c r="A64" s="3">
        <v>1082</v>
      </c>
      <c r="B64" s="2" t="s">
        <v>77</v>
      </c>
      <c r="C64" s="5">
        <v>39520</v>
      </c>
      <c r="D64" s="5">
        <v>25335</v>
      </c>
      <c r="E64" s="6" t="s">
        <v>4</v>
      </c>
      <c r="F64" s="6" t="s">
        <v>5</v>
      </c>
      <c r="G64" s="3" t="s">
        <v>78</v>
      </c>
      <c r="H64" s="3" t="s">
        <v>7</v>
      </c>
      <c r="I64" s="3">
        <v>3</v>
      </c>
      <c r="J64" s="3" t="s">
        <v>8</v>
      </c>
      <c r="K64" s="1">
        <v>54000</v>
      </c>
      <c r="L64" s="3" t="s">
        <v>17</v>
      </c>
      <c r="M64" s="76">
        <f t="shared" si="0"/>
        <v>7</v>
      </c>
      <c r="N64" s="79">
        <f t="shared" si="1"/>
        <v>0</v>
      </c>
      <c r="O64" s="79">
        <f t="shared" si="2"/>
        <v>0</v>
      </c>
      <c r="P64" s="79"/>
    </row>
    <row r="65" spans="1:16" x14ac:dyDescent="0.2">
      <c r="A65" s="3">
        <v>1083</v>
      </c>
      <c r="B65" s="2" t="s">
        <v>79</v>
      </c>
      <c r="C65" s="4">
        <v>41114</v>
      </c>
      <c r="D65" s="5">
        <v>21848</v>
      </c>
      <c r="E65" s="6" t="s">
        <v>4</v>
      </c>
      <c r="F65" s="6" t="s">
        <v>5</v>
      </c>
      <c r="G65" s="3" t="s">
        <v>6</v>
      </c>
      <c r="H65" s="3" t="s">
        <v>13</v>
      </c>
      <c r="I65" s="3">
        <v>3</v>
      </c>
      <c r="J65" s="3" t="s">
        <v>8</v>
      </c>
      <c r="K65" s="1">
        <v>85000</v>
      </c>
      <c r="L65" s="3" t="s">
        <v>27</v>
      </c>
      <c r="M65" s="76">
        <f t="shared" si="0"/>
        <v>2</v>
      </c>
      <c r="N65" s="79">
        <f t="shared" si="1"/>
        <v>85</v>
      </c>
      <c r="O65" s="79">
        <f t="shared" si="2"/>
        <v>2550</v>
      </c>
      <c r="P65" s="79"/>
    </row>
    <row r="66" spans="1:16" x14ac:dyDescent="0.2">
      <c r="A66" s="3">
        <v>1084</v>
      </c>
      <c r="B66" s="2" t="s">
        <v>80</v>
      </c>
      <c r="C66" s="4">
        <v>40579</v>
      </c>
      <c r="D66" s="5">
        <v>17185</v>
      </c>
      <c r="E66" s="6" t="s">
        <v>11</v>
      </c>
      <c r="F66" s="6" t="s">
        <v>5</v>
      </c>
      <c r="G66" s="3" t="s">
        <v>6</v>
      </c>
      <c r="H66" s="3" t="s">
        <v>7</v>
      </c>
      <c r="I66" s="3">
        <v>2</v>
      </c>
      <c r="J66" s="3" t="s">
        <v>8</v>
      </c>
      <c r="K66" s="1">
        <v>42000</v>
      </c>
      <c r="L66" s="3" t="s">
        <v>9</v>
      </c>
      <c r="M66" s="76">
        <f t="shared" si="0"/>
        <v>4</v>
      </c>
      <c r="N66" s="79">
        <f t="shared" si="1"/>
        <v>0</v>
      </c>
      <c r="O66" s="79">
        <f t="shared" si="2"/>
        <v>1260</v>
      </c>
      <c r="P66" s="79"/>
    </row>
    <row r="67" spans="1:16" x14ac:dyDescent="0.2">
      <c r="A67" s="3">
        <v>1085</v>
      </c>
      <c r="B67" s="2" t="s">
        <v>81</v>
      </c>
      <c r="C67" s="5">
        <v>38791</v>
      </c>
      <c r="D67" s="5">
        <v>22343</v>
      </c>
      <c r="E67" s="6" t="s">
        <v>11</v>
      </c>
      <c r="F67" s="6" t="s">
        <v>29</v>
      </c>
      <c r="G67" s="3" t="s">
        <v>6</v>
      </c>
      <c r="H67" s="3" t="s">
        <v>13</v>
      </c>
      <c r="I67" s="3">
        <v>1</v>
      </c>
      <c r="J67" s="3" t="s">
        <v>26</v>
      </c>
      <c r="K67" s="1">
        <v>29640</v>
      </c>
      <c r="L67" s="3" t="s">
        <v>22</v>
      </c>
      <c r="M67" s="76">
        <f t="shared" si="0"/>
        <v>9</v>
      </c>
      <c r="N67" s="79">
        <f t="shared" si="1"/>
        <v>29.64</v>
      </c>
      <c r="O67" s="79">
        <f t="shared" si="2"/>
        <v>889.19999999999993</v>
      </c>
      <c r="P67" s="79"/>
    </row>
    <row r="68" spans="1:16" x14ac:dyDescent="0.2">
      <c r="A68" s="3">
        <v>1086</v>
      </c>
      <c r="B68" s="2" t="s">
        <v>82</v>
      </c>
      <c r="C68" s="5">
        <v>37571</v>
      </c>
      <c r="D68" s="5">
        <v>28623</v>
      </c>
      <c r="E68" s="6" t="s">
        <v>4</v>
      </c>
      <c r="F68" s="6" t="s">
        <v>5</v>
      </c>
      <c r="G68" s="3" t="s">
        <v>6</v>
      </c>
      <c r="H68" s="3" t="s">
        <v>13</v>
      </c>
      <c r="I68" s="3">
        <v>3</v>
      </c>
      <c r="J68" s="3" t="s">
        <v>8</v>
      </c>
      <c r="K68" s="1">
        <v>110000</v>
      </c>
      <c r="L68" s="3" t="s">
        <v>9</v>
      </c>
      <c r="M68" s="76">
        <f t="shared" si="0"/>
        <v>12</v>
      </c>
      <c r="N68" s="79">
        <f t="shared" si="1"/>
        <v>110</v>
      </c>
      <c r="O68" s="79">
        <f t="shared" si="2"/>
        <v>3300</v>
      </c>
      <c r="P68" s="79"/>
    </row>
    <row r="69" spans="1:16" x14ac:dyDescent="0.2">
      <c r="A69" s="3">
        <v>1087</v>
      </c>
      <c r="B69" s="2" t="s">
        <v>83</v>
      </c>
      <c r="C69" s="5">
        <v>40798</v>
      </c>
      <c r="D69" s="5">
        <v>31679</v>
      </c>
      <c r="E69" s="6" t="s">
        <v>11</v>
      </c>
      <c r="F69" s="6" t="s">
        <v>5</v>
      </c>
      <c r="G69" s="3" t="s">
        <v>78</v>
      </c>
      <c r="H69" s="3" t="s">
        <v>7</v>
      </c>
      <c r="I69" s="3">
        <v>3</v>
      </c>
      <c r="J69" s="3" t="s">
        <v>8</v>
      </c>
      <c r="K69" s="1">
        <v>66000</v>
      </c>
      <c r="L69" s="3" t="s">
        <v>17</v>
      </c>
      <c r="M69" s="76">
        <f t="shared" si="0"/>
        <v>3</v>
      </c>
      <c r="N69" s="79">
        <f t="shared" si="1"/>
        <v>0</v>
      </c>
      <c r="O69" s="79">
        <f t="shared" si="2"/>
        <v>0</v>
      </c>
      <c r="P69" s="79"/>
    </row>
    <row r="70" spans="1:16" x14ac:dyDescent="0.2">
      <c r="A70" s="3">
        <v>1088</v>
      </c>
      <c r="B70" s="2" t="s">
        <v>84</v>
      </c>
      <c r="C70" s="5">
        <v>37882</v>
      </c>
      <c r="D70" s="5">
        <v>19526</v>
      </c>
      <c r="E70" s="6" t="s">
        <v>11</v>
      </c>
      <c r="F70" s="6" t="s">
        <v>5</v>
      </c>
      <c r="G70" s="3" t="s">
        <v>6</v>
      </c>
      <c r="H70" s="3" t="s">
        <v>7</v>
      </c>
      <c r="I70" s="3">
        <v>2</v>
      </c>
      <c r="J70" s="3" t="s">
        <v>8</v>
      </c>
      <c r="K70" s="1">
        <v>52000</v>
      </c>
      <c r="L70" s="3" t="s">
        <v>9</v>
      </c>
      <c r="M70" s="76">
        <f t="shared" ref="M70:M105" si="3">DATEDIF(C70,$Y$5,"y")</f>
        <v>11</v>
      </c>
      <c r="N70" s="79">
        <f t="shared" ref="N70:N105" si="4">IF(H70="Y",K70*0.001,0)</f>
        <v>0</v>
      </c>
      <c r="O70" s="79">
        <f t="shared" ref="O70:O105" si="5">IF(AND(G70="FT",M70&gt;=1),K70*0.03,0)</f>
        <v>1560</v>
      </c>
      <c r="P70" s="79"/>
    </row>
    <row r="71" spans="1:16" x14ac:dyDescent="0.2">
      <c r="A71" s="3">
        <v>1089</v>
      </c>
      <c r="B71" s="2" t="s">
        <v>85</v>
      </c>
      <c r="C71" s="4">
        <v>41226</v>
      </c>
      <c r="D71" s="5">
        <v>20373</v>
      </c>
      <c r="E71" s="6" t="s">
        <v>11</v>
      </c>
      <c r="F71" s="6" t="s">
        <v>5</v>
      </c>
      <c r="G71" s="3" t="s">
        <v>6</v>
      </c>
      <c r="H71" s="3" t="s">
        <v>13</v>
      </c>
      <c r="I71" s="3">
        <v>3</v>
      </c>
      <c r="J71" s="3" t="s">
        <v>8</v>
      </c>
      <c r="K71" s="1">
        <v>85000</v>
      </c>
      <c r="L71" s="3" t="s">
        <v>9</v>
      </c>
      <c r="M71" s="76">
        <f t="shared" si="3"/>
        <v>2</v>
      </c>
      <c r="N71" s="79">
        <f t="shared" si="4"/>
        <v>85</v>
      </c>
      <c r="O71" s="79">
        <f t="shared" si="5"/>
        <v>2550</v>
      </c>
      <c r="P71" s="79"/>
    </row>
    <row r="72" spans="1:16" x14ac:dyDescent="0.2">
      <c r="A72" s="3">
        <v>1090</v>
      </c>
      <c r="B72" s="2" t="s">
        <v>86</v>
      </c>
      <c r="C72" s="5">
        <v>40888</v>
      </c>
      <c r="D72" s="5">
        <v>27091</v>
      </c>
      <c r="E72" s="6" t="s">
        <v>4</v>
      </c>
      <c r="F72" s="6" t="s">
        <v>5</v>
      </c>
      <c r="G72" s="3" t="s">
        <v>6</v>
      </c>
      <c r="H72" s="3" t="s">
        <v>13</v>
      </c>
      <c r="I72" s="3">
        <v>3</v>
      </c>
      <c r="J72" s="3" t="s">
        <v>8</v>
      </c>
      <c r="K72" s="1">
        <v>130000</v>
      </c>
      <c r="L72" s="3" t="s">
        <v>17</v>
      </c>
      <c r="M72" s="76">
        <f t="shared" si="3"/>
        <v>3</v>
      </c>
      <c r="N72" s="79">
        <f t="shared" si="4"/>
        <v>130</v>
      </c>
      <c r="O72" s="79">
        <f t="shared" si="5"/>
        <v>3900</v>
      </c>
      <c r="P72" s="79"/>
    </row>
    <row r="73" spans="1:16" x14ac:dyDescent="0.2">
      <c r="A73" s="3">
        <v>1091</v>
      </c>
      <c r="B73" s="2" t="s">
        <v>87</v>
      </c>
      <c r="C73" s="5">
        <v>39215</v>
      </c>
      <c r="D73" s="5">
        <v>21706</v>
      </c>
      <c r="E73" s="6" t="s">
        <v>4</v>
      </c>
      <c r="F73" s="6" t="s">
        <v>15</v>
      </c>
      <c r="G73" s="3" t="s">
        <v>6</v>
      </c>
      <c r="H73" s="3" t="s">
        <v>13</v>
      </c>
      <c r="I73" s="3">
        <v>3</v>
      </c>
      <c r="J73" s="3" t="s">
        <v>8</v>
      </c>
      <c r="K73" s="1">
        <v>110000</v>
      </c>
      <c r="L73" s="3" t="s">
        <v>27</v>
      </c>
      <c r="M73" s="76">
        <f t="shared" si="3"/>
        <v>8</v>
      </c>
      <c r="N73" s="79">
        <f t="shared" si="4"/>
        <v>110</v>
      </c>
      <c r="O73" s="79">
        <f t="shared" si="5"/>
        <v>3300</v>
      </c>
      <c r="P73" s="79"/>
    </row>
    <row r="74" spans="1:16" x14ac:dyDescent="0.2">
      <c r="A74" s="3">
        <v>1092</v>
      </c>
      <c r="B74" s="2" t="s">
        <v>88</v>
      </c>
      <c r="C74" s="5">
        <v>40508</v>
      </c>
      <c r="D74" s="5">
        <v>20150</v>
      </c>
      <c r="E74" s="6" t="s">
        <v>4</v>
      </c>
      <c r="F74" s="6" t="s">
        <v>5</v>
      </c>
      <c r="G74" s="3" t="s">
        <v>25</v>
      </c>
      <c r="H74" s="3" t="s">
        <v>7</v>
      </c>
      <c r="I74" s="3">
        <v>1</v>
      </c>
      <c r="J74" s="3" t="s">
        <v>26</v>
      </c>
      <c r="K74" s="1">
        <v>33280</v>
      </c>
      <c r="L74" s="3" t="s">
        <v>22</v>
      </c>
      <c r="M74" s="76">
        <f t="shared" si="3"/>
        <v>4</v>
      </c>
      <c r="N74" s="79">
        <f t="shared" si="4"/>
        <v>0</v>
      </c>
      <c r="O74" s="79">
        <f t="shared" si="5"/>
        <v>0</v>
      </c>
      <c r="P74" s="79"/>
    </row>
    <row r="75" spans="1:16" x14ac:dyDescent="0.2">
      <c r="A75" s="3">
        <v>1093</v>
      </c>
      <c r="B75" s="2" t="s">
        <v>89</v>
      </c>
      <c r="C75" s="5">
        <v>37128</v>
      </c>
      <c r="D75" s="5">
        <v>23510</v>
      </c>
      <c r="E75" s="6" t="s">
        <v>11</v>
      </c>
      <c r="F75" s="6" t="s">
        <v>5</v>
      </c>
      <c r="G75" s="3" t="s">
        <v>25</v>
      </c>
      <c r="H75" s="3" t="s">
        <v>7</v>
      </c>
      <c r="I75" s="3">
        <v>2</v>
      </c>
      <c r="J75" s="3" t="s">
        <v>8</v>
      </c>
      <c r="K75" s="1">
        <v>45000</v>
      </c>
      <c r="L75" s="3" t="s">
        <v>17</v>
      </c>
      <c r="M75" s="76">
        <f t="shared" si="3"/>
        <v>13</v>
      </c>
      <c r="N75" s="79">
        <f t="shared" si="4"/>
        <v>0</v>
      </c>
      <c r="O75" s="79">
        <f t="shared" si="5"/>
        <v>0</v>
      </c>
      <c r="P75" s="79"/>
    </row>
    <row r="76" spans="1:16" x14ac:dyDescent="0.2">
      <c r="A76" s="3">
        <v>1094</v>
      </c>
      <c r="B76" s="2" t="s">
        <v>90</v>
      </c>
      <c r="C76" s="5">
        <v>37215</v>
      </c>
      <c r="D76" s="5">
        <v>18569</v>
      </c>
      <c r="E76" s="6" t="s">
        <v>11</v>
      </c>
      <c r="F76" s="6" t="s">
        <v>5</v>
      </c>
      <c r="G76" s="3" t="s">
        <v>6</v>
      </c>
      <c r="H76" s="3" t="s">
        <v>7</v>
      </c>
      <c r="I76" s="3">
        <v>2</v>
      </c>
      <c r="J76" s="3" t="s">
        <v>8</v>
      </c>
      <c r="K76" s="1">
        <v>35000</v>
      </c>
      <c r="L76" s="3" t="s">
        <v>9</v>
      </c>
      <c r="M76" s="76">
        <f t="shared" si="3"/>
        <v>13</v>
      </c>
      <c r="N76" s="79">
        <f t="shared" si="4"/>
        <v>0</v>
      </c>
      <c r="O76" s="79">
        <f t="shared" si="5"/>
        <v>1050</v>
      </c>
      <c r="P76" s="79"/>
    </row>
    <row r="77" spans="1:16" x14ac:dyDescent="0.2">
      <c r="A77" s="3">
        <v>1095</v>
      </c>
      <c r="B77" s="2" t="s">
        <v>91</v>
      </c>
      <c r="C77" s="4">
        <v>41009</v>
      </c>
      <c r="D77" s="5">
        <v>30147</v>
      </c>
      <c r="E77" s="6" t="s">
        <v>4</v>
      </c>
      <c r="F77" s="6" t="s">
        <v>15</v>
      </c>
      <c r="G77" s="3" t="s">
        <v>6</v>
      </c>
      <c r="H77" s="3" t="s">
        <v>7</v>
      </c>
      <c r="I77" s="3">
        <v>3</v>
      </c>
      <c r="J77" s="3" t="s">
        <v>8</v>
      </c>
      <c r="K77" s="1">
        <v>63750</v>
      </c>
      <c r="L77" s="3" t="s">
        <v>17</v>
      </c>
      <c r="M77" s="76">
        <f t="shared" si="3"/>
        <v>3</v>
      </c>
      <c r="N77" s="79">
        <f t="shared" si="4"/>
        <v>0</v>
      </c>
      <c r="O77" s="79">
        <f t="shared" si="5"/>
        <v>1912.5</v>
      </c>
      <c r="P77" s="79"/>
    </row>
    <row r="78" spans="1:16" x14ac:dyDescent="0.2">
      <c r="A78" s="3">
        <v>1096</v>
      </c>
      <c r="B78" s="2" t="s">
        <v>92</v>
      </c>
      <c r="C78" s="5">
        <v>38601</v>
      </c>
      <c r="D78" s="5">
        <v>24649</v>
      </c>
      <c r="E78" s="6" t="s">
        <v>11</v>
      </c>
      <c r="F78" s="6" t="s">
        <v>5</v>
      </c>
      <c r="G78" s="3" t="s">
        <v>25</v>
      </c>
      <c r="H78" s="3" t="s">
        <v>7</v>
      </c>
      <c r="I78" s="3">
        <v>3</v>
      </c>
      <c r="J78" s="3" t="s">
        <v>8</v>
      </c>
      <c r="K78" s="1">
        <v>93000</v>
      </c>
      <c r="L78" s="3" t="s">
        <v>17</v>
      </c>
      <c r="M78" s="76">
        <f t="shared" si="3"/>
        <v>9</v>
      </c>
      <c r="N78" s="79">
        <f t="shared" si="4"/>
        <v>0</v>
      </c>
      <c r="O78" s="79">
        <f t="shared" si="5"/>
        <v>0</v>
      </c>
      <c r="P78" s="79"/>
    </row>
    <row r="79" spans="1:16" x14ac:dyDescent="0.2">
      <c r="A79" s="3">
        <v>1097</v>
      </c>
      <c r="B79" s="2" t="s">
        <v>93</v>
      </c>
      <c r="C79" s="5">
        <v>39007</v>
      </c>
      <c r="D79" s="5">
        <v>24551</v>
      </c>
      <c r="E79" s="6" t="s">
        <v>4</v>
      </c>
      <c r="F79" s="6" t="s">
        <v>15</v>
      </c>
      <c r="G79" s="3" t="s">
        <v>78</v>
      </c>
      <c r="H79" s="3" t="s">
        <v>7</v>
      </c>
      <c r="I79" s="3">
        <v>3</v>
      </c>
      <c r="J79" s="3" t="s">
        <v>8</v>
      </c>
      <c r="K79" s="1">
        <v>90000</v>
      </c>
      <c r="L79" s="3" t="s">
        <v>17</v>
      </c>
      <c r="M79" s="76">
        <f t="shared" si="3"/>
        <v>8</v>
      </c>
      <c r="N79" s="79">
        <f t="shared" si="4"/>
        <v>0</v>
      </c>
      <c r="O79" s="79">
        <f t="shared" si="5"/>
        <v>0</v>
      </c>
      <c r="P79" s="79"/>
    </row>
    <row r="80" spans="1:16" x14ac:dyDescent="0.2">
      <c r="A80" s="3">
        <v>1098</v>
      </c>
      <c r="B80" s="2" t="s">
        <v>18</v>
      </c>
      <c r="C80" s="4">
        <v>41058</v>
      </c>
      <c r="D80" s="5">
        <v>19464</v>
      </c>
      <c r="E80" s="6" t="s">
        <v>4</v>
      </c>
      <c r="F80" s="6" t="s">
        <v>5</v>
      </c>
      <c r="G80" s="3" t="s">
        <v>6</v>
      </c>
      <c r="H80" s="3" t="s">
        <v>13</v>
      </c>
      <c r="I80" s="3">
        <v>3</v>
      </c>
      <c r="J80" s="3" t="s">
        <v>8</v>
      </c>
      <c r="K80" s="1">
        <v>152400</v>
      </c>
      <c r="L80" s="3" t="s">
        <v>27</v>
      </c>
      <c r="M80" s="76">
        <f t="shared" si="3"/>
        <v>3</v>
      </c>
      <c r="N80" s="79">
        <f t="shared" si="4"/>
        <v>152.4</v>
      </c>
      <c r="O80" s="79">
        <f t="shared" si="5"/>
        <v>4572</v>
      </c>
      <c r="P80" s="79"/>
    </row>
    <row r="81" spans="1:16" x14ac:dyDescent="0.2">
      <c r="A81" s="3">
        <v>1099</v>
      </c>
      <c r="B81" s="2" t="s">
        <v>94</v>
      </c>
      <c r="C81" s="5">
        <v>39979</v>
      </c>
      <c r="D81" s="5">
        <v>23223</v>
      </c>
      <c r="E81" s="6" t="s">
        <v>11</v>
      </c>
      <c r="F81" s="6" t="s">
        <v>5</v>
      </c>
      <c r="G81" s="3" t="s">
        <v>25</v>
      </c>
      <c r="H81" s="3" t="s">
        <v>7</v>
      </c>
      <c r="I81" s="3">
        <v>1</v>
      </c>
      <c r="J81" s="3" t="s">
        <v>26</v>
      </c>
      <c r="K81" s="1">
        <v>26520</v>
      </c>
      <c r="L81" s="3" t="s">
        <v>17</v>
      </c>
      <c r="M81" s="76">
        <f t="shared" si="3"/>
        <v>6</v>
      </c>
      <c r="N81" s="79">
        <f t="shared" si="4"/>
        <v>0</v>
      </c>
      <c r="O81" s="79">
        <f t="shared" si="5"/>
        <v>0</v>
      </c>
      <c r="P81" s="79"/>
    </row>
    <row r="82" spans="1:16" x14ac:dyDescent="0.2">
      <c r="A82" s="3">
        <v>1100</v>
      </c>
      <c r="B82" s="2" t="s">
        <v>95</v>
      </c>
      <c r="C82" s="4">
        <v>41100</v>
      </c>
      <c r="D82" s="5">
        <v>22041</v>
      </c>
      <c r="E82" s="6" t="s">
        <v>4</v>
      </c>
      <c r="F82" s="6" t="s">
        <v>5</v>
      </c>
      <c r="G82" s="3" t="s">
        <v>6</v>
      </c>
      <c r="H82" s="3" t="s">
        <v>13</v>
      </c>
      <c r="I82" s="3">
        <v>2</v>
      </c>
      <c r="J82" s="3" t="s">
        <v>8</v>
      </c>
      <c r="K82" s="1">
        <v>40000</v>
      </c>
      <c r="L82" s="3" t="s">
        <v>20</v>
      </c>
      <c r="M82" s="76">
        <f t="shared" si="3"/>
        <v>2</v>
      </c>
      <c r="N82" s="79">
        <f t="shared" si="4"/>
        <v>40</v>
      </c>
      <c r="O82" s="79">
        <f t="shared" si="5"/>
        <v>1200</v>
      </c>
      <c r="P82" s="79"/>
    </row>
    <row r="83" spans="1:16" x14ac:dyDescent="0.2">
      <c r="A83" s="3">
        <v>1101</v>
      </c>
      <c r="B83" s="2" t="s">
        <v>96</v>
      </c>
      <c r="C83" s="4">
        <v>41296</v>
      </c>
      <c r="D83" s="5">
        <v>19551</v>
      </c>
      <c r="E83" s="6" t="s">
        <v>11</v>
      </c>
      <c r="F83" s="6" t="s">
        <v>5</v>
      </c>
      <c r="G83" s="3" t="s">
        <v>6</v>
      </c>
      <c r="H83" s="3" t="s">
        <v>7</v>
      </c>
      <c r="I83" s="3">
        <v>2</v>
      </c>
      <c r="J83" s="3" t="s">
        <v>8</v>
      </c>
      <c r="K83" s="1">
        <v>50000</v>
      </c>
      <c r="L83" s="3" t="s">
        <v>9</v>
      </c>
      <c r="M83" s="76">
        <f t="shared" si="3"/>
        <v>2</v>
      </c>
      <c r="N83" s="79">
        <f t="shared" si="4"/>
        <v>0</v>
      </c>
      <c r="O83" s="79">
        <f t="shared" si="5"/>
        <v>1500</v>
      </c>
      <c r="P83" s="79"/>
    </row>
    <row r="84" spans="1:16" x14ac:dyDescent="0.2">
      <c r="A84" s="3">
        <v>1102</v>
      </c>
      <c r="B84" s="2" t="s">
        <v>97</v>
      </c>
      <c r="C84" s="4">
        <v>41198</v>
      </c>
      <c r="D84" s="5">
        <v>30878</v>
      </c>
      <c r="E84" s="6" t="s">
        <v>11</v>
      </c>
      <c r="F84" s="6" t="s">
        <v>5</v>
      </c>
      <c r="G84" s="3" t="s">
        <v>6</v>
      </c>
      <c r="H84" s="3" t="s">
        <v>13</v>
      </c>
      <c r="I84" s="3">
        <v>3</v>
      </c>
      <c r="J84" s="3" t="s">
        <v>8</v>
      </c>
      <c r="K84" s="1">
        <v>85000</v>
      </c>
      <c r="L84" s="3" t="s">
        <v>20</v>
      </c>
      <c r="M84" s="76">
        <f t="shared" si="3"/>
        <v>2</v>
      </c>
      <c r="N84" s="79">
        <f t="shared" si="4"/>
        <v>85</v>
      </c>
      <c r="O84" s="79">
        <f t="shared" si="5"/>
        <v>2550</v>
      </c>
      <c r="P84" s="79"/>
    </row>
    <row r="85" spans="1:16" x14ac:dyDescent="0.2">
      <c r="A85" s="3">
        <v>1103</v>
      </c>
      <c r="B85" s="2" t="s">
        <v>98</v>
      </c>
      <c r="C85" s="4">
        <v>41149</v>
      </c>
      <c r="D85" s="5">
        <v>18956</v>
      </c>
      <c r="E85" s="6" t="s">
        <v>11</v>
      </c>
      <c r="F85" s="6" t="s">
        <v>5</v>
      </c>
      <c r="G85" s="3" t="s">
        <v>6</v>
      </c>
      <c r="H85" s="3" t="s">
        <v>7</v>
      </c>
      <c r="I85" s="3">
        <v>1</v>
      </c>
      <c r="J85" s="3" t="s">
        <v>26</v>
      </c>
      <c r="K85" s="1">
        <v>28496</v>
      </c>
      <c r="L85" s="3" t="s">
        <v>22</v>
      </c>
      <c r="M85" s="76">
        <f t="shared" si="3"/>
        <v>2</v>
      </c>
      <c r="N85" s="79">
        <f t="shared" si="4"/>
        <v>0</v>
      </c>
      <c r="O85" s="79">
        <f t="shared" si="5"/>
        <v>854.88</v>
      </c>
      <c r="P85" s="79"/>
    </row>
    <row r="86" spans="1:16" x14ac:dyDescent="0.2">
      <c r="A86" s="3">
        <v>1104</v>
      </c>
      <c r="B86" s="2" t="s">
        <v>99</v>
      </c>
      <c r="C86" s="5">
        <v>37886</v>
      </c>
      <c r="D86" s="5">
        <v>21555</v>
      </c>
      <c r="E86" s="6" t="s">
        <v>11</v>
      </c>
      <c r="F86" s="3" t="s">
        <v>12</v>
      </c>
      <c r="G86" s="3" t="s">
        <v>6</v>
      </c>
      <c r="H86" s="3" t="s">
        <v>7</v>
      </c>
      <c r="I86" s="3">
        <v>1</v>
      </c>
      <c r="J86" s="3" t="s">
        <v>26</v>
      </c>
      <c r="K86" s="1">
        <v>24752</v>
      </c>
      <c r="L86" s="3" t="s">
        <v>22</v>
      </c>
      <c r="M86" s="76">
        <f t="shared" si="3"/>
        <v>11</v>
      </c>
      <c r="N86" s="79">
        <f t="shared" si="4"/>
        <v>0</v>
      </c>
      <c r="O86" s="79">
        <f t="shared" si="5"/>
        <v>742.56</v>
      </c>
      <c r="P86" s="79"/>
    </row>
    <row r="87" spans="1:16" x14ac:dyDescent="0.2">
      <c r="A87" s="3">
        <v>1105</v>
      </c>
      <c r="B87" s="2" t="s">
        <v>100</v>
      </c>
      <c r="C87" s="5">
        <v>38065</v>
      </c>
      <c r="D87" s="5">
        <v>30262</v>
      </c>
      <c r="E87" s="6" t="s">
        <v>4</v>
      </c>
      <c r="F87" s="6" t="s">
        <v>5</v>
      </c>
      <c r="G87" s="3" t="s">
        <v>6</v>
      </c>
      <c r="H87" s="3" t="s">
        <v>13</v>
      </c>
      <c r="I87" s="3">
        <v>3</v>
      </c>
      <c r="J87" s="3" t="s">
        <v>8</v>
      </c>
      <c r="K87" s="1">
        <v>65000</v>
      </c>
      <c r="L87" s="3" t="s">
        <v>22</v>
      </c>
      <c r="M87" s="76">
        <f t="shared" si="3"/>
        <v>11</v>
      </c>
      <c r="N87" s="79">
        <f t="shared" si="4"/>
        <v>65</v>
      </c>
      <c r="O87" s="79">
        <f t="shared" si="5"/>
        <v>1950</v>
      </c>
      <c r="P87" s="79"/>
    </row>
    <row r="88" spans="1:16" x14ac:dyDescent="0.2">
      <c r="A88" s="3">
        <v>1106</v>
      </c>
      <c r="B88" s="2" t="s">
        <v>101</v>
      </c>
      <c r="C88" s="5">
        <v>39152</v>
      </c>
      <c r="D88" s="5">
        <v>21247</v>
      </c>
      <c r="E88" s="6" t="s">
        <v>11</v>
      </c>
      <c r="F88" s="6" t="s">
        <v>29</v>
      </c>
      <c r="G88" s="3" t="s">
        <v>25</v>
      </c>
      <c r="H88" s="3" t="s">
        <v>7</v>
      </c>
      <c r="I88" s="3">
        <v>1</v>
      </c>
      <c r="J88" s="3" t="s">
        <v>26</v>
      </c>
      <c r="K88" s="1">
        <v>22880</v>
      </c>
      <c r="L88" s="3" t="s">
        <v>27</v>
      </c>
      <c r="M88" s="76">
        <f t="shared" si="3"/>
        <v>8</v>
      </c>
      <c r="N88" s="79">
        <f t="shared" si="4"/>
        <v>0</v>
      </c>
      <c r="O88" s="79">
        <f t="shared" si="5"/>
        <v>0</v>
      </c>
      <c r="P88" s="79"/>
    </row>
    <row r="89" spans="1:16" x14ac:dyDescent="0.2">
      <c r="A89" s="3">
        <v>1107</v>
      </c>
      <c r="B89" s="2" t="s">
        <v>102</v>
      </c>
      <c r="C89" s="4">
        <v>41149</v>
      </c>
      <c r="D89" s="5">
        <v>27795</v>
      </c>
      <c r="E89" s="6" t="s">
        <v>11</v>
      </c>
      <c r="F89" s="6" t="s">
        <v>5</v>
      </c>
      <c r="G89" s="3" t="s">
        <v>6</v>
      </c>
      <c r="H89" s="3" t="s">
        <v>7</v>
      </c>
      <c r="I89" s="3">
        <v>1</v>
      </c>
      <c r="J89" s="3" t="s">
        <v>26</v>
      </c>
      <c r="K89" s="1">
        <v>29016</v>
      </c>
      <c r="L89" s="3" t="s">
        <v>17</v>
      </c>
      <c r="M89" s="76">
        <f t="shared" si="3"/>
        <v>2</v>
      </c>
      <c r="N89" s="79">
        <f t="shared" si="4"/>
        <v>0</v>
      </c>
      <c r="O89" s="79">
        <f t="shared" si="5"/>
        <v>870.48</v>
      </c>
      <c r="P89" s="79"/>
    </row>
    <row r="90" spans="1:16" x14ac:dyDescent="0.2">
      <c r="A90" s="3">
        <v>1108</v>
      </c>
      <c r="B90" s="2" t="s">
        <v>103</v>
      </c>
      <c r="C90" s="5">
        <v>36749</v>
      </c>
      <c r="D90" s="5">
        <v>24564</v>
      </c>
      <c r="E90" s="6" t="s">
        <v>4</v>
      </c>
      <c r="F90" s="6" t="s">
        <v>5</v>
      </c>
      <c r="G90" s="3" t="s">
        <v>6</v>
      </c>
      <c r="H90" s="3" t="s">
        <v>13</v>
      </c>
      <c r="I90" s="3">
        <v>3</v>
      </c>
      <c r="J90" s="3" t="s">
        <v>8</v>
      </c>
      <c r="K90" s="1">
        <v>102500</v>
      </c>
      <c r="L90" s="3" t="s">
        <v>22</v>
      </c>
      <c r="M90" s="76">
        <f t="shared" si="3"/>
        <v>14</v>
      </c>
      <c r="N90" s="79">
        <f t="shared" si="4"/>
        <v>102.5</v>
      </c>
      <c r="O90" s="79">
        <f t="shared" si="5"/>
        <v>3075</v>
      </c>
      <c r="P90" s="79"/>
    </row>
    <row r="91" spans="1:16" x14ac:dyDescent="0.2">
      <c r="A91" s="3">
        <v>1109</v>
      </c>
      <c r="B91" s="2" t="s">
        <v>104</v>
      </c>
      <c r="C91" s="4">
        <v>41002</v>
      </c>
      <c r="D91" s="5">
        <v>24525</v>
      </c>
      <c r="E91" s="6" t="s">
        <v>11</v>
      </c>
      <c r="F91" s="6" t="s">
        <v>5</v>
      </c>
      <c r="G91" s="3" t="s">
        <v>6</v>
      </c>
      <c r="H91" s="3" t="s">
        <v>7</v>
      </c>
      <c r="I91" s="3">
        <v>2</v>
      </c>
      <c r="J91" s="3" t="s">
        <v>8</v>
      </c>
      <c r="K91" s="1">
        <v>43260</v>
      </c>
      <c r="L91" s="3" t="s">
        <v>27</v>
      </c>
      <c r="M91" s="76">
        <f t="shared" si="3"/>
        <v>3</v>
      </c>
      <c r="N91" s="79">
        <f t="shared" si="4"/>
        <v>0</v>
      </c>
      <c r="O91" s="79">
        <f t="shared" si="5"/>
        <v>1297.8</v>
      </c>
      <c r="P91" s="79"/>
    </row>
    <row r="92" spans="1:16" x14ac:dyDescent="0.2">
      <c r="A92" s="3">
        <v>1110</v>
      </c>
      <c r="B92" s="2" t="s">
        <v>105</v>
      </c>
      <c r="C92" s="5">
        <v>38783</v>
      </c>
      <c r="D92" s="5">
        <v>23788</v>
      </c>
      <c r="E92" s="6" t="s">
        <v>4</v>
      </c>
      <c r="F92" s="6" t="s">
        <v>15</v>
      </c>
      <c r="G92" s="3" t="s">
        <v>6</v>
      </c>
      <c r="H92" s="3" t="s">
        <v>13</v>
      </c>
      <c r="I92" s="3">
        <v>3</v>
      </c>
      <c r="J92" s="3" t="s">
        <v>8</v>
      </c>
      <c r="K92" s="1">
        <v>150000</v>
      </c>
      <c r="L92" s="3" t="s">
        <v>17</v>
      </c>
      <c r="M92" s="76">
        <f t="shared" si="3"/>
        <v>9</v>
      </c>
      <c r="N92" s="79">
        <f t="shared" si="4"/>
        <v>150</v>
      </c>
      <c r="O92" s="79">
        <f t="shared" si="5"/>
        <v>4500</v>
      </c>
      <c r="P92" s="79"/>
    </row>
    <row r="93" spans="1:16" x14ac:dyDescent="0.2">
      <c r="A93" s="3">
        <v>1111</v>
      </c>
      <c r="B93" s="2" t="s">
        <v>106</v>
      </c>
      <c r="C93" s="5">
        <v>39811</v>
      </c>
      <c r="D93" s="5">
        <v>19453</v>
      </c>
      <c r="E93" s="6" t="s">
        <v>11</v>
      </c>
      <c r="F93" s="6" t="s">
        <v>29</v>
      </c>
      <c r="G93" s="3" t="s">
        <v>78</v>
      </c>
      <c r="H93" s="3" t="s">
        <v>7</v>
      </c>
      <c r="I93" s="3">
        <v>3</v>
      </c>
      <c r="J93" s="3" t="s">
        <v>8</v>
      </c>
      <c r="K93" s="1">
        <v>55000</v>
      </c>
      <c r="L93" s="3" t="s">
        <v>17</v>
      </c>
      <c r="M93" s="76">
        <f t="shared" si="3"/>
        <v>6</v>
      </c>
      <c r="N93" s="79">
        <f t="shared" si="4"/>
        <v>0</v>
      </c>
      <c r="O93" s="79">
        <f t="shared" si="5"/>
        <v>0</v>
      </c>
      <c r="P93" s="79"/>
    </row>
    <row r="94" spans="1:16" x14ac:dyDescent="0.2">
      <c r="A94" s="3">
        <v>1112</v>
      </c>
      <c r="B94" s="2" t="s">
        <v>107</v>
      </c>
      <c r="C94" s="4">
        <v>41317</v>
      </c>
      <c r="D94" s="5">
        <v>28934</v>
      </c>
      <c r="E94" s="6" t="s">
        <v>11</v>
      </c>
      <c r="F94" s="6" t="s">
        <v>29</v>
      </c>
      <c r="G94" s="3" t="s">
        <v>6</v>
      </c>
      <c r="H94" s="3" t="s">
        <v>7</v>
      </c>
      <c r="I94" s="3">
        <v>1</v>
      </c>
      <c r="J94" s="3" t="s">
        <v>26</v>
      </c>
      <c r="K94" s="1">
        <v>22880</v>
      </c>
      <c r="L94" s="3" t="s">
        <v>9</v>
      </c>
      <c r="M94" s="76">
        <f t="shared" si="3"/>
        <v>2</v>
      </c>
      <c r="N94" s="79">
        <f t="shared" si="4"/>
        <v>0</v>
      </c>
      <c r="O94" s="79">
        <f t="shared" si="5"/>
        <v>686.4</v>
      </c>
      <c r="P94" s="79"/>
    </row>
    <row r="95" spans="1:16" x14ac:dyDescent="0.2">
      <c r="A95" s="3">
        <v>1113</v>
      </c>
      <c r="B95" s="2" t="s">
        <v>108</v>
      </c>
      <c r="C95" s="4">
        <v>41067</v>
      </c>
      <c r="D95" s="5">
        <v>27888</v>
      </c>
      <c r="E95" s="6" t="s">
        <v>11</v>
      </c>
      <c r="F95" s="3" t="s">
        <v>12</v>
      </c>
      <c r="G95" s="3" t="s">
        <v>6</v>
      </c>
      <c r="H95" s="3" t="s">
        <v>7</v>
      </c>
      <c r="I95" s="3">
        <v>1</v>
      </c>
      <c r="J95" s="3" t="s">
        <v>26</v>
      </c>
      <c r="K95" s="1">
        <v>22880</v>
      </c>
      <c r="L95" s="3" t="s">
        <v>22</v>
      </c>
      <c r="M95" s="76">
        <f t="shared" si="3"/>
        <v>3</v>
      </c>
      <c r="N95" s="79">
        <f t="shared" si="4"/>
        <v>0</v>
      </c>
      <c r="O95" s="79">
        <f t="shared" si="5"/>
        <v>686.4</v>
      </c>
      <c r="P95" s="79"/>
    </row>
    <row r="96" spans="1:16" x14ac:dyDescent="0.2">
      <c r="A96" s="3">
        <v>1114</v>
      </c>
      <c r="B96" s="2" t="s">
        <v>109</v>
      </c>
      <c r="C96" s="4">
        <v>41296</v>
      </c>
      <c r="D96" s="5">
        <v>33330</v>
      </c>
      <c r="E96" s="6" t="s">
        <v>11</v>
      </c>
      <c r="F96" s="3" t="s">
        <v>12</v>
      </c>
      <c r="G96" s="3" t="s">
        <v>6</v>
      </c>
      <c r="H96" s="3" t="s">
        <v>7</v>
      </c>
      <c r="I96" s="3">
        <v>1</v>
      </c>
      <c r="J96" s="3" t="s">
        <v>26</v>
      </c>
      <c r="K96" s="1">
        <v>23920</v>
      </c>
      <c r="L96" s="3" t="s">
        <v>17</v>
      </c>
      <c r="M96" s="76">
        <f t="shared" si="3"/>
        <v>2</v>
      </c>
      <c r="N96" s="79">
        <f t="shared" si="4"/>
        <v>0</v>
      </c>
      <c r="O96" s="79">
        <f t="shared" si="5"/>
        <v>717.6</v>
      </c>
      <c r="P96" s="79"/>
    </row>
    <row r="97" spans="1:16" x14ac:dyDescent="0.2">
      <c r="A97" s="3">
        <v>1115</v>
      </c>
      <c r="B97" s="2" t="s">
        <v>110</v>
      </c>
      <c r="C97" s="4">
        <v>41212</v>
      </c>
      <c r="D97" s="5">
        <v>20572</v>
      </c>
      <c r="E97" s="6" t="s">
        <v>4</v>
      </c>
      <c r="F97" s="6" t="s">
        <v>5</v>
      </c>
      <c r="G97" s="3" t="s">
        <v>6</v>
      </c>
      <c r="H97" s="3" t="s">
        <v>13</v>
      </c>
      <c r="I97" s="3">
        <v>3</v>
      </c>
      <c r="J97" s="3" t="s">
        <v>8</v>
      </c>
      <c r="K97" s="1">
        <v>100000</v>
      </c>
      <c r="L97" s="3" t="s">
        <v>27</v>
      </c>
      <c r="M97" s="76">
        <f t="shared" si="3"/>
        <v>2</v>
      </c>
      <c r="N97" s="79">
        <f t="shared" si="4"/>
        <v>100</v>
      </c>
      <c r="O97" s="79">
        <f t="shared" si="5"/>
        <v>3000</v>
      </c>
      <c r="P97" s="79"/>
    </row>
    <row r="98" spans="1:16" x14ac:dyDescent="0.2">
      <c r="A98" s="3">
        <v>1116</v>
      </c>
      <c r="B98" s="2" t="s">
        <v>111</v>
      </c>
      <c r="C98" s="4">
        <v>41156</v>
      </c>
      <c r="D98" s="5">
        <v>27340</v>
      </c>
      <c r="E98" s="6" t="s">
        <v>11</v>
      </c>
      <c r="F98" s="6" t="s">
        <v>5</v>
      </c>
      <c r="G98" s="3" t="s">
        <v>6</v>
      </c>
      <c r="H98" s="3" t="s">
        <v>13</v>
      </c>
      <c r="I98" s="3">
        <v>2</v>
      </c>
      <c r="J98" s="3" t="s">
        <v>8</v>
      </c>
      <c r="K98" s="1">
        <v>43000</v>
      </c>
      <c r="L98" s="3" t="s">
        <v>9</v>
      </c>
      <c r="M98" s="76">
        <f t="shared" si="3"/>
        <v>2</v>
      </c>
      <c r="N98" s="79">
        <f t="shared" si="4"/>
        <v>43</v>
      </c>
      <c r="O98" s="79">
        <f t="shared" si="5"/>
        <v>1290</v>
      </c>
      <c r="P98" s="79"/>
    </row>
    <row r="99" spans="1:16" x14ac:dyDescent="0.2">
      <c r="A99" s="3">
        <v>1117</v>
      </c>
      <c r="B99" s="2" t="s">
        <v>112</v>
      </c>
      <c r="C99" s="5">
        <v>40463</v>
      </c>
      <c r="D99" s="5">
        <v>25585</v>
      </c>
      <c r="E99" s="6" t="s">
        <v>11</v>
      </c>
      <c r="F99" s="6" t="s">
        <v>5</v>
      </c>
      <c r="G99" s="3" t="s">
        <v>25</v>
      </c>
      <c r="H99" s="3" t="s">
        <v>7</v>
      </c>
      <c r="I99" s="3">
        <v>1</v>
      </c>
      <c r="J99" s="3" t="s">
        <v>26</v>
      </c>
      <c r="K99" s="1">
        <v>36004</v>
      </c>
      <c r="L99" s="3" t="s">
        <v>22</v>
      </c>
      <c r="M99" s="76">
        <f t="shared" si="3"/>
        <v>4</v>
      </c>
      <c r="N99" s="79">
        <f t="shared" si="4"/>
        <v>0</v>
      </c>
      <c r="O99" s="79">
        <f t="shared" si="5"/>
        <v>0</v>
      </c>
      <c r="P99" s="79"/>
    </row>
    <row r="100" spans="1:16" x14ac:dyDescent="0.2">
      <c r="A100" s="3">
        <v>1118</v>
      </c>
      <c r="B100" s="2" t="s">
        <v>113</v>
      </c>
      <c r="C100" s="5">
        <v>39125</v>
      </c>
      <c r="D100" s="5">
        <v>27222</v>
      </c>
      <c r="E100" s="6" t="s">
        <v>11</v>
      </c>
      <c r="F100" s="6" t="s">
        <v>5</v>
      </c>
      <c r="G100" s="3" t="s">
        <v>6</v>
      </c>
      <c r="H100" s="3" t="s">
        <v>7</v>
      </c>
      <c r="I100" s="3">
        <v>2</v>
      </c>
      <c r="J100" s="3" t="s">
        <v>8</v>
      </c>
      <c r="K100" s="1">
        <v>38500</v>
      </c>
      <c r="L100" s="3" t="s">
        <v>22</v>
      </c>
      <c r="M100" s="76">
        <f t="shared" si="3"/>
        <v>8</v>
      </c>
      <c r="N100" s="79">
        <f t="shared" si="4"/>
        <v>0</v>
      </c>
      <c r="O100" s="79">
        <f t="shared" si="5"/>
        <v>1155</v>
      </c>
      <c r="P100" s="79"/>
    </row>
    <row r="101" spans="1:16" x14ac:dyDescent="0.2">
      <c r="A101" s="3">
        <v>1119</v>
      </c>
      <c r="B101" s="2" t="s">
        <v>114</v>
      </c>
      <c r="C101" s="5">
        <v>39645</v>
      </c>
      <c r="D101" s="5">
        <v>25730</v>
      </c>
      <c r="E101" s="6" t="s">
        <v>11</v>
      </c>
      <c r="F101" s="6" t="s">
        <v>29</v>
      </c>
      <c r="G101" s="3" t="s">
        <v>6</v>
      </c>
      <c r="H101" s="3" t="s">
        <v>7</v>
      </c>
      <c r="I101" s="3">
        <v>1</v>
      </c>
      <c r="J101" s="3" t="s">
        <v>26</v>
      </c>
      <c r="K101" s="1">
        <v>27851</v>
      </c>
      <c r="L101" s="3" t="s">
        <v>20</v>
      </c>
      <c r="M101" s="76">
        <f t="shared" si="3"/>
        <v>6</v>
      </c>
      <c r="N101" s="79">
        <f t="shared" si="4"/>
        <v>0</v>
      </c>
      <c r="O101" s="79">
        <f t="shared" si="5"/>
        <v>835.53</v>
      </c>
      <c r="P101" s="79"/>
    </row>
    <row r="102" spans="1:16" x14ac:dyDescent="0.2">
      <c r="A102" s="3">
        <v>1120</v>
      </c>
      <c r="B102" s="2" t="s">
        <v>115</v>
      </c>
      <c r="C102" s="4">
        <v>41184</v>
      </c>
      <c r="D102" s="5">
        <v>24999</v>
      </c>
      <c r="E102" s="6" t="s">
        <v>4</v>
      </c>
      <c r="F102" s="6" t="s">
        <v>5</v>
      </c>
      <c r="G102" s="3" t="s">
        <v>6</v>
      </c>
      <c r="H102" s="3" t="s">
        <v>13</v>
      </c>
      <c r="I102" s="3">
        <v>3</v>
      </c>
      <c r="J102" s="3" t="s">
        <v>8</v>
      </c>
      <c r="K102" s="1">
        <v>96000</v>
      </c>
      <c r="L102" s="3" t="s">
        <v>17</v>
      </c>
      <c r="M102" s="76">
        <f t="shared" si="3"/>
        <v>2</v>
      </c>
      <c r="N102" s="79">
        <f t="shared" si="4"/>
        <v>96</v>
      </c>
      <c r="O102" s="79">
        <f t="shared" si="5"/>
        <v>2880</v>
      </c>
      <c r="P102" s="79"/>
    </row>
    <row r="103" spans="1:16" x14ac:dyDescent="0.2">
      <c r="A103" s="3">
        <v>1121</v>
      </c>
      <c r="B103" s="2" t="s">
        <v>116</v>
      </c>
      <c r="C103" s="5">
        <v>38397</v>
      </c>
      <c r="D103" s="5">
        <v>19419</v>
      </c>
      <c r="E103" s="6" t="s">
        <v>11</v>
      </c>
      <c r="F103" s="6" t="s">
        <v>29</v>
      </c>
      <c r="G103" s="3" t="s">
        <v>6</v>
      </c>
      <c r="H103" s="3" t="s">
        <v>7</v>
      </c>
      <c r="I103" s="3">
        <v>1</v>
      </c>
      <c r="J103" s="3" t="s">
        <v>26</v>
      </c>
      <c r="K103" s="1">
        <v>33800</v>
      </c>
      <c r="L103" s="3" t="s">
        <v>27</v>
      </c>
      <c r="M103" s="76">
        <f t="shared" si="3"/>
        <v>10</v>
      </c>
      <c r="N103" s="79">
        <f t="shared" si="4"/>
        <v>0</v>
      </c>
      <c r="O103" s="79">
        <f t="shared" si="5"/>
        <v>1014</v>
      </c>
      <c r="P103" s="79"/>
    </row>
    <row r="104" spans="1:16" x14ac:dyDescent="0.2">
      <c r="A104" s="3">
        <v>1122</v>
      </c>
      <c r="B104" s="2" t="s">
        <v>117</v>
      </c>
      <c r="C104" s="5">
        <v>37127</v>
      </c>
      <c r="D104" s="5">
        <v>24330</v>
      </c>
      <c r="E104" s="6" t="s">
        <v>11</v>
      </c>
      <c r="F104" s="6" t="s">
        <v>5</v>
      </c>
      <c r="G104" s="3" t="s">
        <v>6</v>
      </c>
      <c r="H104" s="3" t="s">
        <v>7</v>
      </c>
      <c r="I104" s="3">
        <v>1</v>
      </c>
      <c r="J104" s="3" t="s">
        <v>26</v>
      </c>
      <c r="K104" s="1">
        <v>35048</v>
      </c>
      <c r="L104" s="7" t="s">
        <v>20</v>
      </c>
      <c r="M104" s="76">
        <f t="shared" si="3"/>
        <v>13</v>
      </c>
      <c r="N104" s="79">
        <f t="shared" si="4"/>
        <v>0</v>
      </c>
      <c r="O104" s="79">
        <f t="shared" si="5"/>
        <v>1051.44</v>
      </c>
      <c r="P104" s="79"/>
    </row>
    <row r="105" spans="1:16" x14ac:dyDescent="0.2">
      <c r="A105" s="3">
        <v>1123</v>
      </c>
      <c r="B105" s="2" t="s">
        <v>118</v>
      </c>
      <c r="C105" s="4">
        <v>41079</v>
      </c>
      <c r="D105" s="5">
        <v>23340</v>
      </c>
      <c r="E105" s="6" t="s">
        <v>4</v>
      </c>
      <c r="F105" s="6" t="s">
        <v>5</v>
      </c>
      <c r="G105" s="3" t="s">
        <v>6</v>
      </c>
      <c r="H105" s="3" t="s">
        <v>7</v>
      </c>
      <c r="I105" s="3">
        <v>2</v>
      </c>
      <c r="J105" s="3" t="s">
        <v>8</v>
      </c>
      <c r="K105" s="1">
        <v>41000</v>
      </c>
      <c r="L105" s="3" t="s">
        <v>27</v>
      </c>
      <c r="M105" s="76">
        <f t="shared" si="3"/>
        <v>3</v>
      </c>
      <c r="N105" s="79">
        <f t="shared" si="4"/>
        <v>0</v>
      </c>
      <c r="O105" s="79">
        <f t="shared" si="5"/>
        <v>1230</v>
      </c>
      <c r="P105" s="79"/>
    </row>
  </sheetData>
  <mergeCells count="2">
    <mergeCell ref="A1:P1"/>
    <mergeCell ref="A2:P2"/>
  </mergeCells>
  <conditionalFormatting sqref="A7:A105">
    <cfRule type="duplicateValues" dxfId="6" priority="1"/>
  </conditionalFormatting>
  <pageMargins left="0.7" right="0.7" top="0.75" bottom="0.75" header="0.3" footer="0.3"/>
  <pageSetup orientation="portrait" horizontalDpi="200" verticalDpi="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workbookViewId="0">
      <selection activeCell="I38" sqref="I38"/>
    </sheetView>
  </sheetViews>
  <sheetFormatPr baseColWidth="10" defaultColWidth="8.83203125" defaultRowHeight="15" x14ac:dyDescent="0.2"/>
  <cols>
    <col min="10" max="10" width="10.6640625" bestFit="1" customWidth="1"/>
  </cols>
  <sheetData>
    <row r="1" spans="1:12" ht="25" x14ac:dyDescent="0.25">
      <c r="A1" s="147" t="s">
        <v>184</v>
      </c>
      <c r="B1" s="148"/>
      <c r="C1" s="148"/>
      <c r="D1" s="148"/>
      <c r="E1" s="148"/>
      <c r="F1" s="148"/>
      <c r="G1" s="148"/>
      <c r="H1" s="148"/>
      <c r="I1" s="148"/>
      <c r="J1" s="148"/>
      <c r="K1" s="148"/>
      <c r="L1" s="149"/>
    </row>
    <row r="2" spans="1:12" ht="21" thickBot="1" x14ac:dyDescent="0.25">
      <c r="A2" s="150" t="s">
        <v>247</v>
      </c>
      <c r="B2" s="151"/>
      <c r="C2" s="151"/>
      <c r="D2" s="151"/>
      <c r="E2" s="151"/>
      <c r="F2" s="151"/>
      <c r="G2" s="151"/>
      <c r="H2" s="151"/>
      <c r="I2" s="151"/>
      <c r="J2" s="151"/>
      <c r="K2" s="151"/>
      <c r="L2" s="152"/>
    </row>
    <row r="5" spans="1:12" ht="18" x14ac:dyDescent="0.2">
      <c r="B5" s="153" t="s">
        <v>170</v>
      </c>
      <c r="C5" s="153"/>
      <c r="D5" s="153"/>
      <c r="E5" s="153"/>
      <c r="F5" s="153"/>
      <c r="G5" s="153"/>
      <c r="H5" s="153"/>
      <c r="I5" s="153"/>
      <c r="J5" s="153"/>
    </row>
    <row r="6" spans="1:12" ht="18" x14ac:dyDescent="0.2">
      <c r="B6" s="107" t="s">
        <v>159</v>
      </c>
      <c r="C6" s="108"/>
      <c r="D6" s="108"/>
      <c r="E6" s="108"/>
      <c r="F6" s="108"/>
      <c r="G6" s="108"/>
      <c r="H6" s="108"/>
      <c r="I6" s="108"/>
      <c r="J6" s="108"/>
    </row>
    <row r="7" spans="1:12" ht="18" x14ac:dyDescent="0.2">
      <c r="B7" s="107" t="s">
        <v>248</v>
      </c>
      <c r="C7" s="108"/>
      <c r="D7" s="108"/>
      <c r="E7" s="108"/>
      <c r="F7" s="108"/>
      <c r="G7" s="108"/>
      <c r="H7" s="108"/>
      <c r="I7" s="108"/>
      <c r="J7" s="108"/>
    </row>
    <row r="9" spans="1:12" ht="18" x14ac:dyDescent="0.2">
      <c r="B9" s="109" t="s">
        <v>225</v>
      </c>
      <c r="C9" s="110"/>
      <c r="D9" s="110"/>
      <c r="E9" s="110"/>
      <c r="F9" s="110"/>
      <c r="G9" s="110"/>
      <c r="H9" s="110"/>
      <c r="I9" s="110"/>
      <c r="J9" s="110"/>
    </row>
    <row r="11" spans="1:12" ht="18" x14ac:dyDescent="0.2">
      <c r="B11" s="109" t="s">
        <v>241</v>
      </c>
      <c r="C11" s="110"/>
      <c r="D11" s="110"/>
      <c r="E11" s="110"/>
      <c r="F11" s="110"/>
      <c r="G11" s="110"/>
      <c r="H11" s="110"/>
      <c r="I11" s="110"/>
      <c r="J11" s="110"/>
    </row>
    <row r="12" spans="1:12" ht="18" x14ac:dyDescent="0.2">
      <c r="B12" s="109" t="s">
        <v>242</v>
      </c>
      <c r="C12" s="110"/>
      <c r="D12" s="110"/>
      <c r="E12" s="110"/>
      <c r="F12" s="110"/>
      <c r="G12" s="110"/>
      <c r="H12" s="110"/>
      <c r="I12" s="110"/>
      <c r="J12" s="110"/>
    </row>
    <row r="14" spans="1:12" ht="18" x14ac:dyDescent="0.2">
      <c r="B14" s="109" t="s">
        <v>243</v>
      </c>
      <c r="C14" s="106"/>
      <c r="D14" s="106"/>
      <c r="E14" s="106"/>
      <c r="F14" s="106"/>
      <c r="G14" s="106"/>
      <c r="H14" s="106"/>
      <c r="I14" s="106"/>
      <c r="J14" s="106"/>
    </row>
    <row r="16" spans="1:12" ht="18" x14ac:dyDescent="0.2">
      <c r="B16" s="102" t="s">
        <v>249</v>
      </c>
      <c r="J16" s="105"/>
    </row>
    <row r="17" spans="10:10" x14ac:dyDescent="0.2">
      <c r="J17" s="104"/>
    </row>
    <row r="20" spans="10:10" x14ac:dyDescent="0.2">
      <c r="J20" s="104"/>
    </row>
  </sheetData>
  <mergeCells count="3">
    <mergeCell ref="A1:L1"/>
    <mergeCell ref="A2:L2"/>
    <mergeCell ref="B5:J5"/>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
  <sheetViews>
    <sheetView workbookViewId="0">
      <selection sqref="A1:XFD1048576"/>
    </sheetView>
  </sheetViews>
  <sheetFormatPr baseColWidth="10" defaultColWidth="9.1640625" defaultRowHeight="15" x14ac:dyDescent="0.2"/>
  <cols>
    <col min="1" max="16384" width="9.1640625" style="128"/>
  </cols>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52"/>
  <sheetViews>
    <sheetView zoomScaleNormal="100" workbookViewId="0">
      <selection activeCell="T62" sqref="T62"/>
    </sheetView>
  </sheetViews>
  <sheetFormatPr baseColWidth="10" defaultColWidth="9.1640625" defaultRowHeight="15" x14ac:dyDescent="0.2"/>
  <cols>
    <col min="1" max="1" width="6.1640625" style="128" customWidth="1"/>
    <col min="2" max="10" width="9.1640625" style="128"/>
    <col min="11" max="11" width="13.5" style="128" customWidth="1"/>
    <col min="12" max="16384" width="9.1640625" style="128"/>
  </cols>
  <sheetData>
    <row r="1" spans="1:12" ht="29" thickBot="1" x14ac:dyDescent="0.35">
      <c r="A1" s="262" t="s">
        <v>144</v>
      </c>
      <c r="B1" s="263"/>
      <c r="C1" s="263"/>
      <c r="D1" s="263"/>
      <c r="E1" s="263"/>
      <c r="F1" s="263"/>
      <c r="G1" s="263"/>
      <c r="H1" s="263"/>
      <c r="I1" s="263"/>
      <c r="J1" s="263"/>
      <c r="K1" s="263"/>
      <c r="L1" s="264"/>
    </row>
    <row r="2" spans="1:12" ht="23" x14ac:dyDescent="0.25">
      <c r="A2" s="265" t="s">
        <v>263</v>
      </c>
      <c r="B2" s="266"/>
      <c r="C2" s="266"/>
      <c r="D2" s="266"/>
      <c r="E2" s="266"/>
      <c r="F2" s="266"/>
      <c r="G2" s="266"/>
      <c r="H2" s="266"/>
      <c r="I2" s="266"/>
      <c r="J2" s="266"/>
      <c r="K2" s="266"/>
      <c r="L2" s="267"/>
    </row>
    <row r="3" spans="1:12" ht="24" thickBot="1" x14ac:dyDescent="0.3">
      <c r="A3" s="268" t="s">
        <v>264</v>
      </c>
      <c r="B3" s="269"/>
      <c r="C3" s="269"/>
      <c r="D3" s="269"/>
      <c r="E3" s="269"/>
      <c r="F3" s="269"/>
      <c r="G3" s="269"/>
      <c r="H3" s="269"/>
      <c r="I3" s="269"/>
      <c r="J3" s="269"/>
      <c r="K3" s="269"/>
      <c r="L3" s="270"/>
    </row>
    <row r="5" spans="1:12" ht="16" thickBot="1" x14ac:dyDescent="0.25"/>
    <row r="6" spans="1:12" ht="20" x14ac:dyDescent="0.2">
      <c r="B6" s="133" t="s">
        <v>152</v>
      </c>
      <c r="C6" s="134"/>
      <c r="D6" s="134"/>
      <c r="E6" s="134"/>
      <c r="F6" s="134"/>
      <c r="G6" s="134"/>
      <c r="H6" s="134"/>
      <c r="I6" s="134"/>
      <c r="J6" s="134"/>
      <c r="K6" s="135"/>
    </row>
    <row r="28" spans="1:11" ht="16" thickBot="1" x14ac:dyDescent="0.25"/>
    <row r="29" spans="1:11" ht="28" x14ac:dyDescent="0.3">
      <c r="A29" s="243" t="s">
        <v>236</v>
      </c>
      <c r="B29" s="244"/>
      <c r="C29" s="244"/>
      <c r="D29" s="244"/>
      <c r="E29" s="244"/>
      <c r="F29" s="244"/>
      <c r="G29" s="244"/>
      <c r="H29" s="244"/>
      <c r="I29" s="244"/>
      <c r="J29" s="244"/>
      <c r="K29" s="245"/>
    </row>
    <row r="30" spans="1:11" ht="29" thickBot="1" x14ac:dyDescent="0.35">
      <c r="A30" s="271" t="s">
        <v>145</v>
      </c>
      <c r="B30" s="272"/>
      <c r="C30" s="272"/>
      <c r="D30" s="272"/>
      <c r="E30" s="272"/>
      <c r="F30" s="272"/>
      <c r="G30" s="272"/>
      <c r="H30" s="272"/>
      <c r="I30" s="272"/>
      <c r="J30" s="272"/>
      <c r="K30" s="273"/>
    </row>
    <row r="32" spans="1:11" ht="16" thickBot="1" x14ac:dyDescent="0.25"/>
    <row r="33" spans="1:13" ht="28" x14ac:dyDescent="0.3">
      <c r="A33" s="243" t="s">
        <v>208</v>
      </c>
      <c r="B33" s="244"/>
      <c r="C33" s="244"/>
      <c r="D33" s="244"/>
      <c r="E33" s="244"/>
      <c r="F33" s="244"/>
      <c r="G33" s="244"/>
      <c r="H33" s="244"/>
      <c r="I33" s="244"/>
      <c r="J33" s="244"/>
      <c r="K33" s="245"/>
    </row>
    <row r="34" spans="1:13" ht="29" thickBot="1" x14ac:dyDescent="0.35">
      <c r="A34" s="274" t="s">
        <v>153</v>
      </c>
      <c r="B34" s="275"/>
      <c r="C34" s="275"/>
      <c r="D34" s="275"/>
      <c r="E34" s="275"/>
      <c r="F34" s="275"/>
      <c r="G34" s="275"/>
      <c r="H34" s="275"/>
      <c r="I34" s="275"/>
      <c r="J34" s="275"/>
      <c r="K34" s="276"/>
    </row>
    <row r="35" spans="1:13" ht="24" thickBot="1" x14ac:dyDescent="0.3">
      <c r="A35" s="277" t="s">
        <v>211</v>
      </c>
      <c r="B35" s="278"/>
      <c r="C35" s="278"/>
      <c r="D35" s="278"/>
      <c r="E35" s="278"/>
      <c r="F35" s="278"/>
      <c r="G35" s="278"/>
      <c r="H35" s="278"/>
      <c r="I35" s="278"/>
      <c r="J35" s="278"/>
      <c r="K35" s="279"/>
    </row>
    <row r="36" spans="1:13" ht="23" x14ac:dyDescent="0.25">
      <c r="A36" s="280" t="s">
        <v>212</v>
      </c>
      <c r="B36" s="256"/>
      <c r="C36" s="256"/>
      <c r="D36" s="256"/>
      <c r="E36" s="256"/>
      <c r="F36" s="256"/>
      <c r="G36" s="256"/>
      <c r="H36" s="256"/>
      <c r="I36" s="256"/>
      <c r="J36" s="256"/>
      <c r="K36" s="257"/>
    </row>
    <row r="38" spans="1:13" ht="16" thickBot="1" x14ac:dyDescent="0.25"/>
    <row r="39" spans="1:13" ht="29" thickBot="1" x14ac:dyDescent="0.35">
      <c r="A39" s="281" t="s">
        <v>168</v>
      </c>
      <c r="B39" s="282"/>
      <c r="C39" s="282"/>
      <c r="D39" s="282"/>
      <c r="E39" s="282"/>
      <c r="F39" s="282"/>
      <c r="G39" s="282"/>
      <c r="H39" s="282"/>
      <c r="I39" s="282"/>
      <c r="J39" s="282"/>
      <c r="K39" s="283"/>
    </row>
    <row r="40" spans="1:13" ht="28" x14ac:dyDescent="0.3">
      <c r="A40" s="243" t="s">
        <v>169</v>
      </c>
      <c r="B40" s="244"/>
      <c r="C40" s="244"/>
      <c r="D40" s="244"/>
      <c r="E40" s="244"/>
      <c r="F40" s="244"/>
      <c r="G40" s="244"/>
      <c r="H40" s="244"/>
      <c r="I40" s="244"/>
      <c r="J40" s="244"/>
      <c r="K40" s="245"/>
    </row>
    <row r="41" spans="1:13" ht="12.75" customHeight="1" x14ac:dyDescent="0.3">
      <c r="A41" s="129"/>
      <c r="B41" s="130"/>
      <c r="C41" s="130"/>
      <c r="D41" s="130"/>
      <c r="E41" s="130"/>
      <c r="F41" s="130"/>
      <c r="G41" s="130"/>
      <c r="H41" s="130"/>
      <c r="I41" s="130"/>
      <c r="J41" s="130"/>
      <c r="K41" s="131"/>
    </row>
    <row r="42" spans="1:13" ht="23" x14ac:dyDescent="0.25">
      <c r="A42" s="246" t="s">
        <v>146</v>
      </c>
      <c r="B42" s="247"/>
      <c r="C42" s="247"/>
      <c r="D42" s="247"/>
      <c r="E42" s="247"/>
      <c r="F42" s="247"/>
      <c r="G42" s="247"/>
      <c r="H42" s="247"/>
      <c r="I42" s="247"/>
      <c r="J42" s="247"/>
      <c r="K42" s="248"/>
    </row>
    <row r="43" spans="1:13" ht="23" x14ac:dyDescent="0.25">
      <c r="A43" s="246" t="s">
        <v>147</v>
      </c>
      <c r="B43" s="247"/>
      <c r="C43" s="247"/>
      <c r="D43" s="247"/>
      <c r="E43" s="247"/>
      <c r="F43" s="247"/>
      <c r="G43" s="247"/>
      <c r="H43" s="247"/>
      <c r="I43" s="247"/>
      <c r="J43" s="247"/>
      <c r="K43" s="248"/>
    </row>
    <row r="44" spans="1:13" ht="24" thickBot="1" x14ac:dyDescent="0.3">
      <c r="A44" s="246" t="s">
        <v>148</v>
      </c>
      <c r="B44" s="247"/>
      <c r="C44" s="247"/>
      <c r="D44" s="247"/>
      <c r="E44" s="247"/>
      <c r="F44" s="247"/>
      <c r="G44" s="247"/>
      <c r="H44" s="247"/>
      <c r="I44" s="247"/>
      <c r="J44" s="247"/>
      <c r="K44" s="248"/>
    </row>
    <row r="45" spans="1:13" ht="28" x14ac:dyDescent="0.3">
      <c r="A45" s="249" t="s">
        <v>149</v>
      </c>
      <c r="B45" s="250"/>
      <c r="C45" s="250"/>
      <c r="D45" s="250"/>
      <c r="E45" s="250"/>
      <c r="F45" s="250"/>
      <c r="G45" s="250"/>
      <c r="H45" s="250"/>
      <c r="I45" s="250"/>
      <c r="J45" s="250"/>
      <c r="K45" s="251"/>
      <c r="M45" s="132" t="s">
        <v>262</v>
      </c>
    </row>
    <row r="46" spans="1:13" ht="21" thickBot="1" x14ac:dyDescent="0.25">
      <c r="A46" s="252" t="s">
        <v>224</v>
      </c>
      <c r="B46" s="253"/>
      <c r="C46" s="253"/>
      <c r="D46" s="253"/>
      <c r="E46" s="253"/>
      <c r="F46" s="253"/>
      <c r="G46" s="253"/>
      <c r="H46" s="253"/>
      <c r="I46" s="253"/>
      <c r="J46" s="253"/>
      <c r="K46" s="254"/>
    </row>
    <row r="48" spans="1:13" ht="16" thickBot="1" x14ac:dyDescent="0.25"/>
    <row r="49" spans="1:11" ht="23" x14ac:dyDescent="0.25">
      <c r="A49" s="255" t="s">
        <v>150</v>
      </c>
      <c r="B49" s="256"/>
      <c r="C49" s="256"/>
      <c r="D49" s="256"/>
      <c r="E49" s="256"/>
      <c r="F49" s="256"/>
      <c r="G49" s="256"/>
      <c r="H49" s="256"/>
      <c r="I49" s="256"/>
      <c r="J49" s="256"/>
      <c r="K49" s="257"/>
    </row>
    <row r="50" spans="1:11" ht="24" thickBot="1" x14ac:dyDescent="0.3">
      <c r="A50" s="258" t="s">
        <v>151</v>
      </c>
      <c r="B50" s="259"/>
      <c r="C50" s="259"/>
      <c r="D50" s="259"/>
      <c r="E50" s="259"/>
      <c r="F50" s="259"/>
      <c r="G50" s="259"/>
      <c r="H50" s="259"/>
      <c r="I50" s="259"/>
      <c r="J50" s="259"/>
      <c r="K50" s="260"/>
    </row>
    <row r="51" spans="1:11" ht="20" x14ac:dyDescent="0.2">
      <c r="A51" s="261" t="s">
        <v>195</v>
      </c>
      <c r="B51" s="261"/>
      <c r="C51" s="261"/>
      <c r="D51" s="261"/>
      <c r="E51" s="261"/>
      <c r="F51" s="261"/>
      <c r="G51" s="261"/>
      <c r="H51" s="261"/>
      <c r="I51" s="261"/>
      <c r="J51" s="261"/>
      <c r="K51" s="261"/>
    </row>
    <row r="52" spans="1:11" ht="20" x14ac:dyDescent="0.2">
      <c r="A52" s="242" t="s">
        <v>196</v>
      </c>
      <c r="B52" s="242"/>
      <c r="C52" s="242"/>
      <c r="D52" s="242"/>
      <c r="E52" s="242"/>
      <c r="F52" s="242"/>
      <c r="G52" s="242"/>
      <c r="H52" s="242"/>
      <c r="I52" s="242"/>
      <c r="J52" s="242"/>
      <c r="K52" s="242"/>
    </row>
  </sheetData>
  <mergeCells count="20">
    <mergeCell ref="A33:K33"/>
    <mergeCell ref="A34:K34"/>
    <mergeCell ref="A35:K35"/>
    <mergeCell ref="A36:K36"/>
    <mergeCell ref="A39:K39"/>
    <mergeCell ref="A1:L1"/>
    <mergeCell ref="A2:L2"/>
    <mergeCell ref="A3:L3"/>
    <mergeCell ref="A29:K29"/>
    <mergeCell ref="A30:K30"/>
    <mergeCell ref="A52:K52"/>
    <mergeCell ref="A40:K40"/>
    <mergeCell ref="A42:K42"/>
    <mergeCell ref="A43:K43"/>
    <mergeCell ref="A44:K44"/>
    <mergeCell ref="A45:K45"/>
    <mergeCell ref="A46:K46"/>
    <mergeCell ref="A49:K49"/>
    <mergeCell ref="A50:K50"/>
    <mergeCell ref="A51:K51"/>
  </mergeCell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38"/>
  <sheetViews>
    <sheetView workbookViewId="0">
      <selection activeCell="P34" sqref="P34"/>
    </sheetView>
  </sheetViews>
  <sheetFormatPr baseColWidth="10" defaultColWidth="9.1640625" defaultRowHeight="15" x14ac:dyDescent="0.2"/>
  <cols>
    <col min="1" max="1" width="6.1640625" style="128" customWidth="1"/>
    <col min="2" max="10" width="9.1640625" style="128"/>
    <col min="11" max="11" width="10.83203125" style="128" customWidth="1"/>
    <col min="12" max="16384" width="9.1640625" style="128"/>
  </cols>
  <sheetData>
    <row r="1" spans="1:12" ht="28" x14ac:dyDescent="0.3">
      <c r="A1" s="141" t="s">
        <v>158</v>
      </c>
      <c r="B1" s="142"/>
      <c r="C1" s="142"/>
      <c r="D1" s="142"/>
      <c r="E1" s="142"/>
      <c r="F1" s="142"/>
      <c r="G1" s="142"/>
      <c r="H1" s="142"/>
      <c r="I1" s="142"/>
      <c r="J1" s="142"/>
      <c r="K1" s="142"/>
      <c r="L1" s="143"/>
    </row>
    <row r="2" spans="1:12" ht="23" x14ac:dyDescent="0.25">
      <c r="A2" s="287" t="s">
        <v>191</v>
      </c>
      <c r="B2" s="288"/>
      <c r="C2" s="288"/>
      <c r="D2" s="288"/>
      <c r="E2" s="288"/>
      <c r="F2" s="288"/>
      <c r="G2" s="288"/>
      <c r="H2" s="288"/>
      <c r="I2" s="288"/>
      <c r="J2" s="288"/>
      <c r="K2" s="288"/>
      <c r="L2" s="289"/>
    </row>
    <row r="32" ht="16" thickBot="1" x14ac:dyDescent="0.25"/>
    <row r="33" spans="1:11" ht="23" x14ac:dyDescent="0.25">
      <c r="A33" s="255" t="s">
        <v>188</v>
      </c>
      <c r="B33" s="256"/>
      <c r="C33" s="256"/>
      <c r="D33" s="256"/>
      <c r="E33" s="256"/>
      <c r="F33" s="256"/>
      <c r="G33" s="256"/>
      <c r="H33" s="256"/>
      <c r="I33" s="256"/>
      <c r="J33" s="256"/>
      <c r="K33" s="257"/>
    </row>
    <row r="34" spans="1:11" ht="23" x14ac:dyDescent="0.25">
      <c r="A34" s="246" t="s">
        <v>190</v>
      </c>
      <c r="B34" s="285"/>
      <c r="C34" s="285"/>
      <c r="D34" s="285"/>
      <c r="E34" s="285"/>
      <c r="F34" s="285"/>
      <c r="G34" s="285"/>
      <c r="H34" s="285"/>
      <c r="I34" s="285"/>
      <c r="J34" s="285"/>
      <c r="K34" s="286"/>
    </row>
    <row r="35" spans="1:11" ht="24" thickBot="1" x14ac:dyDescent="0.3">
      <c r="A35" s="258" t="s">
        <v>192</v>
      </c>
      <c r="B35" s="259"/>
      <c r="C35" s="259"/>
      <c r="D35" s="259"/>
      <c r="E35" s="259"/>
      <c r="F35" s="259"/>
      <c r="G35" s="259"/>
      <c r="H35" s="259"/>
      <c r="I35" s="259"/>
      <c r="J35" s="259"/>
      <c r="K35" s="260"/>
    </row>
    <row r="38" spans="1:11" ht="23" x14ac:dyDescent="0.25">
      <c r="A38" s="284" t="s">
        <v>189</v>
      </c>
      <c r="B38" s="284"/>
      <c r="C38" s="284"/>
      <c r="D38" s="284"/>
      <c r="E38" s="284"/>
      <c r="F38" s="284"/>
      <c r="G38" s="284"/>
      <c r="H38" s="284"/>
      <c r="I38" s="284"/>
      <c r="J38" s="284"/>
      <c r="K38" s="284"/>
    </row>
  </sheetData>
  <mergeCells count="6">
    <mergeCell ref="A38:K38"/>
    <mergeCell ref="A1:L1"/>
    <mergeCell ref="A33:K33"/>
    <mergeCell ref="A34:K34"/>
    <mergeCell ref="A35:K35"/>
    <mergeCell ref="A2:L2"/>
  </mergeCell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B105"/>
  <sheetViews>
    <sheetView tabSelected="1" zoomScaleNormal="100" workbookViewId="0">
      <selection activeCell="Q6" sqref="Q6:Q106"/>
    </sheetView>
  </sheetViews>
  <sheetFormatPr baseColWidth="10" defaultColWidth="9.1640625" defaultRowHeight="15" x14ac:dyDescent="0.2"/>
  <cols>
    <col min="1" max="1" width="5.5" style="2" bestFit="1" customWidth="1"/>
    <col min="2" max="2" width="12.33203125" style="2" bestFit="1" customWidth="1"/>
    <col min="3" max="3" width="11.33203125" style="2" customWidth="1"/>
    <col min="4" max="4" width="11.33203125" style="2" bestFit="1" customWidth="1"/>
    <col min="5" max="5" width="4.5" style="2" bestFit="1" customWidth="1"/>
    <col min="6" max="6" width="13.5" style="2" customWidth="1"/>
    <col min="7" max="7" width="6.6640625" style="2" bestFit="1" customWidth="1"/>
    <col min="8" max="8" width="5.83203125" style="2" customWidth="1"/>
    <col min="9" max="9" width="6.6640625" style="2" bestFit="1" customWidth="1"/>
    <col min="10" max="10" width="5.5" style="2" bestFit="1" customWidth="1"/>
    <col min="11" max="11" width="10.33203125" style="2" bestFit="1" customWidth="1"/>
    <col min="12" max="12" width="6.83203125" style="2" bestFit="1" customWidth="1"/>
    <col min="13" max="13" width="7.5" style="2" bestFit="1" customWidth="1"/>
    <col min="14" max="14" width="9.1640625" style="2"/>
    <col min="15" max="17" width="10.83203125" style="2" bestFit="1" customWidth="1"/>
    <col min="18" max="21" width="10.83203125" style="2" customWidth="1"/>
    <col min="22" max="23" width="9.1640625" style="2"/>
    <col min="24" max="24" width="17.5" style="2" bestFit="1" customWidth="1"/>
    <col min="25" max="25" width="17.33203125" style="2" bestFit="1" customWidth="1"/>
    <col min="26" max="26" width="17.5" style="2" bestFit="1" customWidth="1"/>
    <col min="27" max="27" width="9.1640625" style="2"/>
    <col min="28" max="28" width="12.33203125" style="2" customWidth="1"/>
    <col min="29" max="30" width="9.1640625" style="2"/>
    <col min="31" max="31" width="12.33203125" style="2" customWidth="1"/>
    <col min="32" max="16384" width="9.1640625" style="2"/>
  </cols>
  <sheetData>
    <row r="1" spans="1:28" ht="30" x14ac:dyDescent="0.3">
      <c r="A1" s="290" t="s">
        <v>162</v>
      </c>
      <c r="B1" s="291"/>
      <c r="C1" s="291"/>
      <c r="D1" s="291"/>
      <c r="E1" s="291"/>
      <c r="F1" s="291"/>
      <c r="G1" s="291"/>
      <c r="H1" s="291"/>
      <c r="I1" s="291"/>
      <c r="J1" s="291"/>
      <c r="K1" s="291"/>
      <c r="L1" s="291"/>
      <c r="M1" s="291"/>
      <c r="N1" s="291"/>
      <c r="O1" s="291"/>
      <c r="P1" s="291"/>
      <c r="Q1" s="292"/>
    </row>
    <row r="2" spans="1:28" ht="24" thickBot="1" x14ac:dyDescent="0.3">
      <c r="A2" s="293" t="s">
        <v>164</v>
      </c>
      <c r="B2" s="158"/>
      <c r="C2" s="158"/>
      <c r="D2" s="158"/>
      <c r="E2" s="158"/>
      <c r="F2" s="158"/>
      <c r="G2" s="158"/>
      <c r="H2" s="158"/>
      <c r="I2" s="158"/>
      <c r="J2" s="158"/>
      <c r="K2" s="158"/>
      <c r="L2" s="158"/>
      <c r="M2" s="158"/>
      <c r="N2" s="158"/>
      <c r="O2" s="158"/>
      <c r="P2" s="158"/>
      <c r="Q2" s="159"/>
    </row>
    <row r="5" spans="1:28" ht="48" customHeight="1" x14ac:dyDescent="0.2">
      <c r="A5" s="71" t="s">
        <v>197</v>
      </c>
      <c r="B5" s="72" t="s">
        <v>0</v>
      </c>
      <c r="C5" s="71" t="s">
        <v>119</v>
      </c>
      <c r="D5" s="73" t="s">
        <v>120</v>
      </c>
      <c r="E5" s="72" t="s">
        <v>1</v>
      </c>
      <c r="F5" s="72" t="s">
        <v>2</v>
      </c>
      <c r="G5" s="71" t="s">
        <v>121</v>
      </c>
      <c r="H5" s="71" t="s">
        <v>131</v>
      </c>
      <c r="I5" s="71" t="s">
        <v>122</v>
      </c>
      <c r="J5" s="71" t="s">
        <v>125</v>
      </c>
      <c r="K5" s="71" t="s">
        <v>123</v>
      </c>
      <c r="L5" s="71" t="s">
        <v>124</v>
      </c>
      <c r="M5" s="71" t="s">
        <v>126</v>
      </c>
      <c r="N5" s="78" t="s">
        <v>136</v>
      </c>
      <c r="O5" s="78" t="s">
        <v>160</v>
      </c>
      <c r="P5" s="78" t="s">
        <v>200</v>
      </c>
      <c r="Q5" s="78" t="s">
        <v>161</v>
      </c>
      <c r="R5" s="78"/>
      <c r="S5" s="78"/>
      <c r="T5" s="78"/>
      <c r="U5" s="78"/>
      <c r="AA5" s="74" t="s">
        <v>127</v>
      </c>
      <c r="AB5" s="75">
        <v>42186</v>
      </c>
    </row>
    <row r="6" spans="1:28" x14ac:dyDescent="0.2">
      <c r="A6" s="2">
        <v>1024</v>
      </c>
      <c r="B6" s="2" t="s">
        <v>3</v>
      </c>
      <c r="C6" s="4">
        <v>40783</v>
      </c>
      <c r="D6" s="5">
        <v>24356</v>
      </c>
      <c r="E6" s="6" t="s">
        <v>4</v>
      </c>
      <c r="F6" s="6" t="s">
        <v>5</v>
      </c>
      <c r="G6" s="3" t="s">
        <v>6</v>
      </c>
      <c r="H6" s="7" t="s">
        <v>13</v>
      </c>
      <c r="I6" s="3">
        <v>3</v>
      </c>
      <c r="J6" s="3" t="s">
        <v>8</v>
      </c>
      <c r="K6" s="1">
        <v>85000</v>
      </c>
      <c r="L6" s="7" t="s">
        <v>9</v>
      </c>
      <c r="M6" s="76">
        <f t="shared" ref="M6:M69" si="0">DATEDIF(C6,$AB$5,"y")</f>
        <v>3</v>
      </c>
      <c r="N6" s="79">
        <f t="shared" ref="N6:N69" si="1">IF(H6="Y",K6*0.001,0)</f>
        <v>85</v>
      </c>
      <c r="O6" s="79">
        <f t="shared" ref="O6:O69" si="2">IF(AND(G6="FT",M6&gt;=1),K6*0.03,0)</f>
        <v>2550</v>
      </c>
      <c r="P6" s="79">
        <f>IF(OR(Employee17[[#This Row],[Location]]="Home",Employee17[[#This Row],[Job Status]]="FT"),Employee17[[#This Row],[Annual Salary]]*0.04,Employee17[[#This Row],[Annual Salary]]*0.025)</f>
        <v>3400</v>
      </c>
      <c r="Q6" s="80"/>
      <c r="R6" s="80"/>
      <c r="S6" s="80"/>
      <c r="T6" s="80"/>
      <c r="U6" s="80"/>
      <c r="X6" t="s">
        <v>128</v>
      </c>
      <c r="Y6" s="100">
        <v>2500</v>
      </c>
    </row>
    <row r="7" spans="1:28" x14ac:dyDescent="0.2">
      <c r="A7" s="3">
        <v>1025</v>
      </c>
      <c r="B7" s="2" t="s">
        <v>10</v>
      </c>
      <c r="C7" s="5">
        <v>39226</v>
      </c>
      <c r="D7" s="5">
        <v>31458</v>
      </c>
      <c r="E7" s="6" t="s">
        <v>11</v>
      </c>
      <c r="F7" s="3" t="s">
        <v>12</v>
      </c>
      <c r="G7" s="3" t="s">
        <v>6</v>
      </c>
      <c r="H7" s="7" t="s">
        <v>7</v>
      </c>
      <c r="I7" s="3">
        <v>2</v>
      </c>
      <c r="J7" s="3" t="s">
        <v>8</v>
      </c>
      <c r="K7" s="1">
        <v>40000</v>
      </c>
      <c r="L7" s="7" t="s">
        <v>9</v>
      </c>
      <c r="M7" s="76">
        <f t="shared" si="0"/>
        <v>8</v>
      </c>
      <c r="N7" s="79">
        <f t="shared" si="1"/>
        <v>0</v>
      </c>
      <c r="O7" s="79">
        <f t="shared" si="2"/>
        <v>1200</v>
      </c>
      <c r="P7" s="79">
        <f>IF(OR(Employee17[[#This Row],[Location]]="Home",Employee17[[#This Row],[Job Status]]="FT"),Employee17[[#This Row],[Annual Salary]]*0.04,Employee17[[#This Row],[Annual Salary]]*0.025)</f>
        <v>1600</v>
      </c>
      <c r="Q7" s="80"/>
      <c r="R7" s="80"/>
      <c r="S7" s="80"/>
      <c r="T7" s="80"/>
      <c r="U7" s="80"/>
      <c r="X7" t="s">
        <v>129</v>
      </c>
      <c r="Y7" s="100">
        <v>5000</v>
      </c>
    </row>
    <row r="8" spans="1:28" x14ac:dyDescent="0.2">
      <c r="A8" s="3">
        <v>1026</v>
      </c>
      <c r="B8" s="2" t="s">
        <v>14</v>
      </c>
      <c r="C8" s="4">
        <v>41023</v>
      </c>
      <c r="D8" s="5">
        <v>25105</v>
      </c>
      <c r="E8" s="6" t="s">
        <v>4</v>
      </c>
      <c r="F8" s="6" t="s">
        <v>15</v>
      </c>
      <c r="G8" s="3" t="s">
        <v>6</v>
      </c>
      <c r="H8" s="3" t="s">
        <v>13</v>
      </c>
      <c r="I8" s="3">
        <v>2</v>
      </c>
      <c r="J8" s="3" t="s">
        <v>8</v>
      </c>
      <c r="K8" s="1">
        <v>37244</v>
      </c>
      <c r="L8" s="3" t="s">
        <v>9</v>
      </c>
      <c r="M8" s="76">
        <f t="shared" si="0"/>
        <v>3</v>
      </c>
      <c r="N8" s="79">
        <f t="shared" si="1"/>
        <v>37.244</v>
      </c>
      <c r="O8" s="79">
        <f t="shared" si="2"/>
        <v>1117.32</v>
      </c>
      <c r="P8" s="79">
        <f>IF(OR(Employee17[[#This Row],[Location]]="Home",Employee17[[#This Row],[Job Status]]="FT"),Employee17[[#This Row],[Annual Salary]]*0.04,Employee17[[#This Row],[Annual Salary]]*0.025)</f>
        <v>1489.76</v>
      </c>
      <c r="Q8" s="80"/>
      <c r="R8" s="80"/>
      <c r="S8" s="80"/>
      <c r="T8" s="80"/>
      <c r="U8" s="80"/>
      <c r="X8" t="s">
        <v>130</v>
      </c>
      <c r="Y8" s="100">
        <v>7500</v>
      </c>
    </row>
    <row r="9" spans="1:28" x14ac:dyDescent="0.2">
      <c r="A9" s="3">
        <v>1027</v>
      </c>
      <c r="B9" s="2" t="s">
        <v>16</v>
      </c>
      <c r="C9" s="5">
        <v>40742</v>
      </c>
      <c r="D9" s="5">
        <v>21771</v>
      </c>
      <c r="E9" s="6" t="s">
        <v>11</v>
      </c>
      <c r="F9" s="6" t="s">
        <v>5</v>
      </c>
      <c r="G9" s="3" t="s">
        <v>6</v>
      </c>
      <c r="H9" s="3" t="s">
        <v>7</v>
      </c>
      <c r="I9" s="3">
        <v>3</v>
      </c>
      <c r="J9" s="3" t="s">
        <v>8</v>
      </c>
      <c r="K9" s="1">
        <v>80000</v>
      </c>
      <c r="L9" s="3" t="s">
        <v>17</v>
      </c>
      <c r="M9" s="76">
        <f t="shared" si="0"/>
        <v>3</v>
      </c>
      <c r="N9" s="79">
        <f t="shared" si="1"/>
        <v>0</v>
      </c>
      <c r="O9" s="79">
        <f t="shared" si="2"/>
        <v>2400</v>
      </c>
      <c r="P9" s="79">
        <f>IF(OR(Employee17[[#This Row],[Location]]="Home",Employee17[[#This Row],[Job Status]]="FT"),Employee17[[#This Row],[Annual Salary]]*0.04,Employee17[[#This Row],[Annual Salary]]*0.025)</f>
        <v>3200</v>
      </c>
      <c r="Q9" s="80"/>
      <c r="R9" s="80"/>
      <c r="S9" s="80"/>
      <c r="T9" s="80"/>
      <c r="U9" s="80"/>
    </row>
    <row r="10" spans="1:28" x14ac:dyDescent="0.2">
      <c r="A10" s="3">
        <v>1028</v>
      </c>
      <c r="B10" s="2" t="s">
        <v>18</v>
      </c>
      <c r="C10" s="4">
        <v>41142</v>
      </c>
      <c r="D10" s="5">
        <v>18459</v>
      </c>
      <c r="E10" s="6" t="s">
        <v>4</v>
      </c>
      <c r="F10" s="6" t="s">
        <v>5</v>
      </c>
      <c r="G10" s="3" t="s">
        <v>6</v>
      </c>
      <c r="H10" s="3" t="s">
        <v>13</v>
      </c>
      <c r="I10" s="3">
        <v>3</v>
      </c>
      <c r="J10" s="3" t="s">
        <v>8</v>
      </c>
      <c r="K10" s="1">
        <v>65000</v>
      </c>
      <c r="L10" s="3" t="s">
        <v>17</v>
      </c>
      <c r="M10" s="76">
        <f t="shared" si="0"/>
        <v>2</v>
      </c>
      <c r="N10" s="79">
        <f t="shared" si="1"/>
        <v>65</v>
      </c>
      <c r="O10" s="79">
        <f t="shared" si="2"/>
        <v>1950</v>
      </c>
      <c r="P10" s="79">
        <f>IF(OR(Employee17[[#This Row],[Location]]="Home",Employee17[[#This Row],[Job Status]]="FT"),Employee17[[#This Row],[Annual Salary]]*0.04,Employee17[[#This Row],[Annual Salary]]*0.025)</f>
        <v>2600</v>
      </c>
      <c r="Q10" s="80"/>
      <c r="R10" s="80"/>
      <c r="S10" s="80"/>
      <c r="T10" s="80"/>
      <c r="U10" s="80"/>
    </row>
    <row r="11" spans="1:28" x14ac:dyDescent="0.2">
      <c r="A11" s="3">
        <v>1029</v>
      </c>
      <c r="B11" s="2" t="s">
        <v>19</v>
      </c>
      <c r="C11" s="5">
        <v>40973</v>
      </c>
      <c r="D11" s="5">
        <v>21307</v>
      </c>
      <c r="E11" s="6" t="s">
        <v>4</v>
      </c>
      <c r="F11" s="6" t="s">
        <v>15</v>
      </c>
      <c r="G11" s="3" t="s">
        <v>6</v>
      </c>
      <c r="H11" s="3" t="s">
        <v>13</v>
      </c>
      <c r="I11" s="3">
        <v>3</v>
      </c>
      <c r="J11" s="3" t="s">
        <v>8</v>
      </c>
      <c r="K11" s="1">
        <v>125000</v>
      </c>
      <c r="L11" s="3" t="s">
        <v>20</v>
      </c>
      <c r="M11" s="76">
        <f t="shared" si="0"/>
        <v>3</v>
      </c>
      <c r="N11" s="79">
        <f t="shared" si="1"/>
        <v>125</v>
      </c>
      <c r="O11" s="79">
        <f t="shared" si="2"/>
        <v>3750</v>
      </c>
      <c r="P11" s="79">
        <f>IF(OR(Employee17[[#This Row],[Location]]="Home",Employee17[[#This Row],[Job Status]]="FT"),Employee17[[#This Row],[Annual Salary]]*0.04,Employee17[[#This Row],[Annual Salary]]*0.025)</f>
        <v>5000</v>
      </c>
      <c r="Q11" s="80"/>
      <c r="R11" s="80"/>
      <c r="S11" s="80"/>
      <c r="T11" s="80"/>
      <c r="U11" s="80"/>
    </row>
    <row r="12" spans="1:28" x14ac:dyDescent="0.2">
      <c r="A12" s="3">
        <v>1030</v>
      </c>
      <c r="B12" s="2" t="s">
        <v>21</v>
      </c>
      <c r="C12" s="5">
        <v>40238</v>
      </c>
      <c r="D12" s="5">
        <v>28466</v>
      </c>
      <c r="E12" s="6" t="s">
        <v>4</v>
      </c>
      <c r="F12" s="6" t="s">
        <v>15</v>
      </c>
      <c r="G12" s="3" t="s">
        <v>6</v>
      </c>
      <c r="H12" s="3" t="s">
        <v>7</v>
      </c>
      <c r="I12" s="3">
        <v>3</v>
      </c>
      <c r="J12" s="3" t="s">
        <v>8</v>
      </c>
      <c r="K12" s="1">
        <v>95000</v>
      </c>
      <c r="L12" s="3" t="s">
        <v>22</v>
      </c>
      <c r="M12" s="76">
        <f t="shared" si="0"/>
        <v>5</v>
      </c>
      <c r="N12" s="79">
        <f t="shared" si="1"/>
        <v>0</v>
      </c>
      <c r="O12" s="79">
        <f t="shared" si="2"/>
        <v>2850</v>
      </c>
      <c r="P12" s="79">
        <f>IF(OR(Employee17[[#This Row],[Location]]="Home",Employee17[[#This Row],[Job Status]]="FT"),Employee17[[#This Row],[Annual Salary]]*0.04,Employee17[[#This Row],[Annual Salary]]*0.025)</f>
        <v>3800</v>
      </c>
      <c r="Q12" s="80"/>
      <c r="R12" s="80"/>
      <c r="S12" s="80"/>
      <c r="T12" s="80"/>
      <c r="U12" s="80"/>
    </row>
    <row r="13" spans="1:28" x14ac:dyDescent="0.2">
      <c r="A13" s="3">
        <v>1031</v>
      </c>
      <c r="B13" s="2" t="s">
        <v>23</v>
      </c>
      <c r="C13" s="4">
        <v>41251</v>
      </c>
      <c r="D13" s="5">
        <v>22619</v>
      </c>
      <c r="E13" s="6" t="s">
        <v>4</v>
      </c>
      <c r="F13" s="6" t="s">
        <v>5</v>
      </c>
      <c r="G13" s="3" t="s">
        <v>6</v>
      </c>
      <c r="H13" s="3" t="s">
        <v>7</v>
      </c>
      <c r="I13" s="3">
        <v>2</v>
      </c>
      <c r="J13" s="3" t="s">
        <v>8</v>
      </c>
      <c r="K13" s="1">
        <v>36000</v>
      </c>
      <c r="L13" s="3" t="s">
        <v>17</v>
      </c>
      <c r="M13" s="76">
        <f t="shared" si="0"/>
        <v>2</v>
      </c>
      <c r="N13" s="79">
        <f t="shared" si="1"/>
        <v>0</v>
      </c>
      <c r="O13" s="79">
        <f t="shared" si="2"/>
        <v>1080</v>
      </c>
      <c r="P13" s="79">
        <f>IF(OR(Employee17[[#This Row],[Location]]="Home",Employee17[[#This Row],[Job Status]]="FT"),Employee17[[#This Row],[Annual Salary]]*0.04,Employee17[[#This Row],[Annual Salary]]*0.025)</f>
        <v>1440</v>
      </c>
      <c r="Q13" s="80"/>
      <c r="R13" s="80"/>
      <c r="S13" s="80"/>
      <c r="T13" s="80"/>
      <c r="U13" s="80"/>
    </row>
    <row r="14" spans="1:28" x14ac:dyDescent="0.2">
      <c r="A14" s="3">
        <v>1032</v>
      </c>
      <c r="B14" s="2" t="s">
        <v>24</v>
      </c>
      <c r="C14" s="5">
        <v>39671</v>
      </c>
      <c r="D14" s="5">
        <v>21560</v>
      </c>
      <c r="E14" s="6" t="s">
        <v>11</v>
      </c>
      <c r="F14" s="6" t="s">
        <v>5</v>
      </c>
      <c r="G14" s="3" t="s">
        <v>25</v>
      </c>
      <c r="H14" s="3" t="s">
        <v>7</v>
      </c>
      <c r="I14" s="3">
        <v>1</v>
      </c>
      <c r="J14" s="3" t="s">
        <v>26</v>
      </c>
      <c r="K14" s="1">
        <v>33508</v>
      </c>
      <c r="L14" s="3" t="s">
        <v>27</v>
      </c>
      <c r="M14" s="76">
        <f t="shared" si="0"/>
        <v>6</v>
      </c>
      <c r="N14" s="79">
        <f t="shared" si="1"/>
        <v>0</v>
      </c>
      <c r="O14" s="79">
        <f t="shared" si="2"/>
        <v>0</v>
      </c>
      <c r="P14" s="79">
        <f>IF(OR(Employee17[[#This Row],[Location]]="Home",Employee17[[#This Row],[Job Status]]="FT"),Employee17[[#This Row],[Annual Salary]]*0.04,Employee17[[#This Row],[Annual Salary]]*0.025)</f>
        <v>837.7</v>
      </c>
      <c r="Q14" s="80"/>
      <c r="R14" s="80"/>
      <c r="S14" s="80"/>
      <c r="T14" s="80"/>
      <c r="U14" s="80"/>
    </row>
    <row r="15" spans="1:28" x14ac:dyDescent="0.2">
      <c r="A15" s="3">
        <v>1033</v>
      </c>
      <c r="B15" s="2" t="s">
        <v>28</v>
      </c>
      <c r="C15" s="5">
        <v>38880</v>
      </c>
      <c r="D15" s="5">
        <v>15371</v>
      </c>
      <c r="E15" s="6" t="s">
        <v>11</v>
      </c>
      <c r="F15" s="6" t="s">
        <v>29</v>
      </c>
      <c r="G15" s="3" t="s">
        <v>6</v>
      </c>
      <c r="H15" s="3" t="s">
        <v>7</v>
      </c>
      <c r="I15" s="3">
        <v>1</v>
      </c>
      <c r="J15" s="3" t="s">
        <v>26</v>
      </c>
      <c r="K15" s="1">
        <v>21840</v>
      </c>
      <c r="L15" s="3" t="s">
        <v>17</v>
      </c>
      <c r="M15" s="76">
        <f t="shared" si="0"/>
        <v>9</v>
      </c>
      <c r="N15" s="79">
        <f t="shared" si="1"/>
        <v>0</v>
      </c>
      <c r="O15" s="79">
        <f t="shared" si="2"/>
        <v>655.19999999999993</v>
      </c>
      <c r="P15" s="79">
        <f>IF(OR(Employee17[[#This Row],[Location]]="Home",Employee17[[#This Row],[Job Status]]="FT"),Employee17[[#This Row],[Annual Salary]]*0.04,Employee17[[#This Row],[Annual Salary]]*0.025)</f>
        <v>873.6</v>
      </c>
      <c r="Q15" s="80"/>
      <c r="R15" s="80"/>
      <c r="S15" s="80"/>
      <c r="T15" s="80"/>
      <c r="U15" s="80"/>
    </row>
    <row r="16" spans="1:28" x14ac:dyDescent="0.2">
      <c r="A16" s="3">
        <v>1034</v>
      </c>
      <c r="B16" s="2" t="s">
        <v>30</v>
      </c>
      <c r="C16" s="5">
        <v>39937</v>
      </c>
      <c r="D16" s="5">
        <v>32747</v>
      </c>
      <c r="E16" s="6" t="s">
        <v>4</v>
      </c>
      <c r="F16" s="6" t="s">
        <v>29</v>
      </c>
      <c r="G16" s="3" t="s">
        <v>6</v>
      </c>
      <c r="H16" s="3" t="s">
        <v>7</v>
      </c>
      <c r="I16" s="3">
        <v>1</v>
      </c>
      <c r="J16" s="3" t="s">
        <v>26</v>
      </c>
      <c r="K16" s="1">
        <v>25792</v>
      </c>
      <c r="L16" s="3" t="s">
        <v>27</v>
      </c>
      <c r="M16" s="76">
        <f t="shared" si="0"/>
        <v>6</v>
      </c>
      <c r="N16" s="79">
        <f t="shared" si="1"/>
        <v>0</v>
      </c>
      <c r="O16" s="79">
        <f t="shared" si="2"/>
        <v>773.76</v>
      </c>
      <c r="P16" s="79">
        <f>IF(OR(Employee17[[#This Row],[Location]]="Home",Employee17[[#This Row],[Job Status]]="FT"),Employee17[[#This Row],[Annual Salary]]*0.04,Employee17[[#This Row],[Annual Salary]]*0.025)</f>
        <v>1031.68</v>
      </c>
      <c r="Q16" s="80"/>
      <c r="R16" s="80"/>
      <c r="S16" s="80"/>
      <c r="T16" s="80"/>
      <c r="U16" s="80"/>
    </row>
    <row r="17" spans="1:21" x14ac:dyDescent="0.2">
      <c r="A17" s="3">
        <v>1035</v>
      </c>
      <c r="B17" s="2" t="s">
        <v>31</v>
      </c>
      <c r="C17" s="4">
        <v>41261</v>
      </c>
      <c r="D17" s="5">
        <v>24843</v>
      </c>
      <c r="E17" s="6" t="s">
        <v>11</v>
      </c>
      <c r="F17" s="6" t="s">
        <v>5</v>
      </c>
      <c r="G17" s="3" t="s">
        <v>6</v>
      </c>
      <c r="H17" s="3" t="s">
        <v>7</v>
      </c>
      <c r="I17" s="3">
        <v>1</v>
      </c>
      <c r="J17" s="3" t="s">
        <v>26</v>
      </c>
      <c r="K17" s="1">
        <v>32011</v>
      </c>
      <c r="L17" s="3" t="s">
        <v>20</v>
      </c>
      <c r="M17" s="76">
        <f t="shared" si="0"/>
        <v>2</v>
      </c>
      <c r="N17" s="79">
        <f t="shared" si="1"/>
        <v>0</v>
      </c>
      <c r="O17" s="79">
        <f t="shared" si="2"/>
        <v>960.32999999999993</v>
      </c>
      <c r="P17" s="79">
        <f>IF(OR(Employee17[[#This Row],[Location]]="Home",Employee17[[#This Row],[Job Status]]="FT"),Employee17[[#This Row],[Annual Salary]]*0.04,Employee17[[#This Row],[Annual Salary]]*0.025)</f>
        <v>1280.44</v>
      </c>
      <c r="Q17" s="80"/>
      <c r="R17" s="80"/>
      <c r="S17" s="80"/>
      <c r="T17" s="80"/>
      <c r="U17" s="80"/>
    </row>
    <row r="18" spans="1:21" x14ac:dyDescent="0.2">
      <c r="A18" s="3">
        <v>1036</v>
      </c>
      <c r="B18" s="2" t="s">
        <v>32</v>
      </c>
      <c r="C18" s="5">
        <v>39572</v>
      </c>
      <c r="D18" s="5">
        <v>21303</v>
      </c>
      <c r="E18" s="6" t="s">
        <v>11</v>
      </c>
      <c r="F18" s="6" t="s">
        <v>29</v>
      </c>
      <c r="G18" s="3" t="s">
        <v>6</v>
      </c>
      <c r="H18" s="3" t="s">
        <v>13</v>
      </c>
      <c r="I18" s="3">
        <v>1</v>
      </c>
      <c r="J18" s="3" t="s">
        <v>26</v>
      </c>
      <c r="K18" s="1">
        <v>23920</v>
      </c>
      <c r="L18" s="3" t="s">
        <v>9</v>
      </c>
      <c r="M18" s="76">
        <f t="shared" si="0"/>
        <v>7</v>
      </c>
      <c r="N18" s="79">
        <f t="shared" si="1"/>
        <v>23.92</v>
      </c>
      <c r="O18" s="79">
        <f t="shared" si="2"/>
        <v>717.6</v>
      </c>
      <c r="P18" s="79">
        <f>IF(OR(Employee17[[#This Row],[Location]]="Home",Employee17[[#This Row],[Job Status]]="FT"),Employee17[[#This Row],[Annual Salary]]*0.04,Employee17[[#This Row],[Annual Salary]]*0.025)</f>
        <v>956.80000000000007</v>
      </c>
      <c r="Q18" s="80"/>
      <c r="R18" s="80"/>
      <c r="S18" s="80"/>
      <c r="T18" s="80"/>
      <c r="U18" s="80"/>
    </row>
    <row r="19" spans="1:21" x14ac:dyDescent="0.2">
      <c r="A19" s="3">
        <v>1037</v>
      </c>
      <c r="B19" s="2" t="s">
        <v>33</v>
      </c>
      <c r="C19" s="5">
        <v>37221</v>
      </c>
      <c r="D19" s="5">
        <v>26210</v>
      </c>
      <c r="E19" s="6" t="s">
        <v>11</v>
      </c>
      <c r="F19" s="6" t="s">
        <v>5</v>
      </c>
      <c r="G19" s="3" t="s">
        <v>6</v>
      </c>
      <c r="H19" s="3" t="s">
        <v>13</v>
      </c>
      <c r="I19" s="3">
        <v>1</v>
      </c>
      <c r="J19" s="3" t="s">
        <v>26</v>
      </c>
      <c r="K19" s="1">
        <v>32011</v>
      </c>
      <c r="L19" s="3" t="s">
        <v>17</v>
      </c>
      <c r="M19" s="76">
        <f t="shared" si="0"/>
        <v>13</v>
      </c>
      <c r="N19" s="79">
        <f t="shared" si="1"/>
        <v>32.011000000000003</v>
      </c>
      <c r="O19" s="79">
        <f t="shared" si="2"/>
        <v>960.32999999999993</v>
      </c>
      <c r="P19" s="79">
        <f>IF(OR(Employee17[[#This Row],[Location]]="Home",Employee17[[#This Row],[Job Status]]="FT"),Employee17[[#This Row],[Annual Salary]]*0.04,Employee17[[#This Row],[Annual Salary]]*0.025)</f>
        <v>1280.44</v>
      </c>
      <c r="Q19" s="80"/>
      <c r="R19" s="80"/>
      <c r="S19" s="80"/>
      <c r="T19" s="80"/>
      <c r="U19" s="80"/>
    </row>
    <row r="20" spans="1:21" x14ac:dyDescent="0.2">
      <c r="A20" s="3">
        <v>1038</v>
      </c>
      <c r="B20" s="2" t="s">
        <v>34</v>
      </c>
      <c r="C20" s="5">
        <v>38405</v>
      </c>
      <c r="D20" s="5">
        <v>21919</v>
      </c>
      <c r="E20" s="6" t="s">
        <v>11</v>
      </c>
      <c r="F20" s="6" t="s">
        <v>29</v>
      </c>
      <c r="G20" s="3" t="s">
        <v>6</v>
      </c>
      <c r="H20" s="3" t="s">
        <v>13</v>
      </c>
      <c r="I20" s="3">
        <v>1</v>
      </c>
      <c r="J20" s="3" t="s">
        <v>26</v>
      </c>
      <c r="K20" s="1">
        <v>21840</v>
      </c>
      <c r="L20" s="3" t="s">
        <v>20</v>
      </c>
      <c r="M20" s="76">
        <f t="shared" si="0"/>
        <v>10</v>
      </c>
      <c r="N20" s="79">
        <f t="shared" si="1"/>
        <v>21.84</v>
      </c>
      <c r="O20" s="79">
        <f t="shared" si="2"/>
        <v>655.19999999999993</v>
      </c>
      <c r="P20" s="79">
        <f>IF(OR(Employee17[[#This Row],[Location]]="Home",Employee17[[#This Row],[Job Status]]="FT"),Employee17[[#This Row],[Annual Salary]]*0.04,Employee17[[#This Row],[Annual Salary]]*0.025)</f>
        <v>873.6</v>
      </c>
      <c r="Q20" s="80"/>
      <c r="R20" s="80"/>
      <c r="S20" s="80"/>
      <c r="T20" s="80"/>
      <c r="U20" s="80"/>
    </row>
    <row r="21" spans="1:21" x14ac:dyDescent="0.2">
      <c r="A21" s="3">
        <v>1039</v>
      </c>
      <c r="B21" s="2" t="s">
        <v>35</v>
      </c>
      <c r="C21" s="4">
        <v>41247</v>
      </c>
      <c r="D21" s="5">
        <v>25584</v>
      </c>
      <c r="E21" s="6" t="s">
        <v>11</v>
      </c>
      <c r="F21" s="6" t="s">
        <v>5</v>
      </c>
      <c r="G21" s="3" t="s">
        <v>6</v>
      </c>
      <c r="H21" s="3" t="s">
        <v>13</v>
      </c>
      <c r="I21" s="3">
        <v>2</v>
      </c>
      <c r="J21" s="3" t="s">
        <v>8</v>
      </c>
      <c r="K21" s="1">
        <v>55000</v>
      </c>
      <c r="L21" s="3" t="s">
        <v>27</v>
      </c>
      <c r="M21" s="76">
        <f t="shared" si="0"/>
        <v>2</v>
      </c>
      <c r="N21" s="79">
        <f t="shared" si="1"/>
        <v>55</v>
      </c>
      <c r="O21" s="79">
        <f t="shared" si="2"/>
        <v>1650</v>
      </c>
      <c r="P21" s="79">
        <f>IF(OR(Employee17[[#This Row],[Location]]="Home",Employee17[[#This Row],[Job Status]]="FT"),Employee17[[#This Row],[Annual Salary]]*0.04,Employee17[[#This Row],[Annual Salary]]*0.025)</f>
        <v>2200</v>
      </c>
      <c r="Q21" s="80"/>
      <c r="R21" s="80"/>
      <c r="S21" s="80"/>
      <c r="T21" s="80"/>
      <c r="U21" s="80"/>
    </row>
    <row r="22" spans="1:21" x14ac:dyDescent="0.2">
      <c r="A22" s="3">
        <v>1040</v>
      </c>
      <c r="B22" s="2" t="s">
        <v>36</v>
      </c>
      <c r="C22" s="4">
        <v>41194</v>
      </c>
      <c r="D22" s="5">
        <v>31383</v>
      </c>
      <c r="E22" s="6" t="s">
        <v>4</v>
      </c>
      <c r="F22" s="6" t="s">
        <v>29</v>
      </c>
      <c r="G22" s="3" t="s">
        <v>6</v>
      </c>
      <c r="H22" s="3" t="s">
        <v>13</v>
      </c>
      <c r="I22" s="3">
        <v>2</v>
      </c>
      <c r="J22" s="3" t="s">
        <v>8</v>
      </c>
      <c r="K22" s="1">
        <v>65000</v>
      </c>
      <c r="L22" s="3" t="s">
        <v>9</v>
      </c>
      <c r="M22" s="76">
        <f t="shared" si="0"/>
        <v>2</v>
      </c>
      <c r="N22" s="79">
        <f t="shared" si="1"/>
        <v>65</v>
      </c>
      <c r="O22" s="79">
        <f t="shared" si="2"/>
        <v>1950</v>
      </c>
      <c r="P22" s="79">
        <f>IF(OR(Employee17[[#This Row],[Location]]="Home",Employee17[[#This Row],[Job Status]]="FT"),Employee17[[#This Row],[Annual Salary]]*0.04,Employee17[[#This Row],[Annual Salary]]*0.025)</f>
        <v>2600</v>
      </c>
      <c r="Q22" s="80"/>
      <c r="R22" s="80"/>
      <c r="S22" s="80"/>
      <c r="T22" s="80"/>
      <c r="U22" s="80"/>
    </row>
    <row r="23" spans="1:21" x14ac:dyDescent="0.2">
      <c r="A23" s="3">
        <v>1041</v>
      </c>
      <c r="B23" s="2" t="s">
        <v>37</v>
      </c>
      <c r="C23" s="4">
        <v>41247</v>
      </c>
      <c r="D23" s="5">
        <v>21679</v>
      </c>
      <c r="E23" s="6" t="s">
        <v>11</v>
      </c>
      <c r="F23" s="6" t="s">
        <v>15</v>
      </c>
      <c r="G23" s="3" t="s">
        <v>6</v>
      </c>
      <c r="H23" s="3" t="s">
        <v>13</v>
      </c>
      <c r="I23" s="3">
        <v>3</v>
      </c>
      <c r="J23" s="3" t="s">
        <v>8</v>
      </c>
      <c r="K23" s="1">
        <v>125000</v>
      </c>
      <c r="L23" s="3" t="s">
        <v>9</v>
      </c>
      <c r="M23" s="76">
        <f t="shared" si="0"/>
        <v>2</v>
      </c>
      <c r="N23" s="79">
        <f t="shared" si="1"/>
        <v>125</v>
      </c>
      <c r="O23" s="79">
        <f t="shared" si="2"/>
        <v>3750</v>
      </c>
      <c r="P23" s="79">
        <f>IF(OR(Employee17[[#This Row],[Location]]="Home",Employee17[[#This Row],[Job Status]]="FT"),Employee17[[#This Row],[Annual Salary]]*0.04,Employee17[[#This Row],[Annual Salary]]*0.025)</f>
        <v>5000</v>
      </c>
      <c r="Q23" s="80"/>
      <c r="R23" s="80"/>
      <c r="S23" s="80"/>
      <c r="T23" s="80"/>
      <c r="U23" s="80"/>
    </row>
    <row r="24" spans="1:21" x14ac:dyDescent="0.2">
      <c r="A24" s="3">
        <v>1042</v>
      </c>
      <c r="B24" s="2" t="s">
        <v>38</v>
      </c>
      <c r="C24" s="5">
        <v>39412</v>
      </c>
      <c r="D24" s="5">
        <v>24237</v>
      </c>
      <c r="E24" s="6" t="s">
        <v>4</v>
      </c>
      <c r="F24" s="6" t="s">
        <v>5</v>
      </c>
      <c r="G24" s="3" t="s">
        <v>6</v>
      </c>
      <c r="H24" s="3" t="s">
        <v>13</v>
      </c>
      <c r="I24" s="3">
        <v>3</v>
      </c>
      <c r="J24" s="3" t="s">
        <v>8</v>
      </c>
      <c r="K24" s="1">
        <v>80000</v>
      </c>
      <c r="L24" s="3" t="s">
        <v>22</v>
      </c>
      <c r="M24" s="76">
        <f t="shared" si="0"/>
        <v>7</v>
      </c>
      <c r="N24" s="79">
        <f t="shared" si="1"/>
        <v>80</v>
      </c>
      <c r="O24" s="79">
        <f t="shared" si="2"/>
        <v>2400</v>
      </c>
      <c r="P24" s="79">
        <f>IF(OR(Employee17[[#This Row],[Location]]="Home",Employee17[[#This Row],[Job Status]]="FT"),Employee17[[#This Row],[Annual Salary]]*0.04,Employee17[[#This Row],[Annual Salary]]*0.025)</f>
        <v>3200</v>
      </c>
      <c r="Q24" s="80"/>
      <c r="R24" s="80"/>
      <c r="S24" s="80"/>
      <c r="T24" s="80"/>
      <c r="U24" s="80"/>
    </row>
    <row r="25" spans="1:21" x14ac:dyDescent="0.2">
      <c r="A25" s="3">
        <v>1043</v>
      </c>
      <c r="B25" s="2" t="s">
        <v>39</v>
      </c>
      <c r="C25" s="5">
        <v>40256</v>
      </c>
      <c r="D25" s="5">
        <v>26907</v>
      </c>
      <c r="E25" s="6" t="s">
        <v>11</v>
      </c>
      <c r="F25" s="3" t="s">
        <v>12</v>
      </c>
      <c r="G25" s="3" t="s">
        <v>6</v>
      </c>
      <c r="H25" s="3" t="s">
        <v>7</v>
      </c>
      <c r="I25" s="3">
        <v>3</v>
      </c>
      <c r="J25" s="3" t="s">
        <v>8</v>
      </c>
      <c r="K25" s="1">
        <v>60000</v>
      </c>
      <c r="L25" s="3" t="s">
        <v>17</v>
      </c>
      <c r="M25" s="76">
        <f t="shared" si="0"/>
        <v>5</v>
      </c>
      <c r="N25" s="79">
        <f t="shared" si="1"/>
        <v>0</v>
      </c>
      <c r="O25" s="79">
        <f t="shared" si="2"/>
        <v>1800</v>
      </c>
      <c r="P25" s="79">
        <f>IF(OR(Employee17[[#This Row],[Location]]="Home",Employee17[[#This Row],[Job Status]]="FT"),Employee17[[#This Row],[Annual Salary]]*0.04,Employee17[[#This Row],[Annual Salary]]*0.025)</f>
        <v>2400</v>
      </c>
      <c r="Q25" s="80"/>
      <c r="R25" s="80"/>
      <c r="S25" s="80"/>
      <c r="T25" s="80"/>
      <c r="U25" s="80"/>
    </row>
    <row r="26" spans="1:21" x14ac:dyDescent="0.2">
      <c r="A26" s="3">
        <v>1044</v>
      </c>
      <c r="B26" s="2" t="s">
        <v>40</v>
      </c>
      <c r="C26" s="5">
        <v>37060</v>
      </c>
      <c r="D26" s="5">
        <v>19281</v>
      </c>
      <c r="E26" s="6" t="s">
        <v>4</v>
      </c>
      <c r="F26" s="6" t="s">
        <v>5</v>
      </c>
      <c r="G26" s="3" t="s">
        <v>6</v>
      </c>
      <c r="H26" s="3" t="s">
        <v>13</v>
      </c>
      <c r="I26" s="3">
        <v>3</v>
      </c>
      <c r="J26" s="3" t="s">
        <v>8</v>
      </c>
      <c r="K26" s="1">
        <v>122500</v>
      </c>
      <c r="L26" s="3" t="s">
        <v>9</v>
      </c>
      <c r="M26" s="76">
        <f t="shared" si="0"/>
        <v>14</v>
      </c>
      <c r="N26" s="79">
        <f t="shared" si="1"/>
        <v>122.5</v>
      </c>
      <c r="O26" s="79">
        <f t="shared" si="2"/>
        <v>3675</v>
      </c>
      <c r="P26" s="79">
        <f>IF(OR(Employee17[[#This Row],[Location]]="Home",Employee17[[#This Row],[Job Status]]="FT"),Employee17[[#This Row],[Annual Salary]]*0.04,Employee17[[#This Row],[Annual Salary]]*0.025)</f>
        <v>4900</v>
      </c>
      <c r="Q26" s="80"/>
      <c r="R26" s="80"/>
      <c r="S26" s="80"/>
      <c r="T26" s="80"/>
      <c r="U26" s="80"/>
    </row>
    <row r="27" spans="1:21" x14ac:dyDescent="0.2">
      <c r="A27" s="3">
        <v>1045</v>
      </c>
      <c r="B27" s="2" t="s">
        <v>41</v>
      </c>
      <c r="C27" s="4">
        <v>41111</v>
      </c>
      <c r="D27" s="5">
        <v>24049</v>
      </c>
      <c r="E27" s="6" t="s">
        <v>4</v>
      </c>
      <c r="F27" s="6" t="s">
        <v>5</v>
      </c>
      <c r="G27" s="3" t="s">
        <v>6</v>
      </c>
      <c r="H27" s="3" t="s">
        <v>13</v>
      </c>
      <c r="I27" s="3">
        <v>3</v>
      </c>
      <c r="J27" s="3" t="s">
        <v>8</v>
      </c>
      <c r="K27" s="1">
        <v>200000</v>
      </c>
      <c r="L27" s="3" t="s">
        <v>9</v>
      </c>
      <c r="M27" s="76">
        <f t="shared" si="0"/>
        <v>2</v>
      </c>
      <c r="N27" s="79">
        <f t="shared" si="1"/>
        <v>200</v>
      </c>
      <c r="O27" s="79">
        <f t="shared" si="2"/>
        <v>6000</v>
      </c>
      <c r="P27" s="79">
        <f>IF(OR(Employee17[[#This Row],[Location]]="Home",Employee17[[#This Row],[Job Status]]="FT"),Employee17[[#This Row],[Annual Salary]]*0.04,Employee17[[#This Row],[Annual Salary]]*0.025)</f>
        <v>8000</v>
      </c>
      <c r="Q27" s="80"/>
      <c r="R27" s="80"/>
      <c r="S27" s="80"/>
      <c r="T27" s="80"/>
      <c r="U27" s="80"/>
    </row>
    <row r="28" spans="1:21" x14ac:dyDescent="0.2">
      <c r="A28" s="3">
        <v>1046</v>
      </c>
      <c r="B28" s="2" t="s">
        <v>42</v>
      </c>
      <c r="C28" s="5">
        <v>40874</v>
      </c>
      <c r="D28" s="5">
        <v>19153</v>
      </c>
      <c r="E28" s="6" t="s">
        <v>11</v>
      </c>
      <c r="F28" s="3" t="s">
        <v>12</v>
      </c>
      <c r="G28" s="3" t="s">
        <v>25</v>
      </c>
      <c r="H28" s="3" t="s">
        <v>7</v>
      </c>
      <c r="I28" s="3">
        <v>1</v>
      </c>
      <c r="J28" s="3" t="s">
        <v>26</v>
      </c>
      <c r="K28" s="1">
        <v>31761</v>
      </c>
      <c r="L28" s="3" t="s">
        <v>22</v>
      </c>
      <c r="M28" s="76">
        <f t="shared" si="0"/>
        <v>3</v>
      </c>
      <c r="N28" s="79">
        <f t="shared" si="1"/>
        <v>0</v>
      </c>
      <c r="O28" s="79">
        <f t="shared" si="2"/>
        <v>0</v>
      </c>
      <c r="P28" s="79">
        <f>IF(OR(Employee17[[#This Row],[Location]]="Home",Employee17[[#This Row],[Job Status]]="FT"),Employee17[[#This Row],[Annual Salary]]*0.04,Employee17[[#This Row],[Annual Salary]]*0.025)</f>
        <v>1270.44</v>
      </c>
      <c r="Q28" s="80"/>
      <c r="R28" s="80"/>
      <c r="S28" s="80"/>
      <c r="T28" s="80"/>
      <c r="U28" s="80"/>
    </row>
    <row r="29" spans="1:21" x14ac:dyDescent="0.2">
      <c r="A29" s="3">
        <v>1047</v>
      </c>
      <c r="B29" s="2" t="s">
        <v>43</v>
      </c>
      <c r="C29" s="4">
        <v>41324</v>
      </c>
      <c r="D29" s="5">
        <v>22747</v>
      </c>
      <c r="E29" s="6" t="s">
        <v>4</v>
      </c>
      <c r="F29" s="6" t="s">
        <v>5</v>
      </c>
      <c r="G29" s="3" t="s">
        <v>6</v>
      </c>
      <c r="H29" s="3" t="s">
        <v>13</v>
      </c>
      <c r="I29" s="3">
        <v>3</v>
      </c>
      <c r="J29" s="3" t="s">
        <v>8</v>
      </c>
      <c r="K29" s="1">
        <v>65000</v>
      </c>
      <c r="L29" s="3" t="s">
        <v>9</v>
      </c>
      <c r="M29" s="76">
        <f t="shared" si="0"/>
        <v>2</v>
      </c>
      <c r="N29" s="79">
        <f t="shared" si="1"/>
        <v>65</v>
      </c>
      <c r="O29" s="79">
        <f t="shared" si="2"/>
        <v>1950</v>
      </c>
      <c r="P29" s="79">
        <f>IF(OR(Employee17[[#This Row],[Location]]="Home",Employee17[[#This Row],[Job Status]]="FT"),Employee17[[#This Row],[Annual Salary]]*0.04,Employee17[[#This Row],[Annual Salary]]*0.025)</f>
        <v>2600</v>
      </c>
      <c r="Q29" s="80"/>
      <c r="R29" s="80"/>
      <c r="S29" s="80"/>
      <c r="T29" s="80"/>
      <c r="U29" s="80"/>
    </row>
    <row r="30" spans="1:21" x14ac:dyDescent="0.2">
      <c r="A30" s="3">
        <v>1048</v>
      </c>
      <c r="B30" s="2" t="s">
        <v>44</v>
      </c>
      <c r="C30" s="5">
        <v>38538</v>
      </c>
      <c r="D30" s="5">
        <v>21626</v>
      </c>
      <c r="E30" s="6" t="s">
        <v>11</v>
      </c>
      <c r="F30" s="6" t="s">
        <v>5</v>
      </c>
      <c r="G30" s="3" t="s">
        <v>6</v>
      </c>
      <c r="H30" s="3" t="s">
        <v>7</v>
      </c>
      <c r="I30" s="3">
        <v>1</v>
      </c>
      <c r="J30" s="3" t="s">
        <v>26</v>
      </c>
      <c r="K30" s="1">
        <v>24752</v>
      </c>
      <c r="L30" s="3" t="s">
        <v>17</v>
      </c>
      <c r="M30" s="76">
        <f t="shared" si="0"/>
        <v>9</v>
      </c>
      <c r="N30" s="79">
        <f t="shared" si="1"/>
        <v>0</v>
      </c>
      <c r="O30" s="79">
        <f t="shared" si="2"/>
        <v>742.56</v>
      </c>
      <c r="P30" s="79">
        <f>IF(OR(Employee17[[#This Row],[Location]]="Home",Employee17[[#This Row],[Job Status]]="FT"),Employee17[[#This Row],[Annual Salary]]*0.04,Employee17[[#This Row],[Annual Salary]]*0.025)</f>
        <v>990.08</v>
      </c>
      <c r="Q30" s="80"/>
      <c r="R30" s="80"/>
      <c r="S30" s="80"/>
      <c r="T30" s="80"/>
      <c r="U30" s="80"/>
    </row>
    <row r="31" spans="1:21" x14ac:dyDescent="0.2">
      <c r="A31" s="3">
        <v>1049</v>
      </c>
      <c r="B31" s="2" t="s">
        <v>45</v>
      </c>
      <c r="C31" s="5">
        <v>40734</v>
      </c>
      <c r="D31" s="5">
        <v>22382</v>
      </c>
      <c r="E31" s="6" t="s">
        <v>4</v>
      </c>
      <c r="F31" s="6" t="s">
        <v>15</v>
      </c>
      <c r="G31" s="3" t="s">
        <v>6</v>
      </c>
      <c r="H31" s="3" t="s">
        <v>13</v>
      </c>
      <c r="I31" s="3">
        <v>3</v>
      </c>
      <c r="J31" s="3" t="s">
        <v>8</v>
      </c>
      <c r="K31" s="1">
        <v>175000</v>
      </c>
      <c r="L31" s="3" t="s">
        <v>17</v>
      </c>
      <c r="M31" s="76">
        <f t="shared" si="0"/>
        <v>3</v>
      </c>
      <c r="N31" s="79">
        <f t="shared" si="1"/>
        <v>175</v>
      </c>
      <c r="O31" s="79">
        <f t="shared" si="2"/>
        <v>5250</v>
      </c>
      <c r="P31" s="79">
        <f>IF(OR(Employee17[[#This Row],[Location]]="Home",Employee17[[#This Row],[Job Status]]="FT"),Employee17[[#This Row],[Annual Salary]]*0.04,Employee17[[#This Row],[Annual Salary]]*0.025)</f>
        <v>7000</v>
      </c>
      <c r="Q31" s="80"/>
      <c r="R31" s="80"/>
      <c r="S31" s="80"/>
      <c r="T31" s="80"/>
      <c r="U31" s="80"/>
    </row>
    <row r="32" spans="1:21" x14ac:dyDescent="0.2">
      <c r="A32" s="3">
        <v>1050</v>
      </c>
      <c r="B32" s="2" t="s">
        <v>46</v>
      </c>
      <c r="C32" s="4">
        <v>41219</v>
      </c>
      <c r="D32" s="5">
        <v>33565</v>
      </c>
      <c r="E32" s="6" t="s">
        <v>11</v>
      </c>
      <c r="F32" s="6" t="s">
        <v>5</v>
      </c>
      <c r="G32" s="3" t="s">
        <v>6</v>
      </c>
      <c r="H32" s="3" t="s">
        <v>13</v>
      </c>
      <c r="I32" s="3">
        <v>1</v>
      </c>
      <c r="J32" s="3" t="s">
        <v>26</v>
      </c>
      <c r="K32" s="1">
        <v>29120</v>
      </c>
      <c r="L32" s="3" t="s">
        <v>27</v>
      </c>
      <c r="M32" s="76">
        <f t="shared" si="0"/>
        <v>2</v>
      </c>
      <c r="N32" s="79">
        <f t="shared" si="1"/>
        <v>29.12</v>
      </c>
      <c r="O32" s="79">
        <f t="shared" si="2"/>
        <v>873.6</v>
      </c>
      <c r="P32" s="79">
        <f>IF(OR(Employee17[[#This Row],[Location]]="Home",Employee17[[#This Row],[Job Status]]="FT"),Employee17[[#This Row],[Annual Salary]]*0.04,Employee17[[#This Row],[Annual Salary]]*0.025)</f>
        <v>1164.8</v>
      </c>
      <c r="Q32" s="80"/>
      <c r="R32" s="80"/>
      <c r="S32" s="80"/>
      <c r="T32" s="80"/>
      <c r="U32" s="80"/>
    </row>
    <row r="33" spans="1:21" x14ac:dyDescent="0.2">
      <c r="A33" s="3">
        <v>1051</v>
      </c>
      <c r="B33" s="2" t="s">
        <v>47</v>
      </c>
      <c r="C33" s="4">
        <v>41247</v>
      </c>
      <c r="D33" s="5">
        <v>24395</v>
      </c>
      <c r="E33" s="6" t="s">
        <v>4</v>
      </c>
      <c r="F33" s="6" t="s">
        <v>15</v>
      </c>
      <c r="G33" s="3" t="s">
        <v>6</v>
      </c>
      <c r="H33" s="3" t="s">
        <v>13</v>
      </c>
      <c r="I33" s="3">
        <v>3</v>
      </c>
      <c r="J33" s="3" t="s">
        <v>8</v>
      </c>
      <c r="K33" s="1">
        <v>75000</v>
      </c>
      <c r="L33" s="3" t="s">
        <v>9</v>
      </c>
      <c r="M33" s="76">
        <f t="shared" si="0"/>
        <v>2</v>
      </c>
      <c r="N33" s="79">
        <f t="shared" si="1"/>
        <v>75</v>
      </c>
      <c r="O33" s="79">
        <f t="shared" si="2"/>
        <v>2250</v>
      </c>
      <c r="P33" s="79">
        <f>IF(OR(Employee17[[#This Row],[Location]]="Home",Employee17[[#This Row],[Job Status]]="FT"),Employee17[[#This Row],[Annual Salary]]*0.04,Employee17[[#This Row],[Annual Salary]]*0.025)</f>
        <v>3000</v>
      </c>
      <c r="Q33" s="80"/>
      <c r="R33" s="80"/>
      <c r="S33" s="80"/>
      <c r="T33" s="80"/>
      <c r="U33" s="80"/>
    </row>
    <row r="34" spans="1:21" x14ac:dyDescent="0.2">
      <c r="A34" s="3">
        <v>1052</v>
      </c>
      <c r="B34" s="2" t="s">
        <v>48</v>
      </c>
      <c r="C34" s="5">
        <v>36609</v>
      </c>
      <c r="D34" s="5">
        <v>23719</v>
      </c>
      <c r="E34" s="6" t="s">
        <v>4</v>
      </c>
      <c r="F34" s="6" t="s">
        <v>5</v>
      </c>
      <c r="G34" s="3" t="s">
        <v>6</v>
      </c>
      <c r="H34" s="3" t="s">
        <v>7</v>
      </c>
      <c r="I34" s="3">
        <v>3</v>
      </c>
      <c r="J34" s="3" t="s">
        <v>8</v>
      </c>
      <c r="K34" s="1">
        <v>60000</v>
      </c>
      <c r="L34" s="3" t="s">
        <v>9</v>
      </c>
      <c r="M34" s="76">
        <f t="shared" si="0"/>
        <v>15</v>
      </c>
      <c r="N34" s="79">
        <f t="shared" si="1"/>
        <v>0</v>
      </c>
      <c r="O34" s="79">
        <f t="shared" si="2"/>
        <v>1800</v>
      </c>
      <c r="P34" s="79">
        <f>IF(OR(Employee17[[#This Row],[Location]]="Home",Employee17[[#This Row],[Job Status]]="FT"),Employee17[[#This Row],[Annual Salary]]*0.04,Employee17[[#This Row],[Annual Salary]]*0.025)</f>
        <v>2400</v>
      </c>
      <c r="Q34" s="80"/>
      <c r="R34" s="80"/>
      <c r="S34" s="80"/>
      <c r="T34" s="80"/>
      <c r="U34" s="80"/>
    </row>
    <row r="35" spans="1:21" x14ac:dyDescent="0.2">
      <c r="A35" s="3">
        <v>1053</v>
      </c>
      <c r="B35" s="2" t="s">
        <v>49</v>
      </c>
      <c r="C35" s="5">
        <v>39591</v>
      </c>
      <c r="D35" s="5">
        <v>22692</v>
      </c>
      <c r="E35" s="6" t="s">
        <v>4</v>
      </c>
      <c r="F35" s="6" t="s">
        <v>15</v>
      </c>
      <c r="G35" s="3" t="s">
        <v>6</v>
      </c>
      <c r="H35" s="3" t="s">
        <v>13</v>
      </c>
      <c r="I35" s="3">
        <v>4</v>
      </c>
      <c r="J35" s="3" t="s">
        <v>8</v>
      </c>
      <c r="K35" s="1">
        <v>200000</v>
      </c>
      <c r="L35" s="7" t="s">
        <v>9</v>
      </c>
      <c r="M35" s="76">
        <f t="shared" si="0"/>
        <v>7</v>
      </c>
      <c r="N35" s="79">
        <f t="shared" si="1"/>
        <v>200</v>
      </c>
      <c r="O35" s="79">
        <f t="shared" si="2"/>
        <v>6000</v>
      </c>
      <c r="P35" s="79">
        <f>IF(OR(Employee17[[#This Row],[Location]]="Home",Employee17[[#This Row],[Job Status]]="FT"),Employee17[[#This Row],[Annual Salary]]*0.04,Employee17[[#This Row],[Annual Salary]]*0.025)</f>
        <v>8000</v>
      </c>
      <c r="Q35" s="80"/>
      <c r="R35" s="80"/>
      <c r="S35" s="80"/>
      <c r="T35" s="80"/>
      <c r="U35" s="80"/>
    </row>
    <row r="36" spans="1:21" x14ac:dyDescent="0.2">
      <c r="A36" s="3">
        <v>1054</v>
      </c>
      <c r="B36" s="2" t="s">
        <v>50</v>
      </c>
      <c r="C36" s="5">
        <v>36384</v>
      </c>
      <c r="D36" s="5">
        <v>25126</v>
      </c>
      <c r="E36" s="6" t="s">
        <v>4</v>
      </c>
      <c r="F36" s="6" t="s">
        <v>5</v>
      </c>
      <c r="G36" s="3" t="s">
        <v>6</v>
      </c>
      <c r="H36" s="3" t="s">
        <v>13</v>
      </c>
      <c r="I36" s="3">
        <v>3</v>
      </c>
      <c r="J36" s="3" t="s">
        <v>8</v>
      </c>
      <c r="K36" s="1">
        <v>110000</v>
      </c>
      <c r="L36" s="3" t="s">
        <v>22</v>
      </c>
      <c r="M36" s="76">
        <f t="shared" si="0"/>
        <v>15</v>
      </c>
      <c r="N36" s="79">
        <f t="shared" si="1"/>
        <v>110</v>
      </c>
      <c r="O36" s="79">
        <f t="shared" si="2"/>
        <v>3300</v>
      </c>
      <c r="P36" s="79">
        <f>IF(OR(Employee17[[#This Row],[Location]]="Home",Employee17[[#This Row],[Job Status]]="FT"),Employee17[[#This Row],[Annual Salary]]*0.04,Employee17[[#This Row],[Annual Salary]]*0.025)</f>
        <v>4400</v>
      </c>
      <c r="Q36" s="80"/>
      <c r="R36" s="80"/>
      <c r="S36" s="80"/>
      <c r="T36" s="80"/>
      <c r="U36" s="80"/>
    </row>
    <row r="37" spans="1:21" x14ac:dyDescent="0.2">
      <c r="A37" s="3">
        <v>1055</v>
      </c>
      <c r="B37" s="2" t="s">
        <v>51</v>
      </c>
      <c r="C37" s="4">
        <v>41219</v>
      </c>
      <c r="D37" s="5">
        <v>26743</v>
      </c>
      <c r="E37" s="6" t="s">
        <v>4</v>
      </c>
      <c r="F37" s="6" t="s">
        <v>29</v>
      </c>
      <c r="G37" s="3" t="s">
        <v>6</v>
      </c>
      <c r="H37" s="3" t="s">
        <v>7</v>
      </c>
      <c r="I37" s="3">
        <v>1</v>
      </c>
      <c r="J37" s="3" t="s">
        <v>26</v>
      </c>
      <c r="K37" s="1">
        <v>22880</v>
      </c>
      <c r="L37" s="3" t="s">
        <v>27</v>
      </c>
      <c r="M37" s="76">
        <f t="shared" si="0"/>
        <v>2</v>
      </c>
      <c r="N37" s="79">
        <f t="shared" si="1"/>
        <v>0</v>
      </c>
      <c r="O37" s="79">
        <f t="shared" si="2"/>
        <v>686.4</v>
      </c>
      <c r="P37" s="79">
        <f>IF(OR(Employee17[[#This Row],[Location]]="Home",Employee17[[#This Row],[Job Status]]="FT"),Employee17[[#This Row],[Annual Salary]]*0.04,Employee17[[#This Row],[Annual Salary]]*0.025)</f>
        <v>915.2</v>
      </c>
      <c r="Q37" s="80"/>
      <c r="R37" s="80"/>
      <c r="S37" s="80"/>
      <c r="T37" s="80"/>
      <c r="U37" s="80"/>
    </row>
    <row r="38" spans="1:21" x14ac:dyDescent="0.2">
      <c r="A38" s="3">
        <v>1056</v>
      </c>
      <c r="B38" s="2" t="s">
        <v>52</v>
      </c>
      <c r="C38" s="5">
        <v>39243</v>
      </c>
      <c r="D38" s="5">
        <v>24217</v>
      </c>
      <c r="E38" s="6" t="s">
        <v>11</v>
      </c>
      <c r="F38" s="6" t="s">
        <v>29</v>
      </c>
      <c r="G38" s="3" t="s">
        <v>6</v>
      </c>
      <c r="H38" s="3" t="s">
        <v>7</v>
      </c>
      <c r="I38" s="3">
        <v>1</v>
      </c>
      <c r="J38" s="3" t="s">
        <v>26</v>
      </c>
      <c r="K38" s="1">
        <v>22880</v>
      </c>
      <c r="L38" s="3" t="s">
        <v>22</v>
      </c>
      <c r="M38" s="76">
        <f t="shared" si="0"/>
        <v>8</v>
      </c>
      <c r="N38" s="79">
        <f t="shared" si="1"/>
        <v>0</v>
      </c>
      <c r="O38" s="79">
        <f t="shared" si="2"/>
        <v>686.4</v>
      </c>
      <c r="P38" s="79">
        <f>IF(OR(Employee17[[#This Row],[Location]]="Home",Employee17[[#This Row],[Job Status]]="FT"),Employee17[[#This Row],[Annual Salary]]*0.04,Employee17[[#This Row],[Annual Salary]]*0.025)</f>
        <v>915.2</v>
      </c>
      <c r="Q38" s="80"/>
      <c r="R38" s="80"/>
      <c r="S38" s="80"/>
      <c r="T38" s="80"/>
      <c r="U38" s="80"/>
    </row>
    <row r="39" spans="1:21" x14ac:dyDescent="0.2">
      <c r="A39" s="3">
        <v>1057</v>
      </c>
      <c r="B39" s="2" t="s">
        <v>53</v>
      </c>
      <c r="C39" s="4">
        <v>41282</v>
      </c>
      <c r="D39" s="5">
        <v>20900</v>
      </c>
      <c r="E39" s="6" t="s">
        <v>4</v>
      </c>
      <c r="F39" s="6" t="s">
        <v>5</v>
      </c>
      <c r="G39" s="3" t="s">
        <v>6</v>
      </c>
      <c r="H39" s="3" t="s">
        <v>13</v>
      </c>
      <c r="I39" s="3">
        <v>3</v>
      </c>
      <c r="J39" s="3" t="s">
        <v>8</v>
      </c>
      <c r="K39" s="1">
        <v>85000</v>
      </c>
      <c r="L39" s="3" t="s">
        <v>22</v>
      </c>
      <c r="M39" s="76">
        <f t="shared" si="0"/>
        <v>2</v>
      </c>
      <c r="N39" s="79">
        <f t="shared" si="1"/>
        <v>85</v>
      </c>
      <c r="O39" s="79">
        <f t="shared" si="2"/>
        <v>2550</v>
      </c>
      <c r="P39" s="79">
        <f>IF(OR(Employee17[[#This Row],[Location]]="Home",Employee17[[#This Row],[Job Status]]="FT"),Employee17[[#This Row],[Annual Salary]]*0.04,Employee17[[#This Row],[Annual Salary]]*0.025)</f>
        <v>3400</v>
      </c>
      <c r="Q39" s="80"/>
      <c r="R39" s="80"/>
      <c r="S39" s="80"/>
      <c r="T39" s="80"/>
      <c r="U39" s="80"/>
    </row>
    <row r="40" spans="1:21" x14ac:dyDescent="0.2">
      <c r="A40" s="3">
        <v>1058</v>
      </c>
      <c r="B40" s="2" t="s">
        <v>54</v>
      </c>
      <c r="C40" s="5">
        <v>39937</v>
      </c>
      <c r="D40" s="5">
        <v>24651</v>
      </c>
      <c r="E40" s="6" t="s">
        <v>4</v>
      </c>
      <c r="F40" s="3" t="s">
        <v>12</v>
      </c>
      <c r="G40" s="3" t="s">
        <v>25</v>
      </c>
      <c r="H40" s="3" t="s">
        <v>7</v>
      </c>
      <c r="I40" s="3">
        <v>2</v>
      </c>
      <c r="J40" s="3" t="s">
        <v>8</v>
      </c>
      <c r="K40" s="1">
        <v>33000</v>
      </c>
      <c r="L40" s="3" t="s">
        <v>9</v>
      </c>
      <c r="M40" s="76">
        <f t="shared" si="0"/>
        <v>6</v>
      </c>
      <c r="N40" s="79">
        <f t="shared" si="1"/>
        <v>0</v>
      </c>
      <c r="O40" s="79">
        <f t="shared" si="2"/>
        <v>0</v>
      </c>
      <c r="P40" s="79">
        <f>IF(OR(Employee17[[#This Row],[Location]]="Home",Employee17[[#This Row],[Job Status]]="FT"),Employee17[[#This Row],[Annual Salary]]*0.04,Employee17[[#This Row],[Annual Salary]]*0.025)</f>
        <v>1320</v>
      </c>
      <c r="Q40" s="80"/>
      <c r="R40" s="80"/>
      <c r="S40" s="80"/>
      <c r="T40" s="80"/>
      <c r="U40" s="80"/>
    </row>
    <row r="41" spans="1:21" x14ac:dyDescent="0.2">
      <c r="A41" s="3">
        <v>1059</v>
      </c>
      <c r="B41" s="2" t="s">
        <v>55</v>
      </c>
      <c r="C41" s="5">
        <v>39645</v>
      </c>
      <c r="D41" s="5">
        <v>31451</v>
      </c>
      <c r="E41" s="6" t="s">
        <v>11</v>
      </c>
      <c r="F41" s="6" t="s">
        <v>5</v>
      </c>
      <c r="G41" s="3" t="s">
        <v>6</v>
      </c>
      <c r="H41" s="3" t="s">
        <v>7</v>
      </c>
      <c r="I41" s="3">
        <v>3</v>
      </c>
      <c r="J41" s="3" t="s">
        <v>8</v>
      </c>
      <c r="K41" s="1">
        <v>65000</v>
      </c>
      <c r="L41" s="3" t="s">
        <v>17</v>
      </c>
      <c r="M41" s="76">
        <f t="shared" si="0"/>
        <v>6</v>
      </c>
      <c r="N41" s="79">
        <f t="shared" si="1"/>
        <v>0</v>
      </c>
      <c r="O41" s="79">
        <f t="shared" si="2"/>
        <v>1950</v>
      </c>
      <c r="P41" s="79">
        <f>IF(OR(Employee17[[#This Row],[Location]]="Home",Employee17[[#This Row],[Job Status]]="FT"),Employee17[[#This Row],[Annual Salary]]*0.04,Employee17[[#This Row],[Annual Salary]]*0.025)</f>
        <v>2600</v>
      </c>
      <c r="Q41" s="80"/>
      <c r="R41" s="80"/>
      <c r="S41" s="80"/>
      <c r="T41" s="80"/>
      <c r="U41" s="80"/>
    </row>
    <row r="42" spans="1:21" x14ac:dyDescent="0.2">
      <c r="A42" s="3">
        <v>1060</v>
      </c>
      <c r="B42" s="2" t="s">
        <v>56</v>
      </c>
      <c r="C42" s="5">
        <v>38454</v>
      </c>
      <c r="D42" s="5">
        <v>31606</v>
      </c>
      <c r="E42" s="6" t="s">
        <v>11</v>
      </c>
      <c r="F42" s="6" t="s">
        <v>29</v>
      </c>
      <c r="G42" s="3" t="s">
        <v>6</v>
      </c>
      <c r="H42" s="3" t="s">
        <v>7</v>
      </c>
      <c r="I42" s="3">
        <v>1</v>
      </c>
      <c r="J42" s="3" t="s">
        <v>26</v>
      </c>
      <c r="K42" s="1">
        <v>21299</v>
      </c>
      <c r="L42" s="3" t="s">
        <v>9</v>
      </c>
      <c r="M42" s="76">
        <f t="shared" si="0"/>
        <v>10</v>
      </c>
      <c r="N42" s="79">
        <f t="shared" si="1"/>
        <v>0</v>
      </c>
      <c r="O42" s="79">
        <f t="shared" si="2"/>
        <v>638.97</v>
      </c>
      <c r="P42" s="79">
        <f>IF(OR(Employee17[[#This Row],[Location]]="Home",Employee17[[#This Row],[Job Status]]="FT"),Employee17[[#This Row],[Annual Salary]]*0.04,Employee17[[#This Row],[Annual Salary]]*0.025)</f>
        <v>851.96</v>
      </c>
      <c r="Q42" s="80"/>
      <c r="R42" s="80"/>
      <c r="S42" s="80"/>
      <c r="T42" s="80"/>
      <c r="U42" s="80"/>
    </row>
    <row r="43" spans="1:21" x14ac:dyDescent="0.2">
      <c r="A43" s="3">
        <v>1061</v>
      </c>
      <c r="B43" s="2" t="s">
        <v>57</v>
      </c>
      <c r="C43" s="5">
        <v>39885</v>
      </c>
      <c r="D43" s="5">
        <v>18087</v>
      </c>
      <c r="E43" s="6" t="s">
        <v>4</v>
      </c>
      <c r="F43" s="6" t="s">
        <v>15</v>
      </c>
      <c r="G43" s="3" t="s">
        <v>6</v>
      </c>
      <c r="H43" s="3" t="s">
        <v>13</v>
      </c>
      <c r="I43" s="3">
        <v>3</v>
      </c>
      <c r="J43" s="3" t="s">
        <v>8</v>
      </c>
      <c r="K43" s="1">
        <v>95000</v>
      </c>
      <c r="L43" s="3" t="s">
        <v>17</v>
      </c>
      <c r="M43" s="76">
        <f t="shared" si="0"/>
        <v>6</v>
      </c>
      <c r="N43" s="79">
        <f t="shared" si="1"/>
        <v>95</v>
      </c>
      <c r="O43" s="79">
        <f t="shared" si="2"/>
        <v>2850</v>
      </c>
      <c r="P43" s="79">
        <f>IF(OR(Employee17[[#This Row],[Location]]="Home",Employee17[[#This Row],[Job Status]]="FT"),Employee17[[#This Row],[Annual Salary]]*0.04,Employee17[[#This Row],[Annual Salary]]*0.025)</f>
        <v>3800</v>
      </c>
      <c r="Q43" s="80"/>
      <c r="R43" s="80"/>
      <c r="S43" s="80"/>
      <c r="T43" s="80"/>
      <c r="U43" s="80"/>
    </row>
    <row r="44" spans="1:21" x14ac:dyDescent="0.2">
      <c r="A44" s="3">
        <v>1062</v>
      </c>
      <c r="B44" s="2" t="s">
        <v>58</v>
      </c>
      <c r="C44" s="4">
        <v>41129</v>
      </c>
      <c r="D44" s="5">
        <v>20790</v>
      </c>
      <c r="E44" s="6" t="s">
        <v>4</v>
      </c>
      <c r="F44" s="6" t="s">
        <v>15</v>
      </c>
      <c r="G44" s="3" t="s">
        <v>6</v>
      </c>
      <c r="H44" s="3" t="s">
        <v>13</v>
      </c>
      <c r="I44" s="3">
        <v>3</v>
      </c>
      <c r="J44" s="3" t="s">
        <v>8</v>
      </c>
      <c r="K44" s="1">
        <v>80000</v>
      </c>
      <c r="L44" s="3" t="s">
        <v>22</v>
      </c>
      <c r="M44" s="76">
        <f t="shared" si="0"/>
        <v>2</v>
      </c>
      <c r="N44" s="79">
        <f t="shared" si="1"/>
        <v>80</v>
      </c>
      <c r="O44" s="79">
        <f t="shared" si="2"/>
        <v>2400</v>
      </c>
      <c r="P44" s="79">
        <f>IF(OR(Employee17[[#This Row],[Location]]="Home",Employee17[[#This Row],[Job Status]]="FT"),Employee17[[#This Row],[Annual Salary]]*0.04,Employee17[[#This Row],[Annual Salary]]*0.025)</f>
        <v>3200</v>
      </c>
      <c r="Q44" s="80"/>
      <c r="R44" s="80"/>
      <c r="S44" s="80"/>
      <c r="T44" s="80"/>
      <c r="U44" s="80"/>
    </row>
    <row r="45" spans="1:21" x14ac:dyDescent="0.2">
      <c r="A45" s="3">
        <v>1063</v>
      </c>
      <c r="B45" s="2" t="s">
        <v>59</v>
      </c>
      <c r="C45" s="4">
        <v>41107</v>
      </c>
      <c r="D45" s="5">
        <v>21743</v>
      </c>
      <c r="E45" s="6" t="s">
        <v>4</v>
      </c>
      <c r="F45" s="6" t="s">
        <v>29</v>
      </c>
      <c r="G45" s="3" t="s">
        <v>6</v>
      </c>
      <c r="H45" s="3" t="s">
        <v>7</v>
      </c>
      <c r="I45" s="3">
        <v>1</v>
      </c>
      <c r="J45" s="3" t="s">
        <v>26</v>
      </c>
      <c r="K45" s="1">
        <v>25792</v>
      </c>
      <c r="L45" s="3" t="s">
        <v>27</v>
      </c>
      <c r="M45" s="76">
        <f t="shared" si="0"/>
        <v>2</v>
      </c>
      <c r="N45" s="79">
        <f t="shared" si="1"/>
        <v>0</v>
      </c>
      <c r="O45" s="79">
        <f t="shared" si="2"/>
        <v>773.76</v>
      </c>
      <c r="P45" s="79">
        <f>IF(OR(Employee17[[#This Row],[Location]]="Home",Employee17[[#This Row],[Job Status]]="FT"),Employee17[[#This Row],[Annual Salary]]*0.04,Employee17[[#This Row],[Annual Salary]]*0.025)</f>
        <v>1031.68</v>
      </c>
      <c r="Q45" s="80"/>
      <c r="R45" s="80"/>
      <c r="S45" s="80"/>
      <c r="T45" s="80"/>
      <c r="U45" s="80"/>
    </row>
    <row r="46" spans="1:21" x14ac:dyDescent="0.2">
      <c r="A46" s="3">
        <v>1064</v>
      </c>
      <c r="B46" s="2" t="s">
        <v>50</v>
      </c>
      <c r="C46" s="5">
        <v>40916</v>
      </c>
      <c r="D46" s="5">
        <v>25633</v>
      </c>
      <c r="E46" s="6" t="s">
        <v>11</v>
      </c>
      <c r="F46" s="6" t="s">
        <v>15</v>
      </c>
      <c r="G46" s="3" t="s">
        <v>6</v>
      </c>
      <c r="H46" s="3" t="s">
        <v>7</v>
      </c>
      <c r="I46" s="3">
        <v>3</v>
      </c>
      <c r="J46" s="3" t="s">
        <v>8</v>
      </c>
      <c r="K46" s="1">
        <v>70000</v>
      </c>
      <c r="L46" s="3" t="s">
        <v>9</v>
      </c>
      <c r="M46" s="76">
        <f t="shared" si="0"/>
        <v>3</v>
      </c>
      <c r="N46" s="79">
        <f t="shared" si="1"/>
        <v>0</v>
      </c>
      <c r="O46" s="79">
        <f t="shared" si="2"/>
        <v>2100</v>
      </c>
      <c r="P46" s="79">
        <f>IF(OR(Employee17[[#This Row],[Location]]="Home",Employee17[[#This Row],[Job Status]]="FT"),Employee17[[#This Row],[Annual Salary]]*0.04,Employee17[[#This Row],[Annual Salary]]*0.025)</f>
        <v>2800</v>
      </c>
      <c r="Q46" s="80"/>
      <c r="R46" s="80"/>
      <c r="S46" s="80"/>
      <c r="T46" s="80"/>
      <c r="U46" s="80"/>
    </row>
    <row r="47" spans="1:21" x14ac:dyDescent="0.2">
      <c r="A47" s="3">
        <v>1065</v>
      </c>
      <c r="B47" s="2" t="s">
        <v>60</v>
      </c>
      <c r="C47" s="5">
        <v>40455</v>
      </c>
      <c r="D47" s="5">
        <v>21848</v>
      </c>
      <c r="E47" s="6" t="s">
        <v>11</v>
      </c>
      <c r="F47" s="6" t="s">
        <v>5</v>
      </c>
      <c r="G47" s="3" t="s">
        <v>6</v>
      </c>
      <c r="H47" s="3" t="s">
        <v>7</v>
      </c>
      <c r="I47" s="3">
        <v>3</v>
      </c>
      <c r="J47" s="3" t="s">
        <v>8</v>
      </c>
      <c r="K47" s="1">
        <v>73500</v>
      </c>
      <c r="L47" s="3" t="s">
        <v>27</v>
      </c>
      <c r="M47" s="76">
        <f t="shared" si="0"/>
        <v>4</v>
      </c>
      <c r="N47" s="79">
        <f t="shared" si="1"/>
        <v>0</v>
      </c>
      <c r="O47" s="79">
        <f t="shared" si="2"/>
        <v>2205</v>
      </c>
      <c r="P47" s="79">
        <f>IF(OR(Employee17[[#This Row],[Location]]="Home",Employee17[[#This Row],[Job Status]]="FT"),Employee17[[#This Row],[Annual Salary]]*0.04,Employee17[[#This Row],[Annual Salary]]*0.025)</f>
        <v>2940</v>
      </c>
      <c r="Q47" s="80"/>
      <c r="R47" s="80"/>
      <c r="S47" s="80"/>
      <c r="T47" s="80"/>
      <c r="U47" s="80"/>
    </row>
    <row r="48" spans="1:21" x14ac:dyDescent="0.2">
      <c r="A48" s="3">
        <v>1066</v>
      </c>
      <c r="B48" s="2" t="s">
        <v>61</v>
      </c>
      <c r="C48" s="5">
        <v>40063</v>
      </c>
      <c r="D48" s="5">
        <v>22351</v>
      </c>
      <c r="E48" s="6" t="s">
        <v>11</v>
      </c>
      <c r="F48" s="6" t="s">
        <v>29</v>
      </c>
      <c r="G48" s="3" t="s">
        <v>6</v>
      </c>
      <c r="H48" s="3" t="s">
        <v>7</v>
      </c>
      <c r="I48" s="3">
        <v>1</v>
      </c>
      <c r="J48" s="3" t="s">
        <v>26</v>
      </c>
      <c r="K48" s="1">
        <v>21299</v>
      </c>
      <c r="L48" s="3" t="s">
        <v>27</v>
      </c>
      <c r="M48" s="76">
        <f t="shared" si="0"/>
        <v>5</v>
      </c>
      <c r="N48" s="79">
        <f t="shared" si="1"/>
        <v>0</v>
      </c>
      <c r="O48" s="79">
        <f t="shared" si="2"/>
        <v>638.97</v>
      </c>
      <c r="P48" s="79">
        <f>IF(OR(Employee17[[#This Row],[Location]]="Home",Employee17[[#This Row],[Job Status]]="FT"),Employee17[[#This Row],[Annual Salary]]*0.04,Employee17[[#This Row],[Annual Salary]]*0.025)</f>
        <v>851.96</v>
      </c>
      <c r="Q48" s="80"/>
      <c r="R48" s="80"/>
      <c r="S48" s="80"/>
      <c r="T48" s="80"/>
      <c r="U48" s="80"/>
    </row>
    <row r="49" spans="1:21" x14ac:dyDescent="0.2">
      <c r="A49" s="3">
        <v>1067</v>
      </c>
      <c r="B49" s="2" t="s">
        <v>62</v>
      </c>
      <c r="C49" s="5">
        <v>40762</v>
      </c>
      <c r="D49" s="5">
        <v>20756</v>
      </c>
      <c r="E49" s="6" t="s">
        <v>11</v>
      </c>
      <c r="F49" s="6" t="s">
        <v>5</v>
      </c>
      <c r="G49" s="3" t="s">
        <v>6</v>
      </c>
      <c r="H49" s="3" t="s">
        <v>7</v>
      </c>
      <c r="I49" s="3">
        <v>1</v>
      </c>
      <c r="J49" s="3" t="s">
        <v>26</v>
      </c>
      <c r="K49" s="1">
        <v>39000</v>
      </c>
      <c r="L49" s="3" t="s">
        <v>17</v>
      </c>
      <c r="M49" s="76">
        <f t="shared" si="0"/>
        <v>3</v>
      </c>
      <c r="N49" s="79">
        <f t="shared" si="1"/>
        <v>0</v>
      </c>
      <c r="O49" s="79">
        <f t="shared" si="2"/>
        <v>1170</v>
      </c>
      <c r="P49" s="79">
        <f>IF(OR(Employee17[[#This Row],[Location]]="Home",Employee17[[#This Row],[Job Status]]="FT"),Employee17[[#This Row],[Annual Salary]]*0.04,Employee17[[#This Row],[Annual Salary]]*0.025)</f>
        <v>1560</v>
      </c>
      <c r="Q49" s="80"/>
      <c r="R49" s="80"/>
      <c r="S49" s="80"/>
      <c r="T49" s="80"/>
      <c r="U49" s="80"/>
    </row>
    <row r="50" spans="1:21" x14ac:dyDescent="0.2">
      <c r="A50" s="3">
        <v>1068</v>
      </c>
      <c r="B50" s="2" t="s">
        <v>63</v>
      </c>
      <c r="C50" s="4">
        <v>41058</v>
      </c>
      <c r="D50" s="5">
        <v>18496</v>
      </c>
      <c r="E50" s="6" t="s">
        <v>4</v>
      </c>
      <c r="F50" s="6" t="s">
        <v>5</v>
      </c>
      <c r="G50" s="3" t="s">
        <v>6</v>
      </c>
      <c r="H50" s="3" t="s">
        <v>13</v>
      </c>
      <c r="I50" s="3">
        <v>3</v>
      </c>
      <c r="J50" s="3" t="s">
        <v>8</v>
      </c>
      <c r="K50" s="1">
        <v>115000</v>
      </c>
      <c r="L50" s="3" t="s">
        <v>9</v>
      </c>
      <c r="M50" s="76">
        <f t="shared" si="0"/>
        <v>3</v>
      </c>
      <c r="N50" s="79">
        <f t="shared" si="1"/>
        <v>115</v>
      </c>
      <c r="O50" s="79">
        <f t="shared" si="2"/>
        <v>3450</v>
      </c>
      <c r="P50" s="79">
        <f>IF(OR(Employee17[[#This Row],[Location]]="Home",Employee17[[#This Row],[Job Status]]="FT"),Employee17[[#This Row],[Annual Salary]]*0.04,Employee17[[#This Row],[Annual Salary]]*0.025)</f>
        <v>4600</v>
      </c>
      <c r="Q50" s="80"/>
      <c r="R50" s="80"/>
      <c r="S50" s="80"/>
      <c r="T50" s="80"/>
      <c r="U50" s="80"/>
    </row>
    <row r="51" spans="1:21" x14ac:dyDescent="0.2">
      <c r="A51" s="3">
        <v>1069</v>
      </c>
      <c r="B51" s="2" t="s">
        <v>64</v>
      </c>
      <c r="C51" s="5">
        <v>38004</v>
      </c>
      <c r="D51" s="5">
        <v>18940</v>
      </c>
      <c r="E51" s="6" t="s">
        <v>11</v>
      </c>
      <c r="F51" s="6" t="s">
        <v>29</v>
      </c>
      <c r="G51" s="3" t="s">
        <v>6</v>
      </c>
      <c r="H51" s="3" t="s">
        <v>7</v>
      </c>
      <c r="I51" s="3">
        <v>1</v>
      </c>
      <c r="J51" s="3" t="s">
        <v>26</v>
      </c>
      <c r="K51" s="1">
        <v>21840</v>
      </c>
      <c r="L51" s="3" t="s">
        <v>20</v>
      </c>
      <c r="M51" s="76">
        <f t="shared" si="0"/>
        <v>11</v>
      </c>
      <c r="N51" s="79">
        <f t="shared" si="1"/>
        <v>0</v>
      </c>
      <c r="O51" s="79">
        <f t="shared" si="2"/>
        <v>655.19999999999993</v>
      </c>
      <c r="P51" s="79">
        <f>IF(OR(Employee17[[#This Row],[Location]]="Home",Employee17[[#This Row],[Job Status]]="FT"),Employee17[[#This Row],[Annual Salary]]*0.04,Employee17[[#This Row],[Annual Salary]]*0.025)</f>
        <v>873.6</v>
      </c>
      <c r="Q51" s="80"/>
      <c r="R51" s="80"/>
      <c r="S51" s="80"/>
      <c r="T51" s="80"/>
      <c r="U51" s="80"/>
    </row>
    <row r="52" spans="1:21" x14ac:dyDescent="0.2">
      <c r="A52" s="3">
        <v>1070</v>
      </c>
      <c r="B52" s="2" t="s">
        <v>65</v>
      </c>
      <c r="C52" s="4">
        <v>41275</v>
      </c>
      <c r="D52" s="5">
        <v>24268</v>
      </c>
      <c r="E52" s="6" t="s">
        <v>4</v>
      </c>
      <c r="F52" s="6" t="s">
        <v>5</v>
      </c>
      <c r="G52" s="3" t="s">
        <v>6</v>
      </c>
      <c r="H52" s="3" t="s">
        <v>13</v>
      </c>
      <c r="I52" s="3">
        <v>3</v>
      </c>
      <c r="J52" s="3" t="s">
        <v>8</v>
      </c>
      <c r="K52" s="1">
        <v>123000</v>
      </c>
      <c r="L52" s="3" t="s">
        <v>27</v>
      </c>
      <c r="M52" s="76">
        <f t="shared" si="0"/>
        <v>2</v>
      </c>
      <c r="N52" s="79">
        <f t="shared" si="1"/>
        <v>123</v>
      </c>
      <c r="O52" s="79">
        <f t="shared" si="2"/>
        <v>3690</v>
      </c>
      <c r="P52" s="79">
        <f>IF(OR(Employee17[[#This Row],[Location]]="Home",Employee17[[#This Row],[Job Status]]="FT"),Employee17[[#This Row],[Annual Salary]]*0.04,Employee17[[#This Row],[Annual Salary]]*0.025)</f>
        <v>4920</v>
      </c>
      <c r="Q52" s="80"/>
      <c r="R52" s="80"/>
      <c r="S52" s="80"/>
      <c r="T52" s="80"/>
      <c r="U52" s="80"/>
    </row>
    <row r="53" spans="1:21" x14ac:dyDescent="0.2">
      <c r="A53" s="3">
        <v>1071</v>
      </c>
      <c r="B53" s="2" t="s">
        <v>66</v>
      </c>
      <c r="C53" s="5">
        <v>36899</v>
      </c>
      <c r="D53" s="5">
        <v>33595</v>
      </c>
      <c r="E53" s="6" t="s">
        <v>4</v>
      </c>
      <c r="F53" s="6" t="s">
        <v>5</v>
      </c>
      <c r="G53" s="3" t="s">
        <v>6</v>
      </c>
      <c r="H53" s="3" t="s">
        <v>13</v>
      </c>
      <c r="I53" s="3">
        <v>3</v>
      </c>
      <c r="J53" s="3" t="s">
        <v>8</v>
      </c>
      <c r="K53" s="1">
        <v>90000</v>
      </c>
      <c r="L53" s="3" t="s">
        <v>20</v>
      </c>
      <c r="M53" s="76">
        <f t="shared" si="0"/>
        <v>14</v>
      </c>
      <c r="N53" s="79">
        <f t="shared" si="1"/>
        <v>90</v>
      </c>
      <c r="O53" s="79">
        <f t="shared" si="2"/>
        <v>2700</v>
      </c>
      <c r="P53" s="79">
        <f>IF(OR(Employee17[[#This Row],[Location]]="Home",Employee17[[#This Row],[Job Status]]="FT"),Employee17[[#This Row],[Annual Salary]]*0.04,Employee17[[#This Row],[Annual Salary]]*0.025)</f>
        <v>3600</v>
      </c>
      <c r="Q53" s="80"/>
      <c r="R53" s="80"/>
      <c r="S53" s="80"/>
      <c r="T53" s="80"/>
      <c r="U53" s="80"/>
    </row>
    <row r="54" spans="1:21" x14ac:dyDescent="0.2">
      <c r="A54" s="3">
        <v>1072</v>
      </c>
      <c r="B54" s="2" t="s">
        <v>67</v>
      </c>
      <c r="C54" s="5">
        <v>38097</v>
      </c>
      <c r="D54" s="5">
        <v>20636</v>
      </c>
      <c r="E54" s="6" t="s">
        <v>4</v>
      </c>
      <c r="F54" s="6" t="s">
        <v>5</v>
      </c>
      <c r="G54" s="3" t="s">
        <v>6</v>
      </c>
      <c r="H54" s="3" t="s">
        <v>13</v>
      </c>
      <c r="I54" s="3">
        <v>3</v>
      </c>
      <c r="J54" s="3" t="s">
        <v>8</v>
      </c>
      <c r="K54" s="1">
        <v>110000</v>
      </c>
      <c r="L54" s="3" t="s">
        <v>22</v>
      </c>
      <c r="M54" s="76">
        <f t="shared" si="0"/>
        <v>11</v>
      </c>
      <c r="N54" s="79">
        <f t="shared" si="1"/>
        <v>110</v>
      </c>
      <c r="O54" s="79">
        <f t="shared" si="2"/>
        <v>3300</v>
      </c>
      <c r="P54" s="79">
        <f>IF(OR(Employee17[[#This Row],[Location]]="Home",Employee17[[#This Row],[Job Status]]="FT"),Employee17[[#This Row],[Annual Salary]]*0.04,Employee17[[#This Row],[Annual Salary]]*0.025)</f>
        <v>4400</v>
      </c>
      <c r="Q54" s="80"/>
      <c r="R54" s="80"/>
      <c r="S54" s="80"/>
      <c r="T54" s="80"/>
      <c r="U54" s="80"/>
    </row>
    <row r="55" spans="1:21" x14ac:dyDescent="0.2">
      <c r="A55" s="3">
        <v>1073</v>
      </c>
      <c r="B55" s="2" t="s">
        <v>68</v>
      </c>
      <c r="C55" s="5">
        <v>38153</v>
      </c>
      <c r="D55" s="5">
        <v>18382</v>
      </c>
      <c r="E55" s="6" t="s">
        <v>11</v>
      </c>
      <c r="F55" s="6" t="s">
        <v>5</v>
      </c>
      <c r="G55" s="3" t="s">
        <v>6</v>
      </c>
      <c r="H55" s="3" t="s">
        <v>13</v>
      </c>
      <c r="I55" s="3">
        <v>3</v>
      </c>
      <c r="J55" s="3" t="s">
        <v>8</v>
      </c>
      <c r="K55" s="1">
        <v>75000</v>
      </c>
      <c r="L55" s="3" t="s">
        <v>17</v>
      </c>
      <c r="M55" s="76">
        <f t="shared" si="0"/>
        <v>11</v>
      </c>
      <c r="N55" s="79">
        <f t="shared" si="1"/>
        <v>75</v>
      </c>
      <c r="O55" s="79">
        <f t="shared" si="2"/>
        <v>2250</v>
      </c>
      <c r="P55" s="79">
        <f>IF(OR(Employee17[[#This Row],[Location]]="Home",Employee17[[#This Row],[Job Status]]="FT"),Employee17[[#This Row],[Annual Salary]]*0.04,Employee17[[#This Row],[Annual Salary]]*0.025)</f>
        <v>3000</v>
      </c>
      <c r="Q55" s="80"/>
      <c r="R55" s="80"/>
      <c r="S55" s="80"/>
      <c r="T55" s="80"/>
      <c r="U55" s="80"/>
    </row>
    <row r="56" spans="1:21" x14ac:dyDescent="0.2">
      <c r="A56" s="3">
        <v>1074</v>
      </c>
      <c r="B56" s="2" t="s">
        <v>69</v>
      </c>
      <c r="C56" s="5">
        <v>39236</v>
      </c>
      <c r="D56" s="5">
        <v>19526</v>
      </c>
      <c r="E56" s="6" t="s">
        <v>4</v>
      </c>
      <c r="F56" s="6" t="s">
        <v>15</v>
      </c>
      <c r="G56" s="3" t="s">
        <v>6</v>
      </c>
      <c r="H56" s="3" t="s">
        <v>13</v>
      </c>
      <c r="I56" s="3">
        <v>3</v>
      </c>
      <c r="J56" s="3" t="s">
        <v>8</v>
      </c>
      <c r="K56" s="1">
        <v>80000</v>
      </c>
      <c r="L56" s="3" t="s">
        <v>22</v>
      </c>
      <c r="M56" s="76">
        <f t="shared" si="0"/>
        <v>8</v>
      </c>
      <c r="N56" s="79">
        <f t="shared" si="1"/>
        <v>80</v>
      </c>
      <c r="O56" s="79">
        <f t="shared" si="2"/>
        <v>2400</v>
      </c>
      <c r="P56" s="79">
        <f>IF(OR(Employee17[[#This Row],[Location]]="Home",Employee17[[#This Row],[Job Status]]="FT"),Employee17[[#This Row],[Annual Salary]]*0.04,Employee17[[#This Row],[Annual Salary]]*0.025)</f>
        <v>3200</v>
      </c>
      <c r="Q56" s="80"/>
      <c r="R56" s="80"/>
      <c r="S56" s="80"/>
      <c r="T56" s="80"/>
      <c r="U56" s="80"/>
    </row>
    <row r="57" spans="1:21" x14ac:dyDescent="0.2">
      <c r="A57" s="3">
        <v>1075</v>
      </c>
      <c r="B57" s="2" t="s">
        <v>70</v>
      </c>
      <c r="C57" s="4">
        <v>41303</v>
      </c>
      <c r="D57" s="5">
        <v>30256</v>
      </c>
      <c r="E57" s="6" t="s">
        <v>11</v>
      </c>
      <c r="F57" s="6" t="s">
        <v>5</v>
      </c>
      <c r="G57" s="3" t="s">
        <v>6</v>
      </c>
      <c r="H57" s="3" t="s">
        <v>13</v>
      </c>
      <c r="I57" s="3">
        <v>2</v>
      </c>
      <c r="J57" s="3" t="s">
        <v>8</v>
      </c>
      <c r="K57" s="1">
        <v>45000</v>
      </c>
      <c r="L57" s="3" t="s">
        <v>20</v>
      </c>
      <c r="M57" s="76">
        <f t="shared" si="0"/>
        <v>2</v>
      </c>
      <c r="N57" s="79">
        <f t="shared" si="1"/>
        <v>45</v>
      </c>
      <c r="O57" s="79">
        <f t="shared" si="2"/>
        <v>1350</v>
      </c>
      <c r="P57" s="79">
        <f>IF(OR(Employee17[[#This Row],[Location]]="Home",Employee17[[#This Row],[Job Status]]="FT"),Employee17[[#This Row],[Annual Salary]]*0.04,Employee17[[#This Row],[Annual Salary]]*0.025)</f>
        <v>1800</v>
      </c>
      <c r="Q57" s="80"/>
      <c r="R57" s="80"/>
      <c r="S57" s="80"/>
      <c r="T57" s="80"/>
      <c r="U57" s="80"/>
    </row>
    <row r="58" spans="1:21" x14ac:dyDescent="0.2">
      <c r="A58" s="3">
        <v>1076</v>
      </c>
      <c r="B58" s="2" t="s">
        <v>71</v>
      </c>
      <c r="C58" s="5">
        <v>39296</v>
      </c>
      <c r="D58" s="5">
        <v>22853</v>
      </c>
      <c r="E58" s="6" t="s">
        <v>11</v>
      </c>
      <c r="F58" s="6" t="s">
        <v>29</v>
      </c>
      <c r="G58" s="3" t="s">
        <v>6</v>
      </c>
      <c r="H58" s="3" t="s">
        <v>7</v>
      </c>
      <c r="I58" s="3">
        <v>1</v>
      </c>
      <c r="J58" s="3" t="s">
        <v>26</v>
      </c>
      <c r="K58" s="1">
        <v>22048</v>
      </c>
      <c r="L58" s="7" t="s">
        <v>9</v>
      </c>
      <c r="M58" s="76">
        <f t="shared" si="0"/>
        <v>7</v>
      </c>
      <c r="N58" s="79">
        <f t="shared" si="1"/>
        <v>0</v>
      </c>
      <c r="O58" s="79">
        <f t="shared" si="2"/>
        <v>661.43999999999994</v>
      </c>
      <c r="P58" s="79">
        <f>IF(OR(Employee17[[#This Row],[Location]]="Home",Employee17[[#This Row],[Job Status]]="FT"),Employee17[[#This Row],[Annual Salary]]*0.04,Employee17[[#This Row],[Annual Salary]]*0.025)</f>
        <v>881.92000000000007</v>
      </c>
      <c r="Q58" s="80"/>
      <c r="R58" s="80"/>
      <c r="S58" s="80"/>
      <c r="T58" s="80"/>
      <c r="U58" s="80"/>
    </row>
    <row r="59" spans="1:21" x14ac:dyDescent="0.2">
      <c r="A59" s="3">
        <v>1077</v>
      </c>
      <c r="B59" s="2" t="s">
        <v>72</v>
      </c>
      <c r="C59" s="4">
        <v>41149</v>
      </c>
      <c r="D59" s="5">
        <v>27173</v>
      </c>
      <c r="E59" s="6" t="s">
        <v>4</v>
      </c>
      <c r="F59" s="6" t="s">
        <v>5</v>
      </c>
      <c r="G59" s="3" t="s">
        <v>6</v>
      </c>
      <c r="H59" s="3" t="s">
        <v>7</v>
      </c>
      <c r="I59" s="3">
        <v>2</v>
      </c>
      <c r="J59" s="3" t="s">
        <v>8</v>
      </c>
      <c r="K59" s="1">
        <v>47000</v>
      </c>
      <c r="L59" s="3" t="s">
        <v>22</v>
      </c>
      <c r="M59" s="76">
        <f t="shared" si="0"/>
        <v>2</v>
      </c>
      <c r="N59" s="79">
        <f t="shared" si="1"/>
        <v>0</v>
      </c>
      <c r="O59" s="79">
        <f t="shared" si="2"/>
        <v>1410</v>
      </c>
      <c r="P59" s="79">
        <f>IF(OR(Employee17[[#This Row],[Location]]="Home",Employee17[[#This Row],[Job Status]]="FT"),Employee17[[#This Row],[Annual Salary]]*0.04,Employee17[[#This Row],[Annual Salary]]*0.025)</f>
        <v>1880</v>
      </c>
      <c r="Q59" s="80"/>
      <c r="R59" s="80"/>
      <c r="S59" s="80"/>
      <c r="T59" s="80"/>
      <c r="U59" s="80"/>
    </row>
    <row r="60" spans="1:21" x14ac:dyDescent="0.2">
      <c r="A60" s="3">
        <v>1078</v>
      </c>
      <c r="B60" s="2" t="s">
        <v>73</v>
      </c>
      <c r="C60" s="5">
        <v>38296</v>
      </c>
      <c r="D60" s="5">
        <v>18779</v>
      </c>
      <c r="E60" s="6" t="s">
        <v>11</v>
      </c>
      <c r="F60" s="6" t="s">
        <v>29</v>
      </c>
      <c r="G60" s="3" t="s">
        <v>6</v>
      </c>
      <c r="H60" s="3" t="s">
        <v>7</v>
      </c>
      <c r="I60" s="3">
        <v>1</v>
      </c>
      <c r="J60" s="3" t="s">
        <v>26</v>
      </c>
      <c r="K60" s="1">
        <v>26000</v>
      </c>
      <c r="L60" s="3" t="s">
        <v>17</v>
      </c>
      <c r="M60" s="76">
        <f t="shared" si="0"/>
        <v>10</v>
      </c>
      <c r="N60" s="79">
        <f t="shared" si="1"/>
        <v>0</v>
      </c>
      <c r="O60" s="79">
        <f t="shared" si="2"/>
        <v>780</v>
      </c>
      <c r="P60" s="79">
        <f>IF(OR(Employee17[[#This Row],[Location]]="Home",Employee17[[#This Row],[Job Status]]="FT"),Employee17[[#This Row],[Annual Salary]]*0.04,Employee17[[#This Row],[Annual Salary]]*0.025)</f>
        <v>1040</v>
      </c>
      <c r="Q60" s="80"/>
      <c r="R60" s="80"/>
      <c r="S60" s="80"/>
      <c r="T60" s="80"/>
      <c r="U60" s="80"/>
    </row>
    <row r="61" spans="1:21" x14ac:dyDescent="0.2">
      <c r="A61" s="3">
        <v>1079</v>
      </c>
      <c r="B61" s="2" t="s">
        <v>74</v>
      </c>
      <c r="C61" s="4">
        <v>41107</v>
      </c>
      <c r="D61" s="5">
        <v>30970</v>
      </c>
      <c r="E61" s="6" t="s">
        <v>4</v>
      </c>
      <c r="F61" s="6" t="s">
        <v>29</v>
      </c>
      <c r="G61" s="3" t="s">
        <v>25</v>
      </c>
      <c r="H61" s="3" t="s">
        <v>7</v>
      </c>
      <c r="I61" s="3">
        <v>1</v>
      </c>
      <c r="J61" s="3" t="s">
        <v>26</v>
      </c>
      <c r="K61" s="1">
        <v>25792</v>
      </c>
      <c r="L61" s="3" t="s">
        <v>22</v>
      </c>
      <c r="M61" s="76">
        <f t="shared" si="0"/>
        <v>2</v>
      </c>
      <c r="N61" s="79">
        <f t="shared" si="1"/>
        <v>0</v>
      </c>
      <c r="O61" s="79">
        <f t="shared" si="2"/>
        <v>0</v>
      </c>
      <c r="P61" s="79">
        <f>IF(OR(Employee17[[#This Row],[Location]]="Home",Employee17[[#This Row],[Job Status]]="FT"),Employee17[[#This Row],[Annual Salary]]*0.04,Employee17[[#This Row],[Annual Salary]]*0.025)</f>
        <v>644.80000000000007</v>
      </c>
      <c r="Q61" s="80"/>
      <c r="R61" s="80"/>
      <c r="S61" s="80"/>
      <c r="T61" s="80"/>
      <c r="U61" s="80"/>
    </row>
    <row r="62" spans="1:21" x14ac:dyDescent="0.2">
      <c r="A62" s="3">
        <v>1080</v>
      </c>
      <c r="B62" s="2" t="s">
        <v>75</v>
      </c>
      <c r="C62" s="5">
        <v>39264</v>
      </c>
      <c r="D62" s="5">
        <v>33520</v>
      </c>
      <c r="E62" s="6" t="s">
        <v>11</v>
      </c>
      <c r="F62" s="6" t="s">
        <v>29</v>
      </c>
      <c r="G62" s="3" t="s">
        <v>6</v>
      </c>
      <c r="H62" s="3" t="s">
        <v>7</v>
      </c>
      <c r="I62" s="3">
        <v>1</v>
      </c>
      <c r="J62" s="3" t="s">
        <v>26</v>
      </c>
      <c r="K62" s="1">
        <v>27560</v>
      </c>
      <c r="L62" s="3" t="s">
        <v>27</v>
      </c>
      <c r="M62" s="76">
        <f t="shared" si="0"/>
        <v>8</v>
      </c>
      <c r="N62" s="79">
        <f t="shared" si="1"/>
        <v>0</v>
      </c>
      <c r="O62" s="79">
        <f t="shared" si="2"/>
        <v>826.8</v>
      </c>
      <c r="P62" s="79">
        <f>IF(OR(Employee17[[#This Row],[Location]]="Home",Employee17[[#This Row],[Job Status]]="FT"),Employee17[[#This Row],[Annual Salary]]*0.04,Employee17[[#This Row],[Annual Salary]]*0.025)</f>
        <v>1102.4000000000001</v>
      </c>
      <c r="Q62" s="80"/>
      <c r="R62" s="80"/>
      <c r="S62" s="80"/>
      <c r="T62" s="80"/>
      <c r="U62" s="80"/>
    </row>
    <row r="63" spans="1:21" x14ac:dyDescent="0.2">
      <c r="A63" s="3">
        <v>1081</v>
      </c>
      <c r="B63" s="2" t="s">
        <v>76</v>
      </c>
      <c r="C63" s="4">
        <v>41107</v>
      </c>
      <c r="D63" s="5">
        <v>17930</v>
      </c>
      <c r="E63" s="6" t="s">
        <v>4</v>
      </c>
      <c r="F63" s="6" t="s">
        <v>5</v>
      </c>
      <c r="G63" s="3" t="s">
        <v>6</v>
      </c>
      <c r="H63" s="3" t="s">
        <v>13</v>
      </c>
      <c r="I63" s="3">
        <v>3</v>
      </c>
      <c r="J63" s="3" t="s">
        <v>8</v>
      </c>
      <c r="K63" s="1">
        <v>150000</v>
      </c>
      <c r="L63" s="3" t="s">
        <v>20</v>
      </c>
      <c r="M63" s="76">
        <f t="shared" si="0"/>
        <v>2</v>
      </c>
      <c r="N63" s="79">
        <f t="shared" si="1"/>
        <v>150</v>
      </c>
      <c r="O63" s="79">
        <f t="shared" si="2"/>
        <v>4500</v>
      </c>
      <c r="P63" s="79">
        <f>IF(OR(Employee17[[#This Row],[Location]]="Home",Employee17[[#This Row],[Job Status]]="FT"),Employee17[[#This Row],[Annual Salary]]*0.04,Employee17[[#This Row],[Annual Salary]]*0.025)</f>
        <v>6000</v>
      </c>
      <c r="Q63" s="80"/>
      <c r="R63" s="80"/>
      <c r="S63" s="80"/>
      <c r="T63" s="80"/>
      <c r="U63" s="80"/>
    </row>
    <row r="64" spans="1:21" x14ac:dyDescent="0.2">
      <c r="A64" s="3">
        <v>1082</v>
      </c>
      <c r="B64" s="2" t="s">
        <v>77</v>
      </c>
      <c r="C64" s="5">
        <v>39520</v>
      </c>
      <c r="D64" s="5">
        <v>25335</v>
      </c>
      <c r="E64" s="6" t="s">
        <v>4</v>
      </c>
      <c r="F64" s="6" t="s">
        <v>5</v>
      </c>
      <c r="G64" s="3" t="s">
        <v>78</v>
      </c>
      <c r="H64" s="3" t="s">
        <v>7</v>
      </c>
      <c r="I64" s="3">
        <v>3</v>
      </c>
      <c r="J64" s="3" t="s">
        <v>8</v>
      </c>
      <c r="K64" s="1">
        <v>54000</v>
      </c>
      <c r="L64" s="3" t="s">
        <v>17</v>
      </c>
      <c r="M64" s="76">
        <f t="shared" si="0"/>
        <v>7</v>
      </c>
      <c r="N64" s="79">
        <f t="shared" si="1"/>
        <v>0</v>
      </c>
      <c r="O64" s="79">
        <f t="shared" si="2"/>
        <v>0</v>
      </c>
      <c r="P64" s="79">
        <f>IF(OR(Employee17[[#This Row],[Location]]="Home",Employee17[[#This Row],[Job Status]]="FT"),Employee17[[#This Row],[Annual Salary]]*0.04,Employee17[[#This Row],[Annual Salary]]*0.025)</f>
        <v>1350</v>
      </c>
      <c r="Q64" s="80"/>
      <c r="R64" s="80"/>
      <c r="S64" s="80"/>
      <c r="T64" s="80"/>
      <c r="U64" s="80"/>
    </row>
    <row r="65" spans="1:21" x14ac:dyDescent="0.2">
      <c r="A65" s="3">
        <v>1083</v>
      </c>
      <c r="B65" s="2" t="s">
        <v>79</v>
      </c>
      <c r="C65" s="4">
        <v>41114</v>
      </c>
      <c r="D65" s="5">
        <v>21848</v>
      </c>
      <c r="E65" s="6" t="s">
        <v>4</v>
      </c>
      <c r="F65" s="6" t="s">
        <v>5</v>
      </c>
      <c r="G65" s="3" t="s">
        <v>6</v>
      </c>
      <c r="H65" s="3" t="s">
        <v>13</v>
      </c>
      <c r="I65" s="3">
        <v>3</v>
      </c>
      <c r="J65" s="3" t="s">
        <v>8</v>
      </c>
      <c r="K65" s="1">
        <v>85000</v>
      </c>
      <c r="L65" s="3" t="s">
        <v>27</v>
      </c>
      <c r="M65" s="76">
        <f t="shared" si="0"/>
        <v>2</v>
      </c>
      <c r="N65" s="79">
        <f t="shared" si="1"/>
        <v>85</v>
      </c>
      <c r="O65" s="79">
        <f t="shared" si="2"/>
        <v>2550</v>
      </c>
      <c r="P65" s="79">
        <f>IF(OR(Employee17[[#This Row],[Location]]="Home",Employee17[[#This Row],[Job Status]]="FT"),Employee17[[#This Row],[Annual Salary]]*0.04,Employee17[[#This Row],[Annual Salary]]*0.025)</f>
        <v>3400</v>
      </c>
      <c r="Q65" s="80"/>
      <c r="R65" s="80"/>
      <c r="S65" s="80"/>
      <c r="T65" s="80"/>
      <c r="U65" s="80"/>
    </row>
    <row r="66" spans="1:21" x14ac:dyDescent="0.2">
      <c r="A66" s="3">
        <v>1084</v>
      </c>
      <c r="B66" s="2" t="s">
        <v>80</v>
      </c>
      <c r="C66" s="4">
        <v>40579</v>
      </c>
      <c r="D66" s="5">
        <v>17185</v>
      </c>
      <c r="E66" s="6" t="s">
        <v>11</v>
      </c>
      <c r="F66" s="6" t="s">
        <v>5</v>
      </c>
      <c r="G66" s="3" t="s">
        <v>6</v>
      </c>
      <c r="H66" s="3" t="s">
        <v>7</v>
      </c>
      <c r="I66" s="3">
        <v>2</v>
      </c>
      <c r="J66" s="3" t="s">
        <v>8</v>
      </c>
      <c r="K66" s="1">
        <v>42000</v>
      </c>
      <c r="L66" s="3" t="s">
        <v>9</v>
      </c>
      <c r="M66" s="76">
        <f t="shared" si="0"/>
        <v>4</v>
      </c>
      <c r="N66" s="79">
        <f t="shared" si="1"/>
        <v>0</v>
      </c>
      <c r="O66" s="79">
        <f t="shared" si="2"/>
        <v>1260</v>
      </c>
      <c r="P66" s="79">
        <f>IF(OR(Employee17[[#This Row],[Location]]="Home",Employee17[[#This Row],[Job Status]]="FT"),Employee17[[#This Row],[Annual Salary]]*0.04,Employee17[[#This Row],[Annual Salary]]*0.025)</f>
        <v>1680</v>
      </c>
      <c r="Q66" s="80"/>
      <c r="R66" s="80"/>
      <c r="S66" s="80"/>
      <c r="T66" s="80"/>
      <c r="U66" s="80"/>
    </row>
    <row r="67" spans="1:21" x14ac:dyDescent="0.2">
      <c r="A67" s="3">
        <v>1085</v>
      </c>
      <c r="B67" s="2" t="s">
        <v>81</v>
      </c>
      <c r="C67" s="5">
        <v>38791</v>
      </c>
      <c r="D67" s="5">
        <v>22343</v>
      </c>
      <c r="E67" s="6" t="s">
        <v>11</v>
      </c>
      <c r="F67" s="6" t="s">
        <v>29</v>
      </c>
      <c r="G67" s="3" t="s">
        <v>6</v>
      </c>
      <c r="H67" s="3" t="s">
        <v>13</v>
      </c>
      <c r="I67" s="3">
        <v>1</v>
      </c>
      <c r="J67" s="3" t="s">
        <v>26</v>
      </c>
      <c r="K67" s="1">
        <v>29640</v>
      </c>
      <c r="L67" s="3" t="s">
        <v>22</v>
      </c>
      <c r="M67" s="76">
        <f t="shared" si="0"/>
        <v>9</v>
      </c>
      <c r="N67" s="79">
        <f t="shared" si="1"/>
        <v>29.64</v>
      </c>
      <c r="O67" s="79">
        <f t="shared" si="2"/>
        <v>889.19999999999993</v>
      </c>
      <c r="P67" s="79">
        <f>IF(OR(Employee17[[#This Row],[Location]]="Home",Employee17[[#This Row],[Job Status]]="FT"),Employee17[[#This Row],[Annual Salary]]*0.04,Employee17[[#This Row],[Annual Salary]]*0.025)</f>
        <v>1185.6000000000001</v>
      </c>
      <c r="Q67" s="80"/>
      <c r="R67" s="80"/>
      <c r="S67" s="80"/>
      <c r="T67" s="80"/>
      <c r="U67" s="80"/>
    </row>
    <row r="68" spans="1:21" x14ac:dyDescent="0.2">
      <c r="A68" s="3">
        <v>1086</v>
      </c>
      <c r="B68" s="2" t="s">
        <v>82</v>
      </c>
      <c r="C68" s="5">
        <v>37571</v>
      </c>
      <c r="D68" s="5">
        <v>28623</v>
      </c>
      <c r="E68" s="6" t="s">
        <v>4</v>
      </c>
      <c r="F68" s="6" t="s">
        <v>5</v>
      </c>
      <c r="G68" s="3" t="s">
        <v>6</v>
      </c>
      <c r="H68" s="3" t="s">
        <v>13</v>
      </c>
      <c r="I68" s="3">
        <v>3</v>
      </c>
      <c r="J68" s="3" t="s">
        <v>8</v>
      </c>
      <c r="K68" s="1">
        <v>110000</v>
      </c>
      <c r="L68" s="3" t="s">
        <v>9</v>
      </c>
      <c r="M68" s="76">
        <f t="shared" si="0"/>
        <v>12</v>
      </c>
      <c r="N68" s="79">
        <f t="shared" si="1"/>
        <v>110</v>
      </c>
      <c r="O68" s="79">
        <f t="shared" si="2"/>
        <v>3300</v>
      </c>
      <c r="P68" s="79">
        <f>IF(OR(Employee17[[#This Row],[Location]]="Home",Employee17[[#This Row],[Job Status]]="FT"),Employee17[[#This Row],[Annual Salary]]*0.04,Employee17[[#This Row],[Annual Salary]]*0.025)</f>
        <v>4400</v>
      </c>
      <c r="Q68" s="80"/>
      <c r="R68" s="80"/>
      <c r="S68" s="80"/>
      <c r="T68" s="80"/>
      <c r="U68" s="80"/>
    </row>
    <row r="69" spans="1:21" x14ac:dyDescent="0.2">
      <c r="A69" s="3">
        <v>1087</v>
      </c>
      <c r="B69" s="2" t="s">
        <v>83</v>
      </c>
      <c r="C69" s="5">
        <v>40798</v>
      </c>
      <c r="D69" s="5">
        <v>31679</v>
      </c>
      <c r="E69" s="6" t="s">
        <v>11</v>
      </c>
      <c r="F69" s="6" t="s">
        <v>5</v>
      </c>
      <c r="G69" s="3" t="s">
        <v>78</v>
      </c>
      <c r="H69" s="3" t="s">
        <v>7</v>
      </c>
      <c r="I69" s="3">
        <v>3</v>
      </c>
      <c r="J69" s="3" t="s">
        <v>8</v>
      </c>
      <c r="K69" s="1">
        <v>66000</v>
      </c>
      <c r="L69" s="3" t="s">
        <v>17</v>
      </c>
      <c r="M69" s="76">
        <f t="shared" si="0"/>
        <v>3</v>
      </c>
      <c r="N69" s="79">
        <f t="shared" si="1"/>
        <v>0</v>
      </c>
      <c r="O69" s="79">
        <f t="shared" si="2"/>
        <v>0</v>
      </c>
      <c r="P69" s="79">
        <f>IF(OR(Employee17[[#This Row],[Location]]="Home",Employee17[[#This Row],[Job Status]]="FT"),Employee17[[#This Row],[Annual Salary]]*0.04,Employee17[[#This Row],[Annual Salary]]*0.025)</f>
        <v>1650</v>
      </c>
      <c r="Q69" s="80"/>
      <c r="R69" s="80"/>
      <c r="S69" s="80"/>
      <c r="T69" s="80"/>
      <c r="U69" s="80"/>
    </row>
    <row r="70" spans="1:21" x14ac:dyDescent="0.2">
      <c r="A70" s="3">
        <v>1088</v>
      </c>
      <c r="B70" s="2" t="s">
        <v>84</v>
      </c>
      <c r="C70" s="5">
        <v>37882</v>
      </c>
      <c r="D70" s="5">
        <v>19526</v>
      </c>
      <c r="E70" s="6" t="s">
        <v>11</v>
      </c>
      <c r="F70" s="6" t="s">
        <v>5</v>
      </c>
      <c r="G70" s="3" t="s">
        <v>6</v>
      </c>
      <c r="H70" s="3" t="s">
        <v>7</v>
      </c>
      <c r="I70" s="3">
        <v>2</v>
      </c>
      <c r="J70" s="3" t="s">
        <v>8</v>
      </c>
      <c r="K70" s="1">
        <v>52000</v>
      </c>
      <c r="L70" s="3" t="s">
        <v>9</v>
      </c>
      <c r="M70" s="76">
        <f t="shared" ref="M70:M105" si="3">DATEDIF(C70,$AB$5,"y")</f>
        <v>11</v>
      </c>
      <c r="N70" s="79">
        <f t="shared" ref="N70:N105" si="4">IF(H70="Y",K70*0.001,0)</f>
        <v>0</v>
      </c>
      <c r="O70" s="79">
        <f t="shared" ref="O70:O105" si="5">IF(AND(G70="FT",M70&gt;=1),K70*0.03,0)</f>
        <v>1560</v>
      </c>
      <c r="P70" s="79">
        <f>IF(OR(Employee17[[#This Row],[Location]]="Home",Employee17[[#This Row],[Job Status]]="FT"),Employee17[[#This Row],[Annual Salary]]*0.04,Employee17[[#This Row],[Annual Salary]]*0.025)</f>
        <v>2080</v>
      </c>
      <c r="Q70" s="80"/>
      <c r="R70" s="80"/>
      <c r="S70" s="80"/>
      <c r="T70" s="80"/>
      <c r="U70" s="80"/>
    </row>
    <row r="71" spans="1:21" x14ac:dyDescent="0.2">
      <c r="A71" s="3">
        <v>1089</v>
      </c>
      <c r="B71" s="2" t="s">
        <v>85</v>
      </c>
      <c r="C71" s="4">
        <v>41226</v>
      </c>
      <c r="D71" s="5">
        <v>20373</v>
      </c>
      <c r="E71" s="6" t="s">
        <v>11</v>
      </c>
      <c r="F71" s="6" t="s">
        <v>5</v>
      </c>
      <c r="G71" s="3" t="s">
        <v>6</v>
      </c>
      <c r="H71" s="3" t="s">
        <v>13</v>
      </c>
      <c r="I71" s="3">
        <v>3</v>
      </c>
      <c r="J71" s="3" t="s">
        <v>8</v>
      </c>
      <c r="K71" s="1">
        <v>85000</v>
      </c>
      <c r="L71" s="3" t="s">
        <v>9</v>
      </c>
      <c r="M71" s="76">
        <f t="shared" si="3"/>
        <v>2</v>
      </c>
      <c r="N71" s="79">
        <f t="shared" si="4"/>
        <v>85</v>
      </c>
      <c r="O71" s="79">
        <f t="shared" si="5"/>
        <v>2550</v>
      </c>
      <c r="P71" s="79">
        <f>IF(OR(Employee17[[#This Row],[Location]]="Home",Employee17[[#This Row],[Job Status]]="FT"),Employee17[[#This Row],[Annual Salary]]*0.04,Employee17[[#This Row],[Annual Salary]]*0.025)</f>
        <v>3400</v>
      </c>
      <c r="Q71" s="80"/>
      <c r="R71" s="80"/>
      <c r="S71" s="80"/>
      <c r="T71" s="80"/>
      <c r="U71" s="80"/>
    </row>
    <row r="72" spans="1:21" x14ac:dyDescent="0.2">
      <c r="A72" s="3">
        <v>1090</v>
      </c>
      <c r="B72" s="2" t="s">
        <v>86</v>
      </c>
      <c r="C72" s="5">
        <v>40888</v>
      </c>
      <c r="D72" s="5">
        <v>27091</v>
      </c>
      <c r="E72" s="6" t="s">
        <v>4</v>
      </c>
      <c r="F72" s="6" t="s">
        <v>5</v>
      </c>
      <c r="G72" s="3" t="s">
        <v>6</v>
      </c>
      <c r="H72" s="3" t="s">
        <v>13</v>
      </c>
      <c r="I72" s="3">
        <v>3</v>
      </c>
      <c r="J72" s="3" t="s">
        <v>8</v>
      </c>
      <c r="K72" s="1">
        <v>130000</v>
      </c>
      <c r="L72" s="3" t="s">
        <v>17</v>
      </c>
      <c r="M72" s="76">
        <f t="shared" si="3"/>
        <v>3</v>
      </c>
      <c r="N72" s="79">
        <f t="shared" si="4"/>
        <v>130</v>
      </c>
      <c r="O72" s="79">
        <f t="shared" si="5"/>
        <v>3900</v>
      </c>
      <c r="P72" s="79">
        <f>IF(OR(Employee17[[#This Row],[Location]]="Home",Employee17[[#This Row],[Job Status]]="FT"),Employee17[[#This Row],[Annual Salary]]*0.04,Employee17[[#This Row],[Annual Salary]]*0.025)</f>
        <v>5200</v>
      </c>
      <c r="Q72" s="80"/>
      <c r="R72" s="80"/>
      <c r="S72" s="80"/>
      <c r="T72" s="80"/>
      <c r="U72" s="80"/>
    </row>
    <row r="73" spans="1:21" x14ac:dyDescent="0.2">
      <c r="A73" s="3">
        <v>1091</v>
      </c>
      <c r="B73" s="2" t="s">
        <v>87</v>
      </c>
      <c r="C73" s="5">
        <v>39215</v>
      </c>
      <c r="D73" s="5">
        <v>21706</v>
      </c>
      <c r="E73" s="6" t="s">
        <v>4</v>
      </c>
      <c r="F73" s="6" t="s">
        <v>15</v>
      </c>
      <c r="G73" s="3" t="s">
        <v>6</v>
      </c>
      <c r="H73" s="3" t="s">
        <v>13</v>
      </c>
      <c r="I73" s="3">
        <v>3</v>
      </c>
      <c r="J73" s="3" t="s">
        <v>8</v>
      </c>
      <c r="K73" s="1">
        <v>110000</v>
      </c>
      <c r="L73" s="3" t="s">
        <v>27</v>
      </c>
      <c r="M73" s="76">
        <f t="shared" si="3"/>
        <v>8</v>
      </c>
      <c r="N73" s="79">
        <f t="shared" si="4"/>
        <v>110</v>
      </c>
      <c r="O73" s="79">
        <f t="shared" si="5"/>
        <v>3300</v>
      </c>
      <c r="P73" s="79">
        <f>IF(OR(Employee17[[#This Row],[Location]]="Home",Employee17[[#This Row],[Job Status]]="FT"),Employee17[[#This Row],[Annual Salary]]*0.04,Employee17[[#This Row],[Annual Salary]]*0.025)</f>
        <v>4400</v>
      </c>
      <c r="Q73" s="80"/>
      <c r="R73" s="80"/>
      <c r="S73" s="80"/>
      <c r="T73" s="80"/>
      <c r="U73" s="80"/>
    </row>
    <row r="74" spans="1:21" x14ac:dyDescent="0.2">
      <c r="A74" s="3">
        <v>1092</v>
      </c>
      <c r="B74" s="2" t="s">
        <v>88</v>
      </c>
      <c r="C74" s="5">
        <v>40508</v>
      </c>
      <c r="D74" s="5">
        <v>20150</v>
      </c>
      <c r="E74" s="6" t="s">
        <v>4</v>
      </c>
      <c r="F74" s="6" t="s">
        <v>5</v>
      </c>
      <c r="G74" s="3" t="s">
        <v>25</v>
      </c>
      <c r="H74" s="3" t="s">
        <v>7</v>
      </c>
      <c r="I74" s="3">
        <v>1</v>
      </c>
      <c r="J74" s="3" t="s">
        <v>26</v>
      </c>
      <c r="K74" s="1">
        <v>33280</v>
      </c>
      <c r="L74" s="3" t="s">
        <v>22</v>
      </c>
      <c r="M74" s="76">
        <f t="shared" si="3"/>
        <v>4</v>
      </c>
      <c r="N74" s="79">
        <f t="shared" si="4"/>
        <v>0</v>
      </c>
      <c r="O74" s="79">
        <f t="shared" si="5"/>
        <v>0</v>
      </c>
      <c r="P74" s="79">
        <f>IF(OR(Employee17[[#This Row],[Location]]="Home",Employee17[[#This Row],[Job Status]]="FT"),Employee17[[#This Row],[Annual Salary]]*0.04,Employee17[[#This Row],[Annual Salary]]*0.025)</f>
        <v>832</v>
      </c>
      <c r="Q74" s="80"/>
      <c r="R74" s="80"/>
      <c r="S74" s="80"/>
      <c r="T74" s="80"/>
      <c r="U74" s="80"/>
    </row>
    <row r="75" spans="1:21" x14ac:dyDescent="0.2">
      <c r="A75" s="3">
        <v>1093</v>
      </c>
      <c r="B75" s="2" t="s">
        <v>89</v>
      </c>
      <c r="C75" s="5">
        <v>37128</v>
      </c>
      <c r="D75" s="5">
        <v>23510</v>
      </c>
      <c r="E75" s="6" t="s">
        <v>11</v>
      </c>
      <c r="F75" s="6" t="s">
        <v>5</v>
      </c>
      <c r="G75" s="3" t="s">
        <v>25</v>
      </c>
      <c r="H75" s="3" t="s">
        <v>7</v>
      </c>
      <c r="I75" s="3">
        <v>2</v>
      </c>
      <c r="J75" s="3" t="s">
        <v>8</v>
      </c>
      <c r="K75" s="1">
        <v>45000</v>
      </c>
      <c r="L75" s="3" t="s">
        <v>17</v>
      </c>
      <c r="M75" s="76">
        <f t="shared" si="3"/>
        <v>13</v>
      </c>
      <c r="N75" s="79">
        <f t="shared" si="4"/>
        <v>0</v>
      </c>
      <c r="O75" s="79">
        <f t="shared" si="5"/>
        <v>0</v>
      </c>
      <c r="P75" s="79">
        <f>IF(OR(Employee17[[#This Row],[Location]]="Home",Employee17[[#This Row],[Job Status]]="FT"),Employee17[[#This Row],[Annual Salary]]*0.04,Employee17[[#This Row],[Annual Salary]]*0.025)</f>
        <v>1125</v>
      </c>
      <c r="Q75" s="80"/>
      <c r="R75" s="80"/>
      <c r="S75" s="80"/>
      <c r="T75" s="80"/>
      <c r="U75" s="80"/>
    </row>
    <row r="76" spans="1:21" x14ac:dyDescent="0.2">
      <c r="A76" s="3">
        <v>1094</v>
      </c>
      <c r="B76" s="2" t="s">
        <v>90</v>
      </c>
      <c r="C76" s="5">
        <v>37215</v>
      </c>
      <c r="D76" s="5">
        <v>18569</v>
      </c>
      <c r="E76" s="6" t="s">
        <v>11</v>
      </c>
      <c r="F76" s="6" t="s">
        <v>5</v>
      </c>
      <c r="G76" s="3" t="s">
        <v>6</v>
      </c>
      <c r="H76" s="3" t="s">
        <v>7</v>
      </c>
      <c r="I76" s="3">
        <v>2</v>
      </c>
      <c r="J76" s="3" t="s">
        <v>8</v>
      </c>
      <c r="K76" s="1">
        <v>35000</v>
      </c>
      <c r="L76" s="3" t="s">
        <v>9</v>
      </c>
      <c r="M76" s="76">
        <f t="shared" si="3"/>
        <v>13</v>
      </c>
      <c r="N76" s="79">
        <f t="shared" si="4"/>
        <v>0</v>
      </c>
      <c r="O76" s="79">
        <f t="shared" si="5"/>
        <v>1050</v>
      </c>
      <c r="P76" s="79">
        <f>IF(OR(Employee17[[#This Row],[Location]]="Home",Employee17[[#This Row],[Job Status]]="FT"),Employee17[[#This Row],[Annual Salary]]*0.04,Employee17[[#This Row],[Annual Salary]]*0.025)</f>
        <v>1400</v>
      </c>
      <c r="Q76" s="80"/>
      <c r="R76" s="80"/>
      <c r="S76" s="80"/>
      <c r="T76" s="80"/>
      <c r="U76" s="80"/>
    </row>
    <row r="77" spans="1:21" x14ac:dyDescent="0.2">
      <c r="A77" s="3">
        <v>1095</v>
      </c>
      <c r="B77" s="2" t="s">
        <v>91</v>
      </c>
      <c r="C77" s="4">
        <v>41009</v>
      </c>
      <c r="D77" s="5">
        <v>30147</v>
      </c>
      <c r="E77" s="6" t="s">
        <v>4</v>
      </c>
      <c r="F77" s="6" t="s">
        <v>15</v>
      </c>
      <c r="G77" s="3" t="s">
        <v>6</v>
      </c>
      <c r="H77" s="3" t="s">
        <v>7</v>
      </c>
      <c r="I77" s="3">
        <v>3</v>
      </c>
      <c r="J77" s="3" t="s">
        <v>8</v>
      </c>
      <c r="K77" s="1">
        <v>63750</v>
      </c>
      <c r="L77" s="3" t="s">
        <v>17</v>
      </c>
      <c r="M77" s="76">
        <f t="shared" si="3"/>
        <v>3</v>
      </c>
      <c r="N77" s="79">
        <f t="shared" si="4"/>
        <v>0</v>
      </c>
      <c r="O77" s="79">
        <f t="shared" si="5"/>
        <v>1912.5</v>
      </c>
      <c r="P77" s="79">
        <f>IF(OR(Employee17[[#This Row],[Location]]="Home",Employee17[[#This Row],[Job Status]]="FT"),Employee17[[#This Row],[Annual Salary]]*0.04,Employee17[[#This Row],[Annual Salary]]*0.025)</f>
        <v>2550</v>
      </c>
      <c r="Q77" s="80"/>
      <c r="R77" s="80"/>
      <c r="S77" s="80"/>
      <c r="T77" s="80"/>
      <c r="U77" s="80"/>
    </row>
    <row r="78" spans="1:21" x14ac:dyDescent="0.2">
      <c r="A78" s="3">
        <v>1096</v>
      </c>
      <c r="B78" s="2" t="s">
        <v>92</v>
      </c>
      <c r="C78" s="5">
        <v>38601</v>
      </c>
      <c r="D78" s="5">
        <v>24649</v>
      </c>
      <c r="E78" s="6" t="s">
        <v>11</v>
      </c>
      <c r="F78" s="6" t="s">
        <v>5</v>
      </c>
      <c r="G78" s="3" t="s">
        <v>25</v>
      </c>
      <c r="H78" s="3" t="s">
        <v>7</v>
      </c>
      <c r="I78" s="3">
        <v>3</v>
      </c>
      <c r="J78" s="3" t="s">
        <v>8</v>
      </c>
      <c r="K78" s="1">
        <v>93000</v>
      </c>
      <c r="L78" s="3" t="s">
        <v>17</v>
      </c>
      <c r="M78" s="76">
        <f t="shared" si="3"/>
        <v>9</v>
      </c>
      <c r="N78" s="79">
        <f t="shared" si="4"/>
        <v>0</v>
      </c>
      <c r="O78" s="79">
        <f t="shared" si="5"/>
        <v>0</v>
      </c>
      <c r="P78" s="79">
        <f>IF(OR(Employee17[[#This Row],[Location]]="Home",Employee17[[#This Row],[Job Status]]="FT"),Employee17[[#This Row],[Annual Salary]]*0.04,Employee17[[#This Row],[Annual Salary]]*0.025)</f>
        <v>2325</v>
      </c>
      <c r="Q78" s="80"/>
      <c r="R78" s="80"/>
      <c r="S78" s="80"/>
      <c r="T78" s="80"/>
      <c r="U78" s="80"/>
    </row>
    <row r="79" spans="1:21" x14ac:dyDescent="0.2">
      <c r="A79" s="3">
        <v>1097</v>
      </c>
      <c r="B79" s="2" t="s">
        <v>93</v>
      </c>
      <c r="C79" s="5">
        <v>39007</v>
      </c>
      <c r="D79" s="5">
        <v>24551</v>
      </c>
      <c r="E79" s="6" t="s">
        <v>4</v>
      </c>
      <c r="F79" s="6" t="s">
        <v>15</v>
      </c>
      <c r="G79" s="3" t="s">
        <v>78</v>
      </c>
      <c r="H79" s="3" t="s">
        <v>7</v>
      </c>
      <c r="I79" s="3">
        <v>3</v>
      </c>
      <c r="J79" s="3" t="s">
        <v>8</v>
      </c>
      <c r="K79" s="1">
        <v>90000</v>
      </c>
      <c r="L79" s="3" t="s">
        <v>17</v>
      </c>
      <c r="M79" s="76">
        <f t="shared" si="3"/>
        <v>8</v>
      </c>
      <c r="N79" s="79">
        <f t="shared" si="4"/>
        <v>0</v>
      </c>
      <c r="O79" s="79">
        <f t="shared" si="5"/>
        <v>0</v>
      </c>
      <c r="P79" s="79">
        <f>IF(OR(Employee17[[#This Row],[Location]]="Home",Employee17[[#This Row],[Job Status]]="FT"),Employee17[[#This Row],[Annual Salary]]*0.04,Employee17[[#This Row],[Annual Salary]]*0.025)</f>
        <v>2250</v>
      </c>
      <c r="Q79" s="80"/>
      <c r="R79" s="80"/>
      <c r="S79" s="80"/>
      <c r="T79" s="80"/>
      <c r="U79" s="80"/>
    </row>
    <row r="80" spans="1:21" x14ac:dyDescent="0.2">
      <c r="A80" s="3">
        <v>1098</v>
      </c>
      <c r="B80" s="2" t="s">
        <v>18</v>
      </c>
      <c r="C80" s="4">
        <v>41058</v>
      </c>
      <c r="D80" s="5">
        <v>19464</v>
      </c>
      <c r="E80" s="6" t="s">
        <v>4</v>
      </c>
      <c r="F80" s="6" t="s">
        <v>5</v>
      </c>
      <c r="G80" s="3" t="s">
        <v>6</v>
      </c>
      <c r="H80" s="3" t="s">
        <v>13</v>
      </c>
      <c r="I80" s="3">
        <v>3</v>
      </c>
      <c r="J80" s="3" t="s">
        <v>8</v>
      </c>
      <c r="K80" s="1">
        <v>152400</v>
      </c>
      <c r="L80" s="3" t="s">
        <v>27</v>
      </c>
      <c r="M80" s="76">
        <f t="shared" si="3"/>
        <v>3</v>
      </c>
      <c r="N80" s="79">
        <f t="shared" si="4"/>
        <v>152.4</v>
      </c>
      <c r="O80" s="79">
        <f t="shared" si="5"/>
        <v>4572</v>
      </c>
      <c r="P80" s="79">
        <f>IF(OR(Employee17[[#This Row],[Location]]="Home",Employee17[[#This Row],[Job Status]]="FT"),Employee17[[#This Row],[Annual Salary]]*0.04,Employee17[[#This Row],[Annual Salary]]*0.025)</f>
        <v>6096</v>
      </c>
      <c r="Q80" s="80"/>
      <c r="R80" s="80"/>
      <c r="S80" s="80"/>
      <c r="T80" s="80"/>
      <c r="U80" s="80"/>
    </row>
    <row r="81" spans="1:21" x14ac:dyDescent="0.2">
      <c r="A81" s="3">
        <v>1099</v>
      </c>
      <c r="B81" s="2" t="s">
        <v>94</v>
      </c>
      <c r="C81" s="5">
        <v>39979</v>
      </c>
      <c r="D81" s="5">
        <v>23223</v>
      </c>
      <c r="E81" s="6" t="s">
        <v>11</v>
      </c>
      <c r="F81" s="6" t="s">
        <v>5</v>
      </c>
      <c r="G81" s="3" t="s">
        <v>25</v>
      </c>
      <c r="H81" s="3" t="s">
        <v>7</v>
      </c>
      <c r="I81" s="3">
        <v>1</v>
      </c>
      <c r="J81" s="3" t="s">
        <v>26</v>
      </c>
      <c r="K81" s="1">
        <v>26520</v>
      </c>
      <c r="L81" s="3" t="s">
        <v>17</v>
      </c>
      <c r="M81" s="76">
        <f t="shared" si="3"/>
        <v>6</v>
      </c>
      <c r="N81" s="79">
        <f t="shared" si="4"/>
        <v>0</v>
      </c>
      <c r="O81" s="79">
        <f t="shared" si="5"/>
        <v>0</v>
      </c>
      <c r="P81" s="79">
        <f>IF(OR(Employee17[[#This Row],[Location]]="Home",Employee17[[#This Row],[Job Status]]="FT"),Employee17[[#This Row],[Annual Salary]]*0.04,Employee17[[#This Row],[Annual Salary]]*0.025)</f>
        <v>663</v>
      </c>
      <c r="Q81" s="80"/>
      <c r="R81" s="80"/>
      <c r="S81" s="80"/>
      <c r="T81" s="80"/>
      <c r="U81" s="80"/>
    </row>
    <row r="82" spans="1:21" x14ac:dyDescent="0.2">
      <c r="A82" s="3">
        <v>1100</v>
      </c>
      <c r="B82" s="2" t="s">
        <v>95</v>
      </c>
      <c r="C82" s="4">
        <v>41100</v>
      </c>
      <c r="D82" s="5">
        <v>22041</v>
      </c>
      <c r="E82" s="6" t="s">
        <v>4</v>
      </c>
      <c r="F82" s="6" t="s">
        <v>5</v>
      </c>
      <c r="G82" s="3" t="s">
        <v>6</v>
      </c>
      <c r="H82" s="3" t="s">
        <v>13</v>
      </c>
      <c r="I82" s="3">
        <v>2</v>
      </c>
      <c r="J82" s="3" t="s">
        <v>8</v>
      </c>
      <c r="K82" s="1">
        <v>40000</v>
      </c>
      <c r="L82" s="3" t="s">
        <v>20</v>
      </c>
      <c r="M82" s="76">
        <f t="shared" si="3"/>
        <v>2</v>
      </c>
      <c r="N82" s="79">
        <f t="shared" si="4"/>
        <v>40</v>
      </c>
      <c r="O82" s="79">
        <f t="shared" si="5"/>
        <v>1200</v>
      </c>
      <c r="P82" s="79">
        <f>IF(OR(Employee17[[#This Row],[Location]]="Home",Employee17[[#This Row],[Job Status]]="FT"),Employee17[[#This Row],[Annual Salary]]*0.04,Employee17[[#This Row],[Annual Salary]]*0.025)</f>
        <v>1600</v>
      </c>
      <c r="Q82" s="80"/>
      <c r="R82" s="80"/>
      <c r="S82" s="80"/>
      <c r="T82" s="80"/>
      <c r="U82" s="80"/>
    </row>
    <row r="83" spans="1:21" x14ac:dyDescent="0.2">
      <c r="A83" s="3">
        <v>1101</v>
      </c>
      <c r="B83" s="2" t="s">
        <v>96</v>
      </c>
      <c r="C83" s="4">
        <v>41296</v>
      </c>
      <c r="D83" s="5">
        <v>19551</v>
      </c>
      <c r="E83" s="6" t="s">
        <v>11</v>
      </c>
      <c r="F83" s="6" t="s">
        <v>5</v>
      </c>
      <c r="G83" s="3" t="s">
        <v>6</v>
      </c>
      <c r="H83" s="3" t="s">
        <v>7</v>
      </c>
      <c r="I83" s="3">
        <v>2</v>
      </c>
      <c r="J83" s="3" t="s">
        <v>8</v>
      </c>
      <c r="K83" s="1">
        <v>50000</v>
      </c>
      <c r="L83" s="3" t="s">
        <v>9</v>
      </c>
      <c r="M83" s="76">
        <f t="shared" si="3"/>
        <v>2</v>
      </c>
      <c r="N83" s="79">
        <f t="shared" si="4"/>
        <v>0</v>
      </c>
      <c r="O83" s="79">
        <f t="shared" si="5"/>
        <v>1500</v>
      </c>
      <c r="P83" s="79">
        <f>IF(OR(Employee17[[#This Row],[Location]]="Home",Employee17[[#This Row],[Job Status]]="FT"),Employee17[[#This Row],[Annual Salary]]*0.04,Employee17[[#This Row],[Annual Salary]]*0.025)</f>
        <v>2000</v>
      </c>
      <c r="Q83" s="80"/>
      <c r="R83" s="80"/>
      <c r="S83" s="80"/>
      <c r="T83" s="80"/>
      <c r="U83" s="80"/>
    </row>
    <row r="84" spans="1:21" x14ac:dyDescent="0.2">
      <c r="A84" s="3">
        <v>1102</v>
      </c>
      <c r="B84" s="2" t="s">
        <v>97</v>
      </c>
      <c r="C84" s="4">
        <v>41198</v>
      </c>
      <c r="D84" s="5">
        <v>30878</v>
      </c>
      <c r="E84" s="6" t="s">
        <v>11</v>
      </c>
      <c r="F84" s="6" t="s">
        <v>5</v>
      </c>
      <c r="G84" s="3" t="s">
        <v>6</v>
      </c>
      <c r="H84" s="3" t="s">
        <v>13</v>
      </c>
      <c r="I84" s="3">
        <v>3</v>
      </c>
      <c r="J84" s="3" t="s">
        <v>8</v>
      </c>
      <c r="K84" s="1">
        <v>85000</v>
      </c>
      <c r="L84" s="3" t="s">
        <v>20</v>
      </c>
      <c r="M84" s="76">
        <f t="shared" si="3"/>
        <v>2</v>
      </c>
      <c r="N84" s="79">
        <f t="shared" si="4"/>
        <v>85</v>
      </c>
      <c r="O84" s="79">
        <f t="shared" si="5"/>
        <v>2550</v>
      </c>
      <c r="P84" s="79">
        <f>IF(OR(Employee17[[#This Row],[Location]]="Home",Employee17[[#This Row],[Job Status]]="FT"),Employee17[[#This Row],[Annual Salary]]*0.04,Employee17[[#This Row],[Annual Salary]]*0.025)</f>
        <v>3400</v>
      </c>
      <c r="Q84" s="80"/>
      <c r="R84" s="80"/>
      <c r="S84" s="80"/>
      <c r="T84" s="80"/>
      <c r="U84" s="80"/>
    </row>
    <row r="85" spans="1:21" x14ac:dyDescent="0.2">
      <c r="A85" s="3">
        <v>1103</v>
      </c>
      <c r="B85" s="2" t="s">
        <v>98</v>
      </c>
      <c r="C85" s="4">
        <v>41149</v>
      </c>
      <c r="D85" s="5">
        <v>18956</v>
      </c>
      <c r="E85" s="6" t="s">
        <v>11</v>
      </c>
      <c r="F85" s="6" t="s">
        <v>5</v>
      </c>
      <c r="G85" s="3" t="s">
        <v>6</v>
      </c>
      <c r="H85" s="3" t="s">
        <v>7</v>
      </c>
      <c r="I85" s="3">
        <v>1</v>
      </c>
      <c r="J85" s="3" t="s">
        <v>26</v>
      </c>
      <c r="K85" s="1">
        <v>28496</v>
      </c>
      <c r="L85" s="3" t="s">
        <v>22</v>
      </c>
      <c r="M85" s="76">
        <f t="shared" si="3"/>
        <v>2</v>
      </c>
      <c r="N85" s="79">
        <f t="shared" si="4"/>
        <v>0</v>
      </c>
      <c r="O85" s="79">
        <f t="shared" si="5"/>
        <v>854.88</v>
      </c>
      <c r="P85" s="79">
        <f>IF(OR(Employee17[[#This Row],[Location]]="Home",Employee17[[#This Row],[Job Status]]="FT"),Employee17[[#This Row],[Annual Salary]]*0.04,Employee17[[#This Row],[Annual Salary]]*0.025)</f>
        <v>1139.8399999999999</v>
      </c>
      <c r="Q85" s="80"/>
      <c r="R85" s="80"/>
      <c r="S85" s="80"/>
      <c r="T85" s="80"/>
      <c r="U85" s="80"/>
    </row>
    <row r="86" spans="1:21" x14ac:dyDescent="0.2">
      <c r="A86" s="3">
        <v>1104</v>
      </c>
      <c r="B86" s="2" t="s">
        <v>99</v>
      </c>
      <c r="C86" s="5">
        <v>37886</v>
      </c>
      <c r="D86" s="5">
        <v>21555</v>
      </c>
      <c r="E86" s="6" t="s">
        <v>11</v>
      </c>
      <c r="F86" s="3" t="s">
        <v>12</v>
      </c>
      <c r="G86" s="3" t="s">
        <v>6</v>
      </c>
      <c r="H86" s="3" t="s">
        <v>7</v>
      </c>
      <c r="I86" s="3">
        <v>1</v>
      </c>
      <c r="J86" s="3" t="s">
        <v>26</v>
      </c>
      <c r="K86" s="1">
        <v>24752</v>
      </c>
      <c r="L86" s="3" t="s">
        <v>22</v>
      </c>
      <c r="M86" s="76">
        <f t="shared" si="3"/>
        <v>11</v>
      </c>
      <c r="N86" s="79">
        <f t="shared" si="4"/>
        <v>0</v>
      </c>
      <c r="O86" s="79">
        <f t="shared" si="5"/>
        <v>742.56</v>
      </c>
      <c r="P86" s="79">
        <f>IF(OR(Employee17[[#This Row],[Location]]="Home",Employee17[[#This Row],[Job Status]]="FT"),Employee17[[#This Row],[Annual Salary]]*0.04,Employee17[[#This Row],[Annual Salary]]*0.025)</f>
        <v>990.08</v>
      </c>
      <c r="Q86" s="80"/>
      <c r="R86" s="80"/>
      <c r="S86" s="80"/>
      <c r="T86" s="80"/>
      <c r="U86" s="80"/>
    </row>
    <row r="87" spans="1:21" x14ac:dyDescent="0.2">
      <c r="A87" s="3">
        <v>1105</v>
      </c>
      <c r="B87" s="2" t="s">
        <v>100</v>
      </c>
      <c r="C87" s="5">
        <v>38065</v>
      </c>
      <c r="D87" s="5">
        <v>30262</v>
      </c>
      <c r="E87" s="6" t="s">
        <v>4</v>
      </c>
      <c r="F87" s="6" t="s">
        <v>5</v>
      </c>
      <c r="G87" s="3" t="s">
        <v>6</v>
      </c>
      <c r="H87" s="3" t="s">
        <v>13</v>
      </c>
      <c r="I87" s="3">
        <v>3</v>
      </c>
      <c r="J87" s="3" t="s">
        <v>8</v>
      </c>
      <c r="K87" s="1">
        <v>65000</v>
      </c>
      <c r="L87" s="3" t="s">
        <v>22</v>
      </c>
      <c r="M87" s="76">
        <f t="shared" si="3"/>
        <v>11</v>
      </c>
      <c r="N87" s="79">
        <f t="shared" si="4"/>
        <v>65</v>
      </c>
      <c r="O87" s="79">
        <f t="shared" si="5"/>
        <v>1950</v>
      </c>
      <c r="P87" s="79">
        <f>IF(OR(Employee17[[#This Row],[Location]]="Home",Employee17[[#This Row],[Job Status]]="FT"),Employee17[[#This Row],[Annual Salary]]*0.04,Employee17[[#This Row],[Annual Salary]]*0.025)</f>
        <v>2600</v>
      </c>
      <c r="Q87" s="80"/>
      <c r="R87" s="80"/>
      <c r="S87" s="80"/>
      <c r="T87" s="80"/>
      <c r="U87" s="80"/>
    </row>
    <row r="88" spans="1:21" x14ac:dyDescent="0.2">
      <c r="A88" s="3">
        <v>1106</v>
      </c>
      <c r="B88" s="2" t="s">
        <v>101</v>
      </c>
      <c r="C88" s="5">
        <v>39152</v>
      </c>
      <c r="D88" s="5">
        <v>21247</v>
      </c>
      <c r="E88" s="6" t="s">
        <v>11</v>
      </c>
      <c r="F88" s="6" t="s">
        <v>29</v>
      </c>
      <c r="G88" s="3" t="s">
        <v>25</v>
      </c>
      <c r="H88" s="3" t="s">
        <v>7</v>
      </c>
      <c r="I88" s="3">
        <v>1</v>
      </c>
      <c r="J88" s="3" t="s">
        <v>26</v>
      </c>
      <c r="K88" s="1">
        <v>22880</v>
      </c>
      <c r="L88" s="3" t="s">
        <v>27</v>
      </c>
      <c r="M88" s="76">
        <f t="shared" si="3"/>
        <v>8</v>
      </c>
      <c r="N88" s="79">
        <f t="shared" si="4"/>
        <v>0</v>
      </c>
      <c r="O88" s="79">
        <f t="shared" si="5"/>
        <v>0</v>
      </c>
      <c r="P88" s="79">
        <f>IF(OR(Employee17[[#This Row],[Location]]="Home",Employee17[[#This Row],[Job Status]]="FT"),Employee17[[#This Row],[Annual Salary]]*0.04,Employee17[[#This Row],[Annual Salary]]*0.025)</f>
        <v>572</v>
      </c>
      <c r="Q88" s="80"/>
      <c r="R88" s="80"/>
      <c r="S88" s="80"/>
      <c r="T88" s="80"/>
      <c r="U88" s="80"/>
    </row>
    <row r="89" spans="1:21" x14ac:dyDescent="0.2">
      <c r="A89" s="3">
        <v>1107</v>
      </c>
      <c r="B89" s="2" t="s">
        <v>102</v>
      </c>
      <c r="C89" s="4">
        <v>41149</v>
      </c>
      <c r="D89" s="5">
        <v>27795</v>
      </c>
      <c r="E89" s="6" t="s">
        <v>11</v>
      </c>
      <c r="F89" s="6" t="s">
        <v>5</v>
      </c>
      <c r="G89" s="3" t="s">
        <v>6</v>
      </c>
      <c r="H89" s="3" t="s">
        <v>7</v>
      </c>
      <c r="I89" s="3">
        <v>1</v>
      </c>
      <c r="J89" s="3" t="s">
        <v>26</v>
      </c>
      <c r="K89" s="1">
        <v>29016</v>
      </c>
      <c r="L89" s="3" t="s">
        <v>17</v>
      </c>
      <c r="M89" s="76">
        <f t="shared" si="3"/>
        <v>2</v>
      </c>
      <c r="N89" s="79">
        <f t="shared" si="4"/>
        <v>0</v>
      </c>
      <c r="O89" s="79">
        <f t="shared" si="5"/>
        <v>870.48</v>
      </c>
      <c r="P89" s="79">
        <f>IF(OR(Employee17[[#This Row],[Location]]="Home",Employee17[[#This Row],[Job Status]]="FT"),Employee17[[#This Row],[Annual Salary]]*0.04,Employee17[[#This Row],[Annual Salary]]*0.025)</f>
        <v>1160.6400000000001</v>
      </c>
      <c r="Q89" s="80"/>
      <c r="R89" s="80"/>
      <c r="S89" s="80"/>
      <c r="T89" s="80"/>
      <c r="U89" s="80"/>
    </row>
    <row r="90" spans="1:21" x14ac:dyDescent="0.2">
      <c r="A90" s="3">
        <v>1108</v>
      </c>
      <c r="B90" s="2" t="s">
        <v>103</v>
      </c>
      <c r="C90" s="5">
        <v>36749</v>
      </c>
      <c r="D90" s="5">
        <v>24564</v>
      </c>
      <c r="E90" s="6" t="s">
        <v>4</v>
      </c>
      <c r="F90" s="6" t="s">
        <v>5</v>
      </c>
      <c r="G90" s="3" t="s">
        <v>6</v>
      </c>
      <c r="H90" s="3" t="s">
        <v>13</v>
      </c>
      <c r="I90" s="3">
        <v>3</v>
      </c>
      <c r="J90" s="3" t="s">
        <v>8</v>
      </c>
      <c r="K90" s="1">
        <v>102500</v>
      </c>
      <c r="L90" s="3" t="s">
        <v>22</v>
      </c>
      <c r="M90" s="76">
        <f t="shared" si="3"/>
        <v>14</v>
      </c>
      <c r="N90" s="79">
        <f t="shared" si="4"/>
        <v>102.5</v>
      </c>
      <c r="O90" s="79">
        <f t="shared" si="5"/>
        <v>3075</v>
      </c>
      <c r="P90" s="79">
        <f>IF(OR(Employee17[[#This Row],[Location]]="Home",Employee17[[#This Row],[Job Status]]="FT"),Employee17[[#This Row],[Annual Salary]]*0.04,Employee17[[#This Row],[Annual Salary]]*0.025)</f>
        <v>4100</v>
      </c>
      <c r="Q90" s="80"/>
      <c r="R90" s="80"/>
      <c r="S90" s="80"/>
      <c r="T90" s="80"/>
      <c r="U90" s="80"/>
    </row>
    <row r="91" spans="1:21" x14ac:dyDescent="0.2">
      <c r="A91" s="3">
        <v>1109</v>
      </c>
      <c r="B91" s="2" t="s">
        <v>104</v>
      </c>
      <c r="C91" s="4">
        <v>41002</v>
      </c>
      <c r="D91" s="5">
        <v>24525</v>
      </c>
      <c r="E91" s="6" t="s">
        <v>11</v>
      </c>
      <c r="F91" s="6" t="s">
        <v>5</v>
      </c>
      <c r="G91" s="3" t="s">
        <v>6</v>
      </c>
      <c r="H91" s="3" t="s">
        <v>7</v>
      </c>
      <c r="I91" s="3">
        <v>2</v>
      </c>
      <c r="J91" s="3" t="s">
        <v>8</v>
      </c>
      <c r="K91" s="1">
        <v>43260</v>
      </c>
      <c r="L91" s="3" t="s">
        <v>27</v>
      </c>
      <c r="M91" s="76">
        <f t="shared" si="3"/>
        <v>3</v>
      </c>
      <c r="N91" s="79">
        <f t="shared" si="4"/>
        <v>0</v>
      </c>
      <c r="O91" s="79">
        <f t="shared" si="5"/>
        <v>1297.8</v>
      </c>
      <c r="P91" s="79">
        <f>IF(OR(Employee17[[#This Row],[Location]]="Home",Employee17[[#This Row],[Job Status]]="FT"),Employee17[[#This Row],[Annual Salary]]*0.04,Employee17[[#This Row],[Annual Salary]]*0.025)</f>
        <v>1730.4</v>
      </c>
      <c r="Q91" s="80"/>
      <c r="R91" s="80"/>
      <c r="S91" s="80"/>
      <c r="T91" s="80"/>
      <c r="U91" s="80"/>
    </row>
    <row r="92" spans="1:21" x14ac:dyDescent="0.2">
      <c r="A92" s="3">
        <v>1110</v>
      </c>
      <c r="B92" s="2" t="s">
        <v>105</v>
      </c>
      <c r="C92" s="5">
        <v>38783</v>
      </c>
      <c r="D92" s="5">
        <v>23788</v>
      </c>
      <c r="E92" s="6" t="s">
        <v>4</v>
      </c>
      <c r="F92" s="6" t="s">
        <v>15</v>
      </c>
      <c r="G92" s="3" t="s">
        <v>6</v>
      </c>
      <c r="H92" s="3" t="s">
        <v>13</v>
      </c>
      <c r="I92" s="3">
        <v>3</v>
      </c>
      <c r="J92" s="3" t="s">
        <v>8</v>
      </c>
      <c r="K92" s="1">
        <v>150000</v>
      </c>
      <c r="L92" s="3" t="s">
        <v>17</v>
      </c>
      <c r="M92" s="76">
        <f t="shared" si="3"/>
        <v>9</v>
      </c>
      <c r="N92" s="79">
        <f t="shared" si="4"/>
        <v>150</v>
      </c>
      <c r="O92" s="79">
        <f t="shared" si="5"/>
        <v>4500</v>
      </c>
      <c r="P92" s="79">
        <f>IF(OR(Employee17[[#This Row],[Location]]="Home",Employee17[[#This Row],[Job Status]]="FT"),Employee17[[#This Row],[Annual Salary]]*0.04,Employee17[[#This Row],[Annual Salary]]*0.025)</f>
        <v>6000</v>
      </c>
      <c r="Q92" s="80"/>
      <c r="R92" s="80"/>
      <c r="S92" s="80"/>
      <c r="T92" s="80"/>
      <c r="U92" s="80"/>
    </row>
    <row r="93" spans="1:21" x14ac:dyDescent="0.2">
      <c r="A93" s="3">
        <v>1111</v>
      </c>
      <c r="B93" s="2" t="s">
        <v>106</v>
      </c>
      <c r="C93" s="5">
        <v>39811</v>
      </c>
      <c r="D93" s="5">
        <v>19453</v>
      </c>
      <c r="E93" s="6" t="s">
        <v>11</v>
      </c>
      <c r="F93" s="6" t="s">
        <v>29</v>
      </c>
      <c r="G93" s="3" t="s">
        <v>78</v>
      </c>
      <c r="H93" s="3" t="s">
        <v>7</v>
      </c>
      <c r="I93" s="3">
        <v>3</v>
      </c>
      <c r="J93" s="3" t="s">
        <v>8</v>
      </c>
      <c r="K93" s="1">
        <v>55000</v>
      </c>
      <c r="L93" s="3" t="s">
        <v>17</v>
      </c>
      <c r="M93" s="76">
        <f t="shared" si="3"/>
        <v>6</v>
      </c>
      <c r="N93" s="79">
        <f t="shared" si="4"/>
        <v>0</v>
      </c>
      <c r="O93" s="79">
        <f t="shared" si="5"/>
        <v>0</v>
      </c>
      <c r="P93" s="79">
        <f>IF(OR(Employee17[[#This Row],[Location]]="Home",Employee17[[#This Row],[Job Status]]="FT"),Employee17[[#This Row],[Annual Salary]]*0.04,Employee17[[#This Row],[Annual Salary]]*0.025)</f>
        <v>1375</v>
      </c>
      <c r="Q93" s="80"/>
      <c r="R93" s="80"/>
      <c r="S93" s="80"/>
      <c r="T93" s="80"/>
      <c r="U93" s="80"/>
    </row>
    <row r="94" spans="1:21" x14ac:dyDescent="0.2">
      <c r="A94" s="3">
        <v>1112</v>
      </c>
      <c r="B94" s="2" t="s">
        <v>107</v>
      </c>
      <c r="C94" s="4">
        <v>41317</v>
      </c>
      <c r="D94" s="5">
        <v>28934</v>
      </c>
      <c r="E94" s="6" t="s">
        <v>11</v>
      </c>
      <c r="F94" s="6" t="s">
        <v>29</v>
      </c>
      <c r="G94" s="3" t="s">
        <v>6</v>
      </c>
      <c r="H94" s="3" t="s">
        <v>7</v>
      </c>
      <c r="I94" s="3">
        <v>1</v>
      </c>
      <c r="J94" s="3" t="s">
        <v>26</v>
      </c>
      <c r="K94" s="1">
        <v>22880</v>
      </c>
      <c r="L94" s="3" t="s">
        <v>9</v>
      </c>
      <c r="M94" s="76">
        <f t="shared" si="3"/>
        <v>2</v>
      </c>
      <c r="N94" s="79">
        <f t="shared" si="4"/>
        <v>0</v>
      </c>
      <c r="O94" s="79">
        <f t="shared" si="5"/>
        <v>686.4</v>
      </c>
      <c r="P94" s="79">
        <f>IF(OR(Employee17[[#This Row],[Location]]="Home",Employee17[[#This Row],[Job Status]]="FT"),Employee17[[#This Row],[Annual Salary]]*0.04,Employee17[[#This Row],[Annual Salary]]*0.025)</f>
        <v>915.2</v>
      </c>
      <c r="Q94" s="80"/>
      <c r="R94" s="80"/>
      <c r="S94" s="80"/>
      <c r="T94" s="80"/>
      <c r="U94" s="80"/>
    </row>
    <row r="95" spans="1:21" x14ac:dyDescent="0.2">
      <c r="A95" s="3">
        <v>1113</v>
      </c>
      <c r="B95" s="2" t="s">
        <v>108</v>
      </c>
      <c r="C95" s="4">
        <v>41067</v>
      </c>
      <c r="D95" s="5">
        <v>27888</v>
      </c>
      <c r="E95" s="6" t="s">
        <v>11</v>
      </c>
      <c r="F95" s="3" t="s">
        <v>12</v>
      </c>
      <c r="G95" s="3" t="s">
        <v>6</v>
      </c>
      <c r="H95" s="3" t="s">
        <v>7</v>
      </c>
      <c r="I95" s="3">
        <v>1</v>
      </c>
      <c r="J95" s="3" t="s">
        <v>26</v>
      </c>
      <c r="K95" s="1">
        <v>22880</v>
      </c>
      <c r="L95" s="3" t="s">
        <v>22</v>
      </c>
      <c r="M95" s="76">
        <f t="shared" si="3"/>
        <v>3</v>
      </c>
      <c r="N95" s="79">
        <f t="shared" si="4"/>
        <v>0</v>
      </c>
      <c r="O95" s="79">
        <f t="shared" si="5"/>
        <v>686.4</v>
      </c>
      <c r="P95" s="79">
        <f>IF(OR(Employee17[[#This Row],[Location]]="Home",Employee17[[#This Row],[Job Status]]="FT"),Employee17[[#This Row],[Annual Salary]]*0.04,Employee17[[#This Row],[Annual Salary]]*0.025)</f>
        <v>915.2</v>
      </c>
      <c r="Q95" s="80"/>
      <c r="R95" s="80"/>
      <c r="S95" s="80"/>
      <c r="T95" s="80"/>
      <c r="U95" s="80"/>
    </row>
    <row r="96" spans="1:21" x14ac:dyDescent="0.2">
      <c r="A96" s="3">
        <v>1114</v>
      </c>
      <c r="B96" s="2" t="s">
        <v>109</v>
      </c>
      <c r="C96" s="4">
        <v>41296</v>
      </c>
      <c r="D96" s="5">
        <v>33330</v>
      </c>
      <c r="E96" s="6" t="s">
        <v>11</v>
      </c>
      <c r="F96" s="3" t="s">
        <v>12</v>
      </c>
      <c r="G96" s="3" t="s">
        <v>6</v>
      </c>
      <c r="H96" s="3" t="s">
        <v>7</v>
      </c>
      <c r="I96" s="3">
        <v>1</v>
      </c>
      <c r="J96" s="3" t="s">
        <v>26</v>
      </c>
      <c r="K96" s="1">
        <v>23920</v>
      </c>
      <c r="L96" s="3" t="s">
        <v>17</v>
      </c>
      <c r="M96" s="76">
        <f t="shared" si="3"/>
        <v>2</v>
      </c>
      <c r="N96" s="79">
        <f t="shared" si="4"/>
        <v>0</v>
      </c>
      <c r="O96" s="79">
        <f t="shared" si="5"/>
        <v>717.6</v>
      </c>
      <c r="P96" s="79">
        <f>IF(OR(Employee17[[#This Row],[Location]]="Home",Employee17[[#This Row],[Job Status]]="FT"),Employee17[[#This Row],[Annual Salary]]*0.04,Employee17[[#This Row],[Annual Salary]]*0.025)</f>
        <v>956.80000000000007</v>
      </c>
      <c r="Q96" s="80"/>
      <c r="R96" s="80"/>
      <c r="S96" s="80"/>
      <c r="T96" s="80"/>
      <c r="U96" s="80"/>
    </row>
    <row r="97" spans="1:21" x14ac:dyDescent="0.2">
      <c r="A97" s="3">
        <v>1115</v>
      </c>
      <c r="B97" s="2" t="s">
        <v>110</v>
      </c>
      <c r="C97" s="4">
        <v>41212</v>
      </c>
      <c r="D97" s="5">
        <v>20572</v>
      </c>
      <c r="E97" s="6" t="s">
        <v>4</v>
      </c>
      <c r="F97" s="6" t="s">
        <v>5</v>
      </c>
      <c r="G97" s="3" t="s">
        <v>6</v>
      </c>
      <c r="H97" s="3" t="s">
        <v>13</v>
      </c>
      <c r="I97" s="3">
        <v>3</v>
      </c>
      <c r="J97" s="3" t="s">
        <v>8</v>
      </c>
      <c r="K97" s="1">
        <v>100000</v>
      </c>
      <c r="L97" s="3" t="s">
        <v>27</v>
      </c>
      <c r="M97" s="76">
        <f t="shared" si="3"/>
        <v>2</v>
      </c>
      <c r="N97" s="79">
        <f t="shared" si="4"/>
        <v>100</v>
      </c>
      <c r="O97" s="79">
        <f t="shared" si="5"/>
        <v>3000</v>
      </c>
      <c r="P97" s="79">
        <f>IF(OR(Employee17[[#This Row],[Location]]="Home",Employee17[[#This Row],[Job Status]]="FT"),Employee17[[#This Row],[Annual Salary]]*0.04,Employee17[[#This Row],[Annual Salary]]*0.025)</f>
        <v>4000</v>
      </c>
      <c r="Q97" s="80"/>
      <c r="R97" s="80"/>
      <c r="S97" s="80"/>
      <c r="T97" s="80"/>
      <c r="U97" s="80"/>
    </row>
    <row r="98" spans="1:21" x14ac:dyDescent="0.2">
      <c r="A98" s="3">
        <v>1116</v>
      </c>
      <c r="B98" s="2" t="s">
        <v>111</v>
      </c>
      <c r="C98" s="4">
        <v>41156</v>
      </c>
      <c r="D98" s="5">
        <v>27340</v>
      </c>
      <c r="E98" s="6" t="s">
        <v>11</v>
      </c>
      <c r="F98" s="6" t="s">
        <v>5</v>
      </c>
      <c r="G98" s="3" t="s">
        <v>6</v>
      </c>
      <c r="H98" s="3" t="s">
        <v>13</v>
      </c>
      <c r="I98" s="3">
        <v>2</v>
      </c>
      <c r="J98" s="3" t="s">
        <v>8</v>
      </c>
      <c r="K98" s="1">
        <v>43000</v>
      </c>
      <c r="L98" s="3" t="s">
        <v>9</v>
      </c>
      <c r="M98" s="76">
        <f t="shared" si="3"/>
        <v>2</v>
      </c>
      <c r="N98" s="79">
        <f t="shared" si="4"/>
        <v>43</v>
      </c>
      <c r="O98" s="79">
        <f t="shared" si="5"/>
        <v>1290</v>
      </c>
      <c r="P98" s="79">
        <f>IF(OR(Employee17[[#This Row],[Location]]="Home",Employee17[[#This Row],[Job Status]]="FT"),Employee17[[#This Row],[Annual Salary]]*0.04,Employee17[[#This Row],[Annual Salary]]*0.025)</f>
        <v>1720</v>
      </c>
      <c r="Q98" s="80"/>
      <c r="R98" s="80"/>
      <c r="S98" s="80"/>
      <c r="T98" s="80"/>
      <c r="U98" s="80"/>
    </row>
    <row r="99" spans="1:21" x14ac:dyDescent="0.2">
      <c r="A99" s="3">
        <v>1117</v>
      </c>
      <c r="B99" s="2" t="s">
        <v>112</v>
      </c>
      <c r="C99" s="5">
        <v>40463</v>
      </c>
      <c r="D99" s="5">
        <v>25585</v>
      </c>
      <c r="E99" s="6" t="s">
        <v>11</v>
      </c>
      <c r="F99" s="6" t="s">
        <v>5</v>
      </c>
      <c r="G99" s="3" t="s">
        <v>25</v>
      </c>
      <c r="H99" s="3" t="s">
        <v>7</v>
      </c>
      <c r="I99" s="3">
        <v>1</v>
      </c>
      <c r="J99" s="3" t="s">
        <v>26</v>
      </c>
      <c r="K99" s="1">
        <v>36004</v>
      </c>
      <c r="L99" s="3" t="s">
        <v>22</v>
      </c>
      <c r="M99" s="76">
        <f t="shared" si="3"/>
        <v>4</v>
      </c>
      <c r="N99" s="79">
        <f t="shared" si="4"/>
        <v>0</v>
      </c>
      <c r="O99" s="79">
        <f t="shared" si="5"/>
        <v>0</v>
      </c>
      <c r="P99" s="79">
        <f>IF(OR(Employee17[[#This Row],[Location]]="Home",Employee17[[#This Row],[Job Status]]="FT"),Employee17[[#This Row],[Annual Salary]]*0.04,Employee17[[#This Row],[Annual Salary]]*0.025)</f>
        <v>900.1</v>
      </c>
      <c r="Q99" s="80"/>
      <c r="R99" s="80"/>
      <c r="S99" s="80"/>
      <c r="T99" s="80"/>
      <c r="U99" s="80"/>
    </row>
    <row r="100" spans="1:21" x14ac:dyDescent="0.2">
      <c r="A100" s="3">
        <v>1118</v>
      </c>
      <c r="B100" s="2" t="s">
        <v>113</v>
      </c>
      <c r="C100" s="5">
        <v>39125</v>
      </c>
      <c r="D100" s="5">
        <v>27222</v>
      </c>
      <c r="E100" s="6" t="s">
        <v>11</v>
      </c>
      <c r="F100" s="6" t="s">
        <v>5</v>
      </c>
      <c r="G100" s="3" t="s">
        <v>6</v>
      </c>
      <c r="H100" s="3" t="s">
        <v>7</v>
      </c>
      <c r="I100" s="3">
        <v>2</v>
      </c>
      <c r="J100" s="3" t="s">
        <v>8</v>
      </c>
      <c r="K100" s="1">
        <v>38500</v>
      </c>
      <c r="L100" s="3" t="s">
        <v>22</v>
      </c>
      <c r="M100" s="76">
        <f t="shared" si="3"/>
        <v>8</v>
      </c>
      <c r="N100" s="79">
        <f t="shared" si="4"/>
        <v>0</v>
      </c>
      <c r="O100" s="79">
        <f t="shared" si="5"/>
        <v>1155</v>
      </c>
      <c r="P100" s="79">
        <f>IF(OR(Employee17[[#This Row],[Location]]="Home",Employee17[[#This Row],[Job Status]]="FT"),Employee17[[#This Row],[Annual Salary]]*0.04,Employee17[[#This Row],[Annual Salary]]*0.025)</f>
        <v>1540</v>
      </c>
      <c r="Q100" s="80"/>
      <c r="R100" s="80"/>
      <c r="S100" s="80"/>
      <c r="T100" s="80"/>
      <c r="U100" s="80"/>
    </row>
    <row r="101" spans="1:21" x14ac:dyDescent="0.2">
      <c r="A101" s="3">
        <v>1119</v>
      </c>
      <c r="B101" s="2" t="s">
        <v>114</v>
      </c>
      <c r="C101" s="5">
        <v>39645</v>
      </c>
      <c r="D101" s="5">
        <v>25730</v>
      </c>
      <c r="E101" s="6" t="s">
        <v>11</v>
      </c>
      <c r="F101" s="6" t="s">
        <v>29</v>
      </c>
      <c r="G101" s="3" t="s">
        <v>6</v>
      </c>
      <c r="H101" s="3" t="s">
        <v>7</v>
      </c>
      <c r="I101" s="3">
        <v>1</v>
      </c>
      <c r="J101" s="3" t="s">
        <v>26</v>
      </c>
      <c r="K101" s="1">
        <v>27851</v>
      </c>
      <c r="L101" s="3" t="s">
        <v>20</v>
      </c>
      <c r="M101" s="76">
        <f t="shared" si="3"/>
        <v>6</v>
      </c>
      <c r="N101" s="79">
        <f t="shared" si="4"/>
        <v>0</v>
      </c>
      <c r="O101" s="79">
        <f t="shared" si="5"/>
        <v>835.53</v>
      </c>
      <c r="P101" s="79">
        <f>IF(OR(Employee17[[#This Row],[Location]]="Home",Employee17[[#This Row],[Job Status]]="FT"),Employee17[[#This Row],[Annual Salary]]*0.04,Employee17[[#This Row],[Annual Salary]]*0.025)</f>
        <v>1114.04</v>
      </c>
      <c r="Q101" s="80"/>
      <c r="R101" s="80"/>
      <c r="S101" s="80"/>
      <c r="T101" s="80"/>
      <c r="U101" s="80"/>
    </row>
    <row r="102" spans="1:21" x14ac:dyDescent="0.2">
      <c r="A102" s="3">
        <v>1120</v>
      </c>
      <c r="B102" s="2" t="s">
        <v>115</v>
      </c>
      <c r="C102" s="4">
        <v>41184</v>
      </c>
      <c r="D102" s="5">
        <v>24999</v>
      </c>
      <c r="E102" s="6" t="s">
        <v>4</v>
      </c>
      <c r="F102" s="6" t="s">
        <v>5</v>
      </c>
      <c r="G102" s="3" t="s">
        <v>6</v>
      </c>
      <c r="H102" s="3" t="s">
        <v>13</v>
      </c>
      <c r="I102" s="3">
        <v>3</v>
      </c>
      <c r="J102" s="3" t="s">
        <v>8</v>
      </c>
      <c r="K102" s="1">
        <v>96000</v>
      </c>
      <c r="L102" s="3" t="s">
        <v>17</v>
      </c>
      <c r="M102" s="76">
        <f t="shared" si="3"/>
        <v>2</v>
      </c>
      <c r="N102" s="79">
        <f t="shared" si="4"/>
        <v>96</v>
      </c>
      <c r="O102" s="79">
        <f t="shared" si="5"/>
        <v>2880</v>
      </c>
      <c r="P102" s="79">
        <f>IF(OR(Employee17[[#This Row],[Location]]="Home",Employee17[[#This Row],[Job Status]]="FT"),Employee17[[#This Row],[Annual Salary]]*0.04,Employee17[[#This Row],[Annual Salary]]*0.025)</f>
        <v>3840</v>
      </c>
      <c r="Q102" s="80"/>
      <c r="R102" s="80"/>
      <c r="S102" s="80"/>
      <c r="T102" s="80"/>
      <c r="U102" s="80"/>
    </row>
    <row r="103" spans="1:21" x14ac:dyDescent="0.2">
      <c r="A103" s="3">
        <v>1121</v>
      </c>
      <c r="B103" s="2" t="s">
        <v>116</v>
      </c>
      <c r="C103" s="5">
        <v>38397</v>
      </c>
      <c r="D103" s="5">
        <v>19419</v>
      </c>
      <c r="E103" s="6" t="s">
        <v>11</v>
      </c>
      <c r="F103" s="6" t="s">
        <v>29</v>
      </c>
      <c r="G103" s="3" t="s">
        <v>6</v>
      </c>
      <c r="H103" s="3" t="s">
        <v>7</v>
      </c>
      <c r="I103" s="3">
        <v>1</v>
      </c>
      <c r="J103" s="3" t="s">
        <v>26</v>
      </c>
      <c r="K103" s="1">
        <v>33800</v>
      </c>
      <c r="L103" s="3" t="s">
        <v>27</v>
      </c>
      <c r="M103" s="76">
        <f t="shared" si="3"/>
        <v>10</v>
      </c>
      <c r="N103" s="79">
        <f t="shared" si="4"/>
        <v>0</v>
      </c>
      <c r="O103" s="79">
        <f t="shared" si="5"/>
        <v>1014</v>
      </c>
      <c r="P103" s="79">
        <f>IF(OR(Employee17[[#This Row],[Location]]="Home",Employee17[[#This Row],[Job Status]]="FT"),Employee17[[#This Row],[Annual Salary]]*0.04,Employee17[[#This Row],[Annual Salary]]*0.025)</f>
        <v>1352</v>
      </c>
      <c r="Q103" s="80"/>
      <c r="R103" s="80"/>
      <c r="S103" s="80"/>
      <c r="T103" s="80"/>
      <c r="U103" s="80"/>
    </row>
    <row r="104" spans="1:21" x14ac:dyDescent="0.2">
      <c r="A104" s="3">
        <v>1122</v>
      </c>
      <c r="B104" s="2" t="s">
        <v>117</v>
      </c>
      <c r="C104" s="5">
        <v>37127</v>
      </c>
      <c r="D104" s="5">
        <v>24330</v>
      </c>
      <c r="E104" s="6" t="s">
        <v>11</v>
      </c>
      <c r="F104" s="6" t="s">
        <v>5</v>
      </c>
      <c r="G104" s="3" t="s">
        <v>6</v>
      </c>
      <c r="H104" s="3" t="s">
        <v>7</v>
      </c>
      <c r="I104" s="3">
        <v>1</v>
      </c>
      <c r="J104" s="3" t="s">
        <v>26</v>
      </c>
      <c r="K104" s="1">
        <v>35048</v>
      </c>
      <c r="L104" s="7" t="s">
        <v>20</v>
      </c>
      <c r="M104" s="76">
        <f t="shared" si="3"/>
        <v>13</v>
      </c>
      <c r="N104" s="79">
        <f t="shared" si="4"/>
        <v>0</v>
      </c>
      <c r="O104" s="79">
        <f t="shared" si="5"/>
        <v>1051.44</v>
      </c>
      <c r="P104" s="79">
        <f>IF(OR(Employee17[[#This Row],[Location]]="Home",Employee17[[#This Row],[Job Status]]="FT"),Employee17[[#This Row],[Annual Salary]]*0.04,Employee17[[#This Row],[Annual Salary]]*0.025)</f>
        <v>1401.92</v>
      </c>
      <c r="Q104" s="80"/>
      <c r="R104" s="80"/>
      <c r="S104" s="80"/>
      <c r="T104" s="80"/>
      <c r="U104" s="80"/>
    </row>
    <row r="105" spans="1:21" x14ac:dyDescent="0.2">
      <c r="A105" s="3">
        <v>1123</v>
      </c>
      <c r="B105" s="2" t="s">
        <v>118</v>
      </c>
      <c r="C105" s="4">
        <v>41079</v>
      </c>
      <c r="D105" s="5">
        <v>23340</v>
      </c>
      <c r="E105" s="6" t="s">
        <v>4</v>
      </c>
      <c r="F105" s="6" t="s">
        <v>5</v>
      </c>
      <c r="G105" s="3" t="s">
        <v>6</v>
      </c>
      <c r="H105" s="3" t="s">
        <v>7</v>
      </c>
      <c r="I105" s="3">
        <v>2</v>
      </c>
      <c r="J105" s="3" t="s">
        <v>8</v>
      </c>
      <c r="K105" s="1">
        <v>41000</v>
      </c>
      <c r="L105" s="3" t="s">
        <v>27</v>
      </c>
      <c r="M105" s="76">
        <f t="shared" si="3"/>
        <v>3</v>
      </c>
      <c r="N105" s="79">
        <f t="shared" si="4"/>
        <v>0</v>
      </c>
      <c r="O105" s="79">
        <f t="shared" si="5"/>
        <v>1230</v>
      </c>
      <c r="P105" s="79">
        <f>IF(OR(Employee17[[#This Row],[Location]]="Home",Employee17[[#This Row],[Job Status]]="FT"),Employee17[[#This Row],[Annual Salary]]*0.04,Employee17[[#This Row],[Annual Salary]]*0.025)</f>
        <v>1640</v>
      </c>
      <c r="Q105" s="80"/>
      <c r="R105" s="80"/>
      <c r="S105" s="80"/>
      <c r="T105" s="80"/>
      <c r="U105" s="80"/>
    </row>
  </sheetData>
  <mergeCells count="2">
    <mergeCell ref="A1:Q1"/>
    <mergeCell ref="A2:Q2"/>
  </mergeCells>
  <conditionalFormatting sqref="A7:A105">
    <cfRule type="duplicateValues" dxfId="5" priority="1"/>
  </conditionalFormatting>
  <pageMargins left="0.7" right="0.7" top="0.75" bottom="0.75" header="0.3" footer="0.3"/>
  <pageSetup orientation="portrait" horizontalDpi="200" verticalDpi="20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04"/>
  <sheetViews>
    <sheetView zoomScaleNormal="100" workbookViewId="0">
      <selection activeCell="O26" sqref="O26"/>
    </sheetView>
  </sheetViews>
  <sheetFormatPr baseColWidth="10" defaultColWidth="9.1640625" defaultRowHeight="15" x14ac:dyDescent="0.2"/>
  <cols>
    <col min="1" max="1" width="5.5" style="2" bestFit="1" customWidth="1"/>
    <col min="2" max="2" width="12.33203125" style="2" bestFit="1" customWidth="1"/>
    <col min="3" max="3" width="11.33203125" style="2" customWidth="1"/>
    <col min="4" max="4" width="11.33203125" style="2" bestFit="1" customWidth="1"/>
    <col min="5" max="5" width="4.5" style="2" bestFit="1" customWidth="1"/>
    <col min="6" max="6" width="13.5" style="2" customWidth="1"/>
    <col min="7" max="7" width="6.6640625" style="2" bestFit="1" customWidth="1"/>
    <col min="8" max="8" width="5.83203125" style="2" customWidth="1"/>
    <col min="9" max="9" width="6.6640625" style="2" bestFit="1" customWidth="1"/>
    <col min="10" max="10" width="5.5" style="2" bestFit="1" customWidth="1"/>
    <col min="11" max="11" width="10.33203125" style="2" bestFit="1" customWidth="1"/>
    <col min="12" max="12" width="6.83203125" style="2" bestFit="1" customWidth="1"/>
    <col min="13" max="13" width="7.5" style="2" bestFit="1" customWidth="1"/>
    <col min="14" max="14" width="8.83203125" style="2" customWidth="1"/>
    <col min="15" max="23" width="9.1640625" style="2"/>
    <col min="24" max="24" width="9.33203125" style="2" customWidth="1"/>
    <col min="25" max="25" width="17.5" style="2" bestFit="1" customWidth="1"/>
    <col min="26" max="26" width="9.1640625" style="2"/>
    <col min="27" max="27" width="12.33203125" style="2" customWidth="1"/>
    <col min="28" max="29" width="9.1640625" style="2"/>
    <col min="30" max="30" width="12.33203125" style="2" customWidth="1"/>
    <col min="31" max="16384" width="9.1640625" style="2"/>
  </cols>
  <sheetData>
    <row r="1" spans="1:29" ht="23" x14ac:dyDescent="0.25">
      <c r="A1" s="154" t="s">
        <v>223</v>
      </c>
      <c r="B1" s="155"/>
      <c r="C1" s="155"/>
      <c r="D1" s="155"/>
      <c r="E1" s="155"/>
      <c r="F1" s="155"/>
      <c r="G1" s="155"/>
      <c r="H1" s="155"/>
      <c r="I1" s="155"/>
      <c r="J1" s="155"/>
      <c r="K1" s="155"/>
      <c r="L1" s="155"/>
      <c r="M1" s="156"/>
      <c r="N1" s="140"/>
    </row>
    <row r="2" spans="1:29" ht="24" thickBot="1" x14ac:dyDescent="0.3">
      <c r="A2" s="157" t="s">
        <v>250</v>
      </c>
      <c r="B2" s="158"/>
      <c r="C2" s="158"/>
      <c r="D2" s="158"/>
      <c r="E2" s="158"/>
      <c r="F2" s="158"/>
      <c r="G2" s="158"/>
      <c r="H2" s="158"/>
      <c r="I2" s="158"/>
      <c r="J2" s="158"/>
      <c r="K2" s="158"/>
      <c r="L2" s="158"/>
      <c r="M2" s="159"/>
      <c r="N2" s="140"/>
    </row>
    <row r="4" spans="1:29" ht="48" customHeight="1" x14ac:dyDescent="0.2">
      <c r="A4" s="71" t="s">
        <v>197</v>
      </c>
      <c r="B4" s="72" t="s">
        <v>0</v>
      </c>
      <c r="C4" s="71" t="s">
        <v>119</v>
      </c>
      <c r="D4" s="73" t="s">
        <v>120</v>
      </c>
      <c r="E4" s="72" t="s">
        <v>1</v>
      </c>
      <c r="F4" s="72" t="s">
        <v>2</v>
      </c>
      <c r="G4" s="71" t="s">
        <v>121</v>
      </c>
      <c r="H4" s="71" t="s">
        <v>131</v>
      </c>
      <c r="I4" s="71" t="s">
        <v>122</v>
      </c>
      <c r="J4" s="71" t="s">
        <v>125</v>
      </c>
      <c r="K4" s="71" t="s">
        <v>123</v>
      </c>
      <c r="L4" s="71" t="s">
        <v>124</v>
      </c>
      <c r="M4" s="71" t="s">
        <v>126</v>
      </c>
      <c r="N4" s="71" t="s">
        <v>281</v>
      </c>
      <c r="O4" s="24"/>
      <c r="P4" s="24"/>
      <c r="Q4" s="24"/>
      <c r="R4" s="24"/>
      <c r="S4" s="24"/>
      <c r="T4" s="24"/>
      <c r="AB4" s="74" t="s">
        <v>127</v>
      </c>
      <c r="AC4" s="75">
        <v>42186</v>
      </c>
    </row>
    <row r="5" spans="1:29" x14ac:dyDescent="0.2">
      <c r="A5" s="3">
        <v>1024</v>
      </c>
      <c r="B5" s="2" t="s">
        <v>3</v>
      </c>
      <c r="C5" s="4">
        <v>40783</v>
      </c>
      <c r="D5" s="5">
        <v>24356</v>
      </c>
      <c r="E5" s="6" t="s">
        <v>4</v>
      </c>
      <c r="F5" s="6" t="s">
        <v>5</v>
      </c>
      <c r="G5" s="3" t="s">
        <v>6</v>
      </c>
      <c r="H5" s="7" t="s">
        <v>13</v>
      </c>
      <c r="I5" s="3">
        <v>3</v>
      </c>
      <c r="J5" s="3" t="s">
        <v>8</v>
      </c>
      <c r="K5" s="1">
        <v>85000</v>
      </c>
      <c r="L5" s="7" t="s">
        <v>9</v>
      </c>
      <c r="M5" s="76">
        <f>DATEDIF(C5,$AC$4,"y")</f>
        <v>3</v>
      </c>
      <c r="N5" s="294">
        <f>IF(Employee_Copy_1[[#This Row],[Add Life Ins]]="Y",Employee_Copy_1[[#This Row],[Annual Salary]]*0.01,0)</f>
        <v>850</v>
      </c>
      <c r="Y5" t="s">
        <v>128</v>
      </c>
      <c r="Z5" s="8">
        <v>2500</v>
      </c>
    </row>
    <row r="6" spans="1:29" x14ac:dyDescent="0.2">
      <c r="A6" s="3">
        <v>1025</v>
      </c>
      <c r="B6" s="2" t="s">
        <v>10</v>
      </c>
      <c r="C6" s="5">
        <v>39226</v>
      </c>
      <c r="D6" s="5">
        <v>31458</v>
      </c>
      <c r="E6" s="6" t="s">
        <v>11</v>
      </c>
      <c r="F6" s="3" t="s">
        <v>12</v>
      </c>
      <c r="G6" s="3" t="s">
        <v>6</v>
      </c>
      <c r="H6" s="7" t="s">
        <v>7</v>
      </c>
      <c r="I6" s="3">
        <v>2</v>
      </c>
      <c r="J6" s="3" t="s">
        <v>8</v>
      </c>
      <c r="K6" s="1">
        <v>40000</v>
      </c>
      <c r="L6" s="7" t="s">
        <v>9</v>
      </c>
      <c r="M6" s="76">
        <f t="shared" ref="M6:M68" si="0">DATEDIF(C6,$AC$4,"y")</f>
        <v>8</v>
      </c>
      <c r="N6" s="294">
        <f>IF(Employee_Copy_1[[#This Row],[Add Life Ins]]="Y",Employee_Copy_1[[#This Row],[Annual Salary]]*0.01,0)</f>
        <v>0</v>
      </c>
      <c r="Y6" t="s">
        <v>129</v>
      </c>
      <c r="Z6" s="8">
        <v>5000</v>
      </c>
    </row>
    <row r="7" spans="1:29" x14ac:dyDescent="0.2">
      <c r="A7" s="3">
        <v>1026</v>
      </c>
      <c r="B7" s="2" t="s">
        <v>14</v>
      </c>
      <c r="C7" s="4">
        <v>41023</v>
      </c>
      <c r="D7" s="5">
        <v>25105</v>
      </c>
      <c r="E7" s="6" t="s">
        <v>4</v>
      </c>
      <c r="F7" s="6" t="s">
        <v>15</v>
      </c>
      <c r="G7" s="3" t="s">
        <v>6</v>
      </c>
      <c r="H7" s="3" t="s">
        <v>13</v>
      </c>
      <c r="I7" s="3">
        <v>2</v>
      </c>
      <c r="J7" s="3" t="s">
        <v>8</v>
      </c>
      <c r="K7" s="1">
        <v>37244</v>
      </c>
      <c r="L7" s="3" t="s">
        <v>9</v>
      </c>
      <c r="M7" s="76">
        <f t="shared" si="0"/>
        <v>3</v>
      </c>
      <c r="N7" s="294">
        <f>IF(Employee_Copy_1[[#This Row],[Add Life Ins]]="Y",Employee_Copy_1[[#This Row],[Annual Salary]]*0.01,0)</f>
        <v>372.44</v>
      </c>
      <c r="Y7" t="s">
        <v>130</v>
      </c>
      <c r="Z7" s="8">
        <v>7500</v>
      </c>
    </row>
    <row r="8" spans="1:29" x14ac:dyDescent="0.2">
      <c r="A8" s="3">
        <v>1027</v>
      </c>
      <c r="B8" s="2" t="s">
        <v>16</v>
      </c>
      <c r="C8" s="5">
        <v>40742</v>
      </c>
      <c r="D8" s="5">
        <v>21771</v>
      </c>
      <c r="E8" s="6" t="s">
        <v>11</v>
      </c>
      <c r="F8" s="6" t="s">
        <v>5</v>
      </c>
      <c r="G8" s="3" t="s">
        <v>6</v>
      </c>
      <c r="H8" s="3" t="s">
        <v>7</v>
      </c>
      <c r="I8" s="3">
        <v>3</v>
      </c>
      <c r="J8" s="3" t="s">
        <v>8</v>
      </c>
      <c r="K8" s="1">
        <v>80000</v>
      </c>
      <c r="L8" s="3" t="s">
        <v>17</v>
      </c>
      <c r="M8" s="76">
        <f t="shared" si="0"/>
        <v>3</v>
      </c>
      <c r="N8" s="294">
        <f>IF(Employee_Copy_1[[#This Row],[Add Life Ins]]="Y",Employee_Copy_1[[#This Row],[Annual Salary]]*0.01,0)</f>
        <v>0</v>
      </c>
    </row>
    <row r="9" spans="1:29" x14ac:dyDescent="0.2">
      <c r="A9" s="3">
        <v>1028</v>
      </c>
      <c r="B9" s="2" t="s">
        <v>18</v>
      </c>
      <c r="C9" s="4">
        <v>41142</v>
      </c>
      <c r="D9" s="5">
        <v>18459</v>
      </c>
      <c r="E9" s="6" t="s">
        <v>4</v>
      </c>
      <c r="F9" s="6" t="s">
        <v>5</v>
      </c>
      <c r="G9" s="3" t="s">
        <v>6</v>
      </c>
      <c r="H9" s="3" t="s">
        <v>13</v>
      </c>
      <c r="I9" s="3">
        <v>3</v>
      </c>
      <c r="J9" s="3" t="s">
        <v>8</v>
      </c>
      <c r="K9" s="1">
        <v>65000</v>
      </c>
      <c r="L9" s="3" t="s">
        <v>17</v>
      </c>
      <c r="M9" s="76">
        <f t="shared" si="0"/>
        <v>2</v>
      </c>
      <c r="N9" s="294">
        <f>IF(Employee_Copy_1[[#This Row],[Add Life Ins]]="Y",Employee_Copy_1[[#This Row],[Annual Salary]]*0.01,0)</f>
        <v>650</v>
      </c>
    </row>
    <row r="10" spans="1:29" x14ac:dyDescent="0.2">
      <c r="A10" s="3">
        <v>1029</v>
      </c>
      <c r="B10" s="2" t="s">
        <v>19</v>
      </c>
      <c r="C10" s="5">
        <v>40973</v>
      </c>
      <c r="D10" s="5">
        <v>21307</v>
      </c>
      <c r="E10" s="6" t="s">
        <v>4</v>
      </c>
      <c r="F10" s="6" t="s">
        <v>15</v>
      </c>
      <c r="G10" s="3" t="s">
        <v>6</v>
      </c>
      <c r="H10" s="3" t="s">
        <v>13</v>
      </c>
      <c r="I10" s="3">
        <v>3</v>
      </c>
      <c r="J10" s="3" t="s">
        <v>8</v>
      </c>
      <c r="K10" s="1">
        <v>125000</v>
      </c>
      <c r="L10" s="3" t="s">
        <v>20</v>
      </c>
      <c r="M10" s="76">
        <f t="shared" si="0"/>
        <v>3</v>
      </c>
      <c r="N10" s="294">
        <f>IF(Employee_Copy_1[[#This Row],[Add Life Ins]]="Y",Employee_Copy_1[[#This Row],[Annual Salary]]*0.01,0)</f>
        <v>1250</v>
      </c>
    </row>
    <row r="11" spans="1:29" x14ac:dyDescent="0.2">
      <c r="A11" s="3">
        <v>1030</v>
      </c>
      <c r="B11" s="2" t="s">
        <v>21</v>
      </c>
      <c r="C11" s="5">
        <v>40238</v>
      </c>
      <c r="D11" s="5">
        <v>28466</v>
      </c>
      <c r="E11" s="6" t="s">
        <v>4</v>
      </c>
      <c r="F11" s="6" t="s">
        <v>15</v>
      </c>
      <c r="G11" s="3" t="s">
        <v>6</v>
      </c>
      <c r="H11" s="3" t="s">
        <v>7</v>
      </c>
      <c r="I11" s="3">
        <v>3</v>
      </c>
      <c r="J11" s="3" t="s">
        <v>8</v>
      </c>
      <c r="K11" s="1">
        <v>95000</v>
      </c>
      <c r="L11" s="3" t="s">
        <v>22</v>
      </c>
      <c r="M11" s="76">
        <f t="shared" si="0"/>
        <v>5</v>
      </c>
      <c r="N11" s="294">
        <f>IF(Employee_Copy_1[[#This Row],[Add Life Ins]]="Y",Employee_Copy_1[[#This Row],[Annual Salary]]*0.01,0)</f>
        <v>0</v>
      </c>
    </row>
    <row r="12" spans="1:29" x14ac:dyDescent="0.2">
      <c r="A12" s="3">
        <v>1031</v>
      </c>
      <c r="B12" s="2" t="s">
        <v>23</v>
      </c>
      <c r="C12" s="4">
        <v>41251</v>
      </c>
      <c r="D12" s="5">
        <v>22619</v>
      </c>
      <c r="E12" s="6" t="s">
        <v>4</v>
      </c>
      <c r="F12" s="6" t="s">
        <v>5</v>
      </c>
      <c r="G12" s="3" t="s">
        <v>6</v>
      </c>
      <c r="H12" s="3" t="s">
        <v>7</v>
      </c>
      <c r="I12" s="3">
        <v>2</v>
      </c>
      <c r="J12" s="3" t="s">
        <v>8</v>
      </c>
      <c r="K12" s="1">
        <v>36000</v>
      </c>
      <c r="L12" s="3" t="s">
        <v>17</v>
      </c>
      <c r="M12" s="76">
        <f t="shared" si="0"/>
        <v>2</v>
      </c>
      <c r="N12" s="294">
        <f>IF(Employee_Copy_1[[#This Row],[Add Life Ins]]="Y",Employee_Copy_1[[#This Row],[Annual Salary]]*0.01,0)</f>
        <v>0</v>
      </c>
    </row>
    <row r="13" spans="1:29" x14ac:dyDescent="0.2">
      <c r="A13" s="3">
        <v>1032</v>
      </c>
      <c r="B13" s="2" t="s">
        <v>24</v>
      </c>
      <c r="C13" s="5">
        <v>39671</v>
      </c>
      <c r="D13" s="5">
        <v>21560</v>
      </c>
      <c r="E13" s="6" t="s">
        <v>11</v>
      </c>
      <c r="F13" s="6" t="s">
        <v>5</v>
      </c>
      <c r="G13" s="3" t="s">
        <v>25</v>
      </c>
      <c r="H13" s="3" t="s">
        <v>7</v>
      </c>
      <c r="I13" s="3">
        <v>1</v>
      </c>
      <c r="J13" s="3" t="s">
        <v>26</v>
      </c>
      <c r="K13" s="1">
        <v>33508</v>
      </c>
      <c r="L13" s="3" t="s">
        <v>27</v>
      </c>
      <c r="M13" s="76">
        <f t="shared" si="0"/>
        <v>6</v>
      </c>
      <c r="N13" s="294">
        <f>IF(Employee_Copy_1[[#This Row],[Add Life Ins]]="Y",Employee_Copy_1[[#This Row],[Annual Salary]]*0.01,0)</f>
        <v>0</v>
      </c>
    </row>
    <row r="14" spans="1:29" x14ac:dyDescent="0.2">
      <c r="A14" s="3">
        <v>1033</v>
      </c>
      <c r="B14" s="2" t="s">
        <v>28</v>
      </c>
      <c r="C14" s="5">
        <v>38880</v>
      </c>
      <c r="D14" s="5">
        <v>15371</v>
      </c>
      <c r="E14" s="6" t="s">
        <v>11</v>
      </c>
      <c r="F14" s="6" t="s">
        <v>29</v>
      </c>
      <c r="G14" s="3" t="s">
        <v>6</v>
      </c>
      <c r="H14" s="3" t="s">
        <v>7</v>
      </c>
      <c r="I14" s="3">
        <v>1</v>
      </c>
      <c r="J14" s="3" t="s">
        <v>26</v>
      </c>
      <c r="K14" s="1">
        <v>21840</v>
      </c>
      <c r="L14" s="3" t="s">
        <v>17</v>
      </c>
      <c r="M14" s="76">
        <f t="shared" si="0"/>
        <v>9</v>
      </c>
      <c r="N14" s="294">
        <f>IF(Employee_Copy_1[[#This Row],[Add Life Ins]]="Y",Employee_Copy_1[[#This Row],[Annual Salary]]*0.01,0)</f>
        <v>0</v>
      </c>
    </row>
    <row r="15" spans="1:29" x14ac:dyDescent="0.2">
      <c r="A15" s="3">
        <v>1034</v>
      </c>
      <c r="B15" s="2" t="s">
        <v>30</v>
      </c>
      <c r="C15" s="5">
        <v>39937</v>
      </c>
      <c r="D15" s="5">
        <v>32747</v>
      </c>
      <c r="E15" s="6" t="s">
        <v>4</v>
      </c>
      <c r="F15" s="6" t="s">
        <v>29</v>
      </c>
      <c r="G15" s="3" t="s">
        <v>6</v>
      </c>
      <c r="H15" s="3" t="s">
        <v>7</v>
      </c>
      <c r="I15" s="3">
        <v>1</v>
      </c>
      <c r="J15" s="3" t="s">
        <v>26</v>
      </c>
      <c r="K15" s="1">
        <v>25792</v>
      </c>
      <c r="L15" s="3" t="s">
        <v>27</v>
      </c>
      <c r="M15" s="76">
        <f t="shared" si="0"/>
        <v>6</v>
      </c>
      <c r="N15" s="294">
        <f>IF(Employee_Copy_1[[#This Row],[Add Life Ins]]="Y",Employee_Copy_1[[#This Row],[Annual Salary]]*0.01,0)</f>
        <v>0</v>
      </c>
    </row>
    <row r="16" spans="1:29" x14ac:dyDescent="0.2">
      <c r="A16" s="3">
        <v>1035</v>
      </c>
      <c r="B16" s="2" t="s">
        <v>31</v>
      </c>
      <c r="C16" s="4">
        <v>41261</v>
      </c>
      <c r="D16" s="5">
        <v>24843</v>
      </c>
      <c r="E16" s="6" t="s">
        <v>11</v>
      </c>
      <c r="F16" s="6" t="s">
        <v>5</v>
      </c>
      <c r="G16" s="3" t="s">
        <v>6</v>
      </c>
      <c r="H16" s="3" t="s">
        <v>7</v>
      </c>
      <c r="I16" s="3">
        <v>1</v>
      </c>
      <c r="J16" s="3" t="s">
        <v>26</v>
      </c>
      <c r="K16" s="1">
        <v>32011</v>
      </c>
      <c r="L16" s="3" t="s">
        <v>20</v>
      </c>
      <c r="M16" s="76">
        <f t="shared" si="0"/>
        <v>2</v>
      </c>
      <c r="N16" s="294">
        <f>IF(Employee_Copy_1[[#This Row],[Add Life Ins]]="Y",Employee_Copy_1[[#This Row],[Annual Salary]]*0.01,0)</f>
        <v>0</v>
      </c>
    </row>
    <row r="17" spans="1:14" x14ac:dyDescent="0.2">
      <c r="A17" s="3">
        <v>1036</v>
      </c>
      <c r="B17" s="2" t="s">
        <v>32</v>
      </c>
      <c r="C17" s="5">
        <v>39572</v>
      </c>
      <c r="D17" s="5">
        <v>21303</v>
      </c>
      <c r="E17" s="6" t="s">
        <v>11</v>
      </c>
      <c r="F17" s="6" t="s">
        <v>29</v>
      </c>
      <c r="G17" s="3" t="s">
        <v>6</v>
      </c>
      <c r="H17" s="3" t="s">
        <v>13</v>
      </c>
      <c r="I17" s="3">
        <v>1</v>
      </c>
      <c r="J17" s="3" t="s">
        <v>26</v>
      </c>
      <c r="K17" s="1">
        <v>23920</v>
      </c>
      <c r="L17" s="3" t="s">
        <v>9</v>
      </c>
      <c r="M17" s="76">
        <f t="shared" si="0"/>
        <v>7</v>
      </c>
      <c r="N17" s="294">
        <f>IF(Employee_Copy_1[[#This Row],[Add Life Ins]]="Y",Employee_Copy_1[[#This Row],[Annual Salary]]*0.01,0)</f>
        <v>239.20000000000002</v>
      </c>
    </row>
    <row r="18" spans="1:14" x14ac:dyDescent="0.2">
      <c r="A18" s="3">
        <v>1037</v>
      </c>
      <c r="B18" s="2" t="s">
        <v>33</v>
      </c>
      <c r="C18" s="5">
        <v>37221</v>
      </c>
      <c r="D18" s="5">
        <v>26210</v>
      </c>
      <c r="E18" s="6" t="s">
        <v>11</v>
      </c>
      <c r="F18" s="6" t="s">
        <v>5</v>
      </c>
      <c r="G18" s="3" t="s">
        <v>6</v>
      </c>
      <c r="H18" s="3" t="s">
        <v>13</v>
      </c>
      <c r="I18" s="3">
        <v>1</v>
      </c>
      <c r="J18" s="3" t="s">
        <v>26</v>
      </c>
      <c r="K18" s="1">
        <v>32011</v>
      </c>
      <c r="L18" s="3" t="s">
        <v>17</v>
      </c>
      <c r="M18" s="76">
        <f t="shared" si="0"/>
        <v>13</v>
      </c>
      <c r="N18" s="294">
        <f>IF(Employee_Copy_1[[#This Row],[Add Life Ins]]="Y",Employee_Copy_1[[#This Row],[Annual Salary]]*0.01,0)</f>
        <v>320.11</v>
      </c>
    </row>
    <row r="19" spans="1:14" x14ac:dyDescent="0.2">
      <c r="A19" s="3">
        <v>1038</v>
      </c>
      <c r="B19" s="2" t="s">
        <v>34</v>
      </c>
      <c r="C19" s="5">
        <v>38405</v>
      </c>
      <c r="D19" s="5">
        <v>21919</v>
      </c>
      <c r="E19" s="6" t="s">
        <v>11</v>
      </c>
      <c r="F19" s="6" t="s">
        <v>29</v>
      </c>
      <c r="G19" s="3" t="s">
        <v>6</v>
      </c>
      <c r="H19" s="3" t="s">
        <v>13</v>
      </c>
      <c r="I19" s="3">
        <v>1</v>
      </c>
      <c r="J19" s="3" t="s">
        <v>26</v>
      </c>
      <c r="K19" s="1">
        <v>21840</v>
      </c>
      <c r="L19" s="3" t="s">
        <v>20</v>
      </c>
      <c r="M19" s="76">
        <f t="shared" si="0"/>
        <v>10</v>
      </c>
      <c r="N19" s="294">
        <f>IF(Employee_Copy_1[[#This Row],[Add Life Ins]]="Y",Employee_Copy_1[[#This Row],[Annual Salary]]*0.01,0)</f>
        <v>218.4</v>
      </c>
    </row>
    <row r="20" spans="1:14" x14ac:dyDescent="0.2">
      <c r="A20" s="3">
        <v>1039</v>
      </c>
      <c r="B20" s="2" t="s">
        <v>35</v>
      </c>
      <c r="C20" s="4">
        <v>41247</v>
      </c>
      <c r="D20" s="5">
        <v>25584</v>
      </c>
      <c r="E20" s="6" t="s">
        <v>11</v>
      </c>
      <c r="F20" s="6" t="s">
        <v>5</v>
      </c>
      <c r="G20" s="3" t="s">
        <v>6</v>
      </c>
      <c r="H20" s="3" t="s">
        <v>13</v>
      </c>
      <c r="I20" s="3">
        <v>2</v>
      </c>
      <c r="J20" s="3" t="s">
        <v>8</v>
      </c>
      <c r="K20" s="1">
        <v>55000</v>
      </c>
      <c r="L20" s="3" t="s">
        <v>27</v>
      </c>
      <c r="M20" s="76">
        <f t="shared" si="0"/>
        <v>2</v>
      </c>
      <c r="N20" s="294">
        <f>IF(Employee_Copy_1[[#This Row],[Add Life Ins]]="Y",Employee_Copy_1[[#This Row],[Annual Salary]]*0.01,0)</f>
        <v>550</v>
      </c>
    </row>
    <row r="21" spans="1:14" x14ac:dyDescent="0.2">
      <c r="A21" s="3">
        <v>1040</v>
      </c>
      <c r="B21" s="2" t="s">
        <v>36</v>
      </c>
      <c r="C21" s="4">
        <v>41194</v>
      </c>
      <c r="D21" s="5">
        <v>31383</v>
      </c>
      <c r="E21" s="6" t="s">
        <v>4</v>
      </c>
      <c r="F21" s="6" t="s">
        <v>29</v>
      </c>
      <c r="G21" s="3" t="s">
        <v>6</v>
      </c>
      <c r="H21" s="3" t="s">
        <v>13</v>
      </c>
      <c r="I21" s="3">
        <v>2</v>
      </c>
      <c r="J21" s="3" t="s">
        <v>8</v>
      </c>
      <c r="K21" s="1">
        <v>65000</v>
      </c>
      <c r="L21" s="3" t="s">
        <v>9</v>
      </c>
      <c r="M21" s="76">
        <f t="shared" si="0"/>
        <v>2</v>
      </c>
      <c r="N21" s="294">
        <f>IF(Employee_Copy_1[[#This Row],[Add Life Ins]]="Y",Employee_Copy_1[[#This Row],[Annual Salary]]*0.01,0)</f>
        <v>650</v>
      </c>
    </row>
    <row r="22" spans="1:14" x14ac:dyDescent="0.2">
      <c r="A22" s="3">
        <v>1041</v>
      </c>
      <c r="B22" s="2" t="s">
        <v>37</v>
      </c>
      <c r="C22" s="4">
        <v>41247</v>
      </c>
      <c r="D22" s="5">
        <v>21679</v>
      </c>
      <c r="E22" s="6" t="s">
        <v>11</v>
      </c>
      <c r="F22" s="6" t="s">
        <v>15</v>
      </c>
      <c r="G22" s="3" t="s">
        <v>6</v>
      </c>
      <c r="H22" s="3" t="s">
        <v>13</v>
      </c>
      <c r="I22" s="3">
        <v>3</v>
      </c>
      <c r="J22" s="3" t="s">
        <v>8</v>
      </c>
      <c r="K22" s="1">
        <v>125000</v>
      </c>
      <c r="L22" s="3" t="s">
        <v>9</v>
      </c>
      <c r="M22" s="76">
        <f t="shared" si="0"/>
        <v>2</v>
      </c>
      <c r="N22" s="294">
        <f>IF(Employee_Copy_1[[#This Row],[Add Life Ins]]="Y",Employee_Copy_1[[#This Row],[Annual Salary]]*0.01,0)</f>
        <v>1250</v>
      </c>
    </row>
    <row r="23" spans="1:14" x14ac:dyDescent="0.2">
      <c r="A23" s="3">
        <v>1042</v>
      </c>
      <c r="B23" s="2" t="s">
        <v>38</v>
      </c>
      <c r="C23" s="5">
        <v>39412</v>
      </c>
      <c r="D23" s="5">
        <v>24237</v>
      </c>
      <c r="E23" s="6" t="s">
        <v>4</v>
      </c>
      <c r="F23" s="6" t="s">
        <v>5</v>
      </c>
      <c r="G23" s="3" t="s">
        <v>6</v>
      </c>
      <c r="H23" s="3" t="s">
        <v>13</v>
      </c>
      <c r="I23" s="3">
        <v>3</v>
      </c>
      <c r="J23" s="3" t="s">
        <v>8</v>
      </c>
      <c r="K23" s="1">
        <v>80000</v>
      </c>
      <c r="L23" s="3" t="s">
        <v>22</v>
      </c>
      <c r="M23" s="76">
        <f t="shared" si="0"/>
        <v>7</v>
      </c>
      <c r="N23" s="294">
        <f>IF(Employee_Copy_1[[#This Row],[Add Life Ins]]="Y",Employee_Copy_1[[#This Row],[Annual Salary]]*0.01,0)</f>
        <v>800</v>
      </c>
    </row>
    <row r="24" spans="1:14" x14ac:dyDescent="0.2">
      <c r="A24" s="3">
        <v>1043</v>
      </c>
      <c r="B24" s="2" t="s">
        <v>39</v>
      </c>
      <c r="C24" s="5">
        <v>40256</v>
      </c>
      <c r="D24" s="5">
        <v>26907</v>
      </c>
      <c r="E24" s="6" t="s">
        <v>11</v>
      </c>
      <c r="F24" s="3" t="s">
        <v>12</v>
      </c>
      <c r="G24" s="3" t="s">
        <v>6</v>
      </c>
      <c r="H24" s="3" t="s">
        <v>7</v>
      </c>
      <c r="I24" s="3">
        <v>3</v>
      </c>
      <c r="J24" s="3" t="s">
        <v>8</v>
      </c>
      <c r="K24" s="1">
        <v>60000</v>
      </c>
      <c r="L24" s="3" t="s">
        <v>17</v>
      </c>
      <c r="M24" s="76">
        <f t="shared" si="0"/>
        <v>5</v>
      </c>
      <c r="N24" s="294">
        <f>IF(Employee_Copy_1[[#This Row],[Add Life Ins]]="Y",Employee_Copy_1[[#This Row],[Annual Salary]]*0.01,0)</f>
        <v>0</v>
      </c>
    </row>
    <row r="25" spans="1:14" x14ac:dyDescent="0.2">
      <c r="A25" s="3">
        <v>1044</v>
      </c>
      <c r="B25" s="2" t="s">
        <v>40</v>
      </c>
      <c r="C25" s="5">
        <v>37060</v>
      </c>
      <c r="D25" s="5">
        <v>19281</v>
      </c>
      <c r="E25" s="6" t="s">
        <v>4</v>
      </c>
      <c r="F25" s="6" t="s">
        <v>5</v>
      </c>
      <c r="G25" s="3" t="s">
        <v>6</v>
      </c>
      <c r="H25" s="3" t="s">
        <v>13</v>
      </c>
      <c r="I25" s="3">
        <v>3</v>
      </c>
      <c r="J25" s="3" t="s">
        <v>8</v>
      </c>
      <c r="K25" s="1">
        <v>122500</v>
      </c>
      <c r="L25" s="3" t="s">
        <v>9</v>
      </c>
      <c r="M25" s="76">
        <f t="shared" si="0"/>
        <v>14</v>
      </c>
      <c r="N25" s="294">
        <f>IF(Employee_Copy_1[[#This Row],[Add Life Ins]]="Y",Employee_Copy_1[[#This Row],[Annual Salary]]*0.01,0)</f>
        <v>1225</v>
      </c>
    </row>
    <row r="26" spans="1:14" x14ac:dyDescent="0.2">
      <c r="A26" s="3">
        <v>1045</v>
      </c>
      <c r="B26" s="2" t="s">
        <v>41</v>
      </c>
      <c r="C26" s="4">
        <v>41111</v>
      </c>
      <c r="D26" s="5">
        <v>24049</v>
      </c>
      <c r="E26" s="6" t="s">
        <v>4</v>
      </c>
      <c r="F26" s="6" t="s">
        <v>5</v>
      </c>
      <c r="G26" s="3" t="s">
        <v>6</v>
      </c>
      <c r="H26" s="3" t="s">
        <v>13</v>
      </c>
      <c r="I26" s="3">
        <v>3</v>
      </c>
      <c r="J26" s="3" t="s">
        <v>8</v>
      </c>
      <c r="K26" s="1">
        <v>200000</v>
      </c>
      <c r="L26" s="3" t="s">
        <v>9</v>
      </c>
      <c r="M26" s="76">
        <f t="shared" si="0"/>
        <v>2</v>
      </c>
      <c r="N26" s="294">
        <f>IF(Employee_Copy_1[[#This Row],[Add Life Ins]]="Y",Employee_Copy_1[[#This Row],[Annual Salary]]*0.01,0)</f>
        <v>2000</v>
      </c>
    </row>
    <row r="27" spans="1:14" x14ac:dyDescent="0.2">
      <c r="A27" s="3">
        <v>1046</v>
      </c>
      <c r="B27" s="2" t="s">
        <v>42</v>
      </c>
      <c r="C27" s="5">
        <v>40874</v>
      </c>
      <c r="D27" s="5">
        <v>19153</v>
      </c>
      <c r="E27" s="6" t="s">
        <v>11</v>
      </c>
      <c r="F27" s="3" t="s">
        <v>12</v>
      </c>
      <c r="G27" s="3" t="s">
        <v>25</v>
      </c>
      <c r="H27" s="3" t="s">
        <v>7</v>
      </c>
      <c r="I27" s="3">
        <v>1</v>
      </c>
      <c r="J27" s="3" t="s">
        <v>26</v>
      </c>
      <c r="K27" s="1">
        <v>31761</v>
      </c>
      <c r="L27" s="3" t="s">
        <v>22</v>
      </c>
      <c r="M27" s="76">
        <f t="shared" si="0"/>
        <v>3</v>
      </c>
      <c r="N27" s="294">
        <f>IF(Employee_Copy_1[[#This Row],[Add Life Ins]]="Y",Employee_Copy_1[[#This Row],[Annual Salary]]*0.01,0)</f>
        <v>0</v>
      </c>
    </row>
    <row r="28" spans="1:14" x14ac:dyDescent="0.2">
      <c r="A28" s="3">
        <v>1047</v>
      </c>
      <c r="B28" s="2" t="s">
        <v>43</v>
      </c>
      <c r="C28" s="4">
        <v>41324</v>
      </c>
      <c r="D28" s="5">
        <v>22747</v>
      </c>
      <c r="E28" s="6" t="s">
        <v>4</v>
      </c>
      <c r="F28" s="6" t="s">
        <v>5</v>
      </c>
      <c r="G28" s="3" t="s">
        <v>6</v>
      </c>
      <c r="H28" s="3" t="s">
        <v>13</v>
      </c>
      <c r="I28" s="3">
        <v>3</v>
      </c>
      <c r="J28" s="3" t="s">
        <v>8</v>
      </c>
      <c r="K28" s="1">
        <v>65000</v>
      </c>
      <c r="L28" s="3" t="s">
        <v>9</v>
      </c>
      <c r="M28" s="76">
        <f t="shared" si="0"/>
        <v>2</v>
      </c>
      <c r="N28" s="294">
        <f>IF(Employee_Copy_1[[#This Row],[Add Life Ins]]="Y",Employee_Copy_1[[#This Row],[Annual Salary]]*0.01,0)</f>
        <v>650</v>
      </c>
    </row>
    <row r="29" spans="1:14" x14ac:dyDescent="0.2">
      <c r="A29" s="3">
        <v>1048</v>
      </c>
      <c r="B29" s="2" t="s">
        <v>44</v>
      </c>
      <c r="C29" s="5">
        <v>38538</v>
      </c>
      <c r="D29" s="5">
        <v>21626</v>
      </c>
      <c r="E29" s="6" t="s">
        <v>11</v>
      </c>
      <c r="F29" s="6" t="s">
        <v>5</v>
      </c>
      <c r="G29" s="3" t="s">
        <v>6</v>
      </c>
      <c r="H29" s="3" t="s">
        <v>7</v>
      </c>
      <c r="I29" s="3">
        <v>1</v>
      </c>
      <c r="J29" s="3" t="s">
        <v>26</v>
      </c>
      <c r="K29" s="1">
        <v>24752</v>
      </c>
      <c r="L29" s="3" t="s">
        <v>17</v>
      </c>
      <c r="M29" s="76">
        <f t="shared" si="0"/>
        <v>9</v>
      </c>
      <c r="N29" s="294">
        <f>IF(Employee_Copy_1[[#This Row],[Add Life Ins]]="Y",Employee_Copy_1[[#This Row],[Annual Salary]]*0.01,0)</f>
        <v>0</v>
      </c>
    </row>
    <row r="30" spans="1:14" x14ac:dyDescent="0.2">
      <c r="A30" s="3">
        <v>1049</v>
      </c>
      <c r="B30" s="2" t="s">
        <v>45</v>
      </c>
      <c r="C30" s="5">
        <v>40734</v>
      </c>
      <c r="D30" s="5">
        <v>22382</v>
      </c>
      <c r="E30" s="6" t="s">
        <v>4</v>
      </c>
      <c r="F30" s="6" t="s">
        <v>15</v>
      </c>
      <c r="G30" s="3" t="s">
        <v>6</v>
      </c>
      <c r="H30" s="3" t="s">
        <v>13</v>
      </c>
      <c r="I30" s="3">
        <v>3</v>
      </c>
      <c r="J30" s="3" t="s">
        <v>8</v>
      </c>
      <c r="K30" s="1">
        <v>175000</v>
      </c>
      <c r="L30" s="3" t="s">
        <v>17</v>
      </c>
      <c r="M30" s="76">
        <f t="shared" si="0"/>
        <v>3</v>
      </c>
      <c r="N30" s="294">
        <f>IF(Employee_Copy_1[[#This Row],[Add Life Ins]]="Y",Employee_Copy_1[[#This Row],[Annual Salary]]*0.01,0)</f>
        <v>1750</v>
      </c>
    </row>
    <row r="31" spans="1:14" x14ac:dyDescent="0.2">
      <c r="A31" s="3">
        <v>1050</v>
      </c>
      <c r="B31" s="2" t="s">
        <v>46</v>
      </c>
      <c r="C31" s="4">
        <v>41219</v>
      </c>
      <c r="D31" s="5">
        <v>33565</v>
      </c>
      <c r="E31" s="6" t="s">
        <v>11</v>
      </c>
      <c r="F31" s="6" t="s">
        <v>5</v>
      </c>
      <c r="G31" s="3" t="s">
        <v>6</v>
      </c>
      <c r="H31" s="3" t="s">
        <v>13</v>
      </c>
      <c r="I31" s="3">
        <v>1</v>
      </c>
      <c r="J31" s="3" t="s">
        <v>26</v>
      </c>
      <c r="K31" s="1">
        <v>29120</v>
      </c>
      <c r="L31" s="3" t="s">
        <v>27</v>
      </c>
      <c r="M31" s="76">
        <f t="shared" si="0"/>
        <v>2</v>
      </c>
      <c r="N31" s="294">
        <f>IF(Employee_Copy_1[[#This Row],[Add Life Ins]]="Y",Employee_Copy_1[[#This Row],[Annual Salary]]*0.01,0)</f>
        <v>291.2</v>
      </c>
    </row>
    <row r="32" spans="1:14" x14ac:dyDescent="0.2">
      <c r="A32" s="3">
        <v>1051</v>
      </c>
      <c r="B32" s="2" t="s">
        <v>47</v>
      </c>
      <c r="C32" s="4">
        <v>41247</v>
      </c>
      <c r="D32" s="5">
        <v>24395</v>
      </c>
      <c r="E32" s="6" t="s">
        <v>4</v>
      </c>
      <c r="F32" s="6" t="s">
        <v>15</v>
      </c>
      <c r="G32" s="3" t="s">
        <v>6</v>
      </c>
      <c r="H32" s="3" t="s">
        <v>13</v>
      </c>
      <c r="I32" s="3">
        <v>3</v>
      </c>
      <c r="J32" s="3" t="s">
        <v>8</v>
      </c>
      <c r="K32" s="1">
        <v>75000</v>
      </c>
      <c r="L32" s="3" t="s">
        <v>9</v>
      </c>
      <c r="M32" s="76">
        <f t="shared" si="0"/>
        <v>2</v>
      </c>
      <c r="N32" s="294">
        <f>IF(Employee_Copy_1[[#This Row],[Add Life Ins]]="Y",Employee_Copy_1[[#This Row],[Annual Salary]]*0.01,0)</f>
        <v>750</v>
      </c>
    </row>
    <row r="33" spans="1:14" x14ac:dyDescent="0.2">
      <c r="A33" s="3">
        <v>1052</v>
      </c>
      <c r="B33" s="2" t="s">
        <v>48</v>
      </c>
      <c r="C33" s="5">
        <v>36609</v>
      </c>
      <c r="D33" s="5">
        <v>23719</v>
      </c>
      <c r="E33" s="6" t="s">
        <v>4</v>
      </c>
      <c r="F33" s="6" t="s">
        <v>5</v>
      </c>
      <c r="G33" s="3" t="s">
        <v>6</v>
      </c>
      <c r="H33" s="3" t="s">
        <v>7</v>
      </c>
      <c r="I33" s="3">
        <v>3</v>
      </c>
      <c r="J33" s="3" t="s">
        <v>8</v>
      </c>
      <c r="K33" s="1">
        <v>60000</v>
      </c>
      <c r="L33" s="3" t="s">
        <v>9</v>
      </c>
      <c r="M33" s="76">
        <f t="shared" si="0"/>
        <v>15</v>
      </c>
      <c r="N33" s="294">
        <f>IF(Employee_Copy_1[[#This Row],[Add Life Ins]]="Y",Employee_Copy_1[[#This Row],[Annual Salary]]*0.01,0)</f>
        <v>0</v>
      </c>
    </row>
    <row r="34" spans="1:14" x14ac:dyDescent="0.2">
      <c r="A34" s="3">
        <v>1053</v>
      </c>
      <c r="B34" s="2" t="s">
        <v>49</v>
      </c>
      <c r="C34" s="5">
        <v>39591</v>
      </c>
      <c r="D34" s="5">
        <v>22692</v>
      </c>
      <c r="E34" s="6" t="s">
        <v>4</v>
      </c>
      <c r="F34" s="6" t="s">
        <v>15</v>
      </c>
      <c r="G34" s="3" t="s">
        <v>6</v>
      </c>
      <c r="H34" s="3" t="s">
        <v>13</v>
      </c>
      <c r="I34" s="3">
        <v>4</v>
      </c>
      <c r="J34" s="3" t="s">
        <v>8</v>
      </c>
      <c r="K34" s="1">
        <v>200000</v>
      </c>
      <c r="L34" s="7" t="s">
        <v>9</v>
      </c>
      <c r="M34" s="76">
        <f t="shared" si="0"/>
        <v>7</v>
      </c>
      <c r="N34" s="294">
        <f>IF(Employee_Copy_1[[#This Row],[Add Life Ins]]="Y",Employee_Copy_1[[#This Row],[Annual Salary]]*0.01,0)</f>
        <v>2000</v>
      </c>
    </row>
    <row r="35" spans="1:14" x14ac:dyDescent="0.2">
      <c r="A35" s="3">
        <v>1054</v>
      </c>
      <c r="B35" s="2" t="s">
        <v>50</v>
      </c>
      <c r="C35" s="5">
        <v>36384</v>
      </c>
      <c r="D35" s="5">
        <v>25126</v>
      </c>
      <c r="E35" s="6" t="s">
        <v>4</v>
      </c>
      <c r="F35" s="6" t="s">
        <v>5</v>
      </c>
      <c r="G35" s="3" t="s">
        <v>6</v>
      </c>
      <c r="H35" s="3" t="s">
        <v>13</v>
      </c>
      <c r="I35" s="3">
        <v>3</v>
      </c>
      <c r="J35" s="3" t="s">
        <v>8</v>
      </c>
      <c r="K35" s="1">
        <v>110000</v>
      </c>
      <c r="L35" s="3" t="s">
        <v>22</v>
      </c>
      <c r="M35" s="76">
        <f t="shared" si="0"/>
        <v>15</v>
      </c>
      <c r="N35" s="294">
        <f>IF(Employee_Copy_1[[#This Row],[Add Life Ins]]="Y",Employee_Copy_1[[#This Row],[Annual Salary]]*0.01,0)</f>
        <v>1100</v>
      </c>
    </row>
    <row r="36" spans="1:14" x14ac:dyDescent="0.2">
      <c r="A36" s="3">
        <v>1055</v>
      </c>
      <c r="B36" s="2" t="s">
        <v>51</v>
      </c>
      <c r="C36" s="4">
        <v>41219</v>
      </c>
      <c r="D36" s="5">
        <v>26743</v>
      </c>
      <c r="E36" s="6" t="s">
        <v>4</v>
      </c>
      <c r="F36" s="6" t="s">
        <v>29</v>
      </c>
      <c r="G36" s="3" t="s">
        <v>6</v>
      </c>
      <c r="H36" s="3" t="s">
        <v>7</v>
      </c>
      <c r="I36" s="3">
        <v>1</v>
      </c>
      <c r="J36" s="3" t="s">
        <v>26</v>
      </c>
      <c r="K36" s="1">
        <v>22880</v>
      </c>
      <c r="L36" s="3" t="s">
        <v>27</v>
      </c>
      <c r="M36" s="76">
        <f t="shared" si="0"/>
        <v>2</v>
      </c>
      <c r="N36" s="294">
        <f>IF(Employee_Copy_1[[#This Row],[Add Life Ins]]="Y",Employee_Copy_1[[#This Row],[Annual Salary]]*0.01,0)</f>
        <v>0</v>
      </c>
    </row>
    <row r="37" spans="1:14" x14ac:dyDescent="0.2">
      <c r="A37" s="3">
        <v>1056</v>
      </c>
      <c r="B37" s="2" t="s">
        <v>52</v>
      </c>
      <c r="C37" s="5">
        <v>39243</v>
      </c>
      <c r="D37" s="5">
        <v>24217</v>
      </c>
      <c r="E37" s="6" t="s">
        <v>11</v>
      </c>
      <c r="F37" s="6" t="s">
        <v>29</v>
      </c>
      <c r="G37" s="3" t="s">
        <v>6</v>
      </c>
      <c r="H37" s="3" t="s">
        <v>7</v>
      </c>
      <c r="I37" s="3">
        <v>1</v>
      </c>
      <c r="J37" s="3" t="s">
        <v>26</v>
      </c>
      <c r="K37" s="1">
        <v>22880</v>
      </c>
      <c r="L37" s="3" t="s">
        <v>22</v>
      </c>
      <c r="M37" s="76">
        <f t="shared" si="0"/>
        <v>8</v>
      </c>
      <c r="N37" s="294">
        <f>IF(Employee_Copy_1[[#This Row],[Add Life Ins]]="Y",Employee_Copy_1[[#This Row],[Annual Salary]]*0.01,0)</f>
        <v>0</v>
      </c>
    </row>
    <row r="38" spans="1:14" x14ac:dyDescent="0.2">
      <c r="A38" s="3">
        <v>1057</v>
      </c>
      <c r="B38" s="2" t="s">
        <v>53</v>
      </c>
      <c r="C38" s="4">
        <v>41282</v>
      </c>
      <c r="D38" s="5">
        <v>20900</v>
      </c>
      <c r="E38" s="6" t="s">
        <v>4</v>
      </c>
      <c r="F38" s="6" t="s">
        <v>5</v>
      </c>
      <c r="G38" s="3" t="s">
        <v>6</v>
      </c>
      <c r="H38" s="3" t="s">
        <v>13</v>
      </c>
      <c r="I38" s="3">
        <v>3</v>
      </c>
      <c r="J38" s="3" t="s">
        <v>8</v>
      </c>
      <c r="K38" s="1">
        <v>85000</v>
      </c>
      <c r="L38" s="3" t="s">
        <v>22</v>
      </c>
      <c r="M38" s="76">
        <f t="shared" si="0"/>
        <v>2</v>
      </c>
      <c r="N38" s="294">
        <f>IF(Employee_Copy_1[[#This Row],[Add Life Ins]]="Y",Employee_Copy_1[[#This Row],[Annual Salary]]*0.01,0)</f>
        <v>850</v>
      </c>
    </row>
    <row r="39" spans="1:14" x14ac:dyDescent="0.2">
      <c r="A39" s="3">
        <v>1058</v>
      </c>
      <c r="B39" s="2" t="s">
        <v>54</v>
      </c>
      <c r="C39" s="5">
        <v>39937</v>
      </c>
      <c r="D39" s="5">
        <v>24651</v>
      </c>
      <c r="E39" s="6" t="s">
        <v>4</v>
      </c>
      <c r="F39" s="3" t="s">
        <v>12</v>
      </c>
      <c r="G39" s="3" t="s">
        <v>25</v>
      </c>
      <c r="H39" s="3" t="s">
        <v>7</v>
      </c>
      <c r="I39" s="3">
        <v>2</v>
      </c>
      <c r="J39" s="3" t="s">
        <v>8</v>
      </c>
      <c r="K39" s="1">
        <v>33000</v>
      </c>
      <c r="L39" s="3" t="s">
        <v>9</v>
      </c>
      <c r="M39" s="76">
        <f t="shared" si="0"/>
        <v>6</v>
      </c>
      <c r="N39" s="294">
        <f>IF(Employee_Copy_1[[#This Row],[Add Life Ins]]="Y",Employee_Copy_1[[#This Row],[Annual Salary]]*0.01,0)</f>
        <v>0</v>
      </c>
    </row>
    <row r="40" spans="1:14" x14ac:dyDescent="0.2">
      <c r="A40" s="3">
        <v>1059</v>
      </c>
      <c r="B40" s="2" t="s">
        <v>55</v>
      </c>
      <c r="C40" s="5">
        <v>39645</v>
      </c>
      <c r="D40" s="5">
        <v>31451</v>
      </c>
      <c r="E40" s="6" t="s">
        <v>11</v>
      </c>
      <c r="F40" s="6" t="s">
        <v>5</v>
      </c>
      <c r="G40" s="3" t="s">
        <v>6</v>
      </c>
      <c r="H40" s="3" t="s">
        <v>7</v>
      </c>
      <c r="I40" s="3">
        <v>3</v>
      </c>
      <c r="J40" s="3" t="s">
        <v>8</v>
      </c>
      <c r="K40" s="1">
        <v>65000</v>
      </c>
      <c r="L40" s="3" t="s">
        <v>17</v>
      </c>
      <c r="M40" s="76">
        <f t="shared" si="0"/>
        <v>6</v>
      </c>
      <c r="N40" s="294">
        <f>IF(Employee_Copy_1[[#This Row],[Add Life Ins]]="Y",Employee_Copy_1[[#This Row],[Annual Salary]]*0.01,0)</f>
        <v>0</v>
      </c>
    </row>
    <row r="41" spans="1:14" x14ac:dyDescent="0.2">
      <c r="A41" s="3">
        <v>1060</v>
      </c>
      <c r="B41" s="2" t="s">
        <v>56</v>
      </c>
      <c r="C41" s="5">
        <v>38454</v>
      </c>
      <c r="D41" s="5">
        <v>31606</v>
      </c>
      <c r="E41" s="6" t="s">
        <v>11</v>
      </c>
      <c r="F41" s="6" t="s">
        <v>29</v>
      </c>
      <c r="G41" s="3" t="s">
        <v>6</v>
      </c>
      <c r="H41" s="3" t="s">
        <v>7</v>
      </c>
      <c r="I41" s="3">
        <v>1</v>
      </c>
      <c r="J41" s="3" t="s">
        <v>26</v>
      </c>
      <c r="K41" s="1">
        <v>21299</v>
      </c>
      <c r="L41" s="3" t="s">
        <v>9</v>
      </c>
      <c r="M41" s="76">
        <f t="shared" si="0"/>
        <v>10</v>
      </c>
      <c r="N41" s="294">
        <f>IF(Employee_Copy_1[[#This Row],[Add Life Ins]]="Y",Employee_Copy_1[[#This Row],[Annual Salary]]*0.01,0)</f>
        <v>0</v>
      </c>
    </row>
    <row r="42" spans="1:14" x14ac:dyDescent="0.2">
      <c r="A42" s="3">
        <v>1061</v>
      </c>
      <c r="B42" s="2" t="s">
        <v>57</v>
      </c>
      <c r="C42" s="5">
        <v>39885</v>
      </c>
      <c r="D42" s="5">
        <v>18087</v>
      </c>
      <c r="E42" s="6" t="s">
        <v>4</v>
      </c>
      <c r="F42" s="6" t="s">
        <v>15</v>
      </c>
      <c r="G42" s="3" t="s">
        <v>6</v>
      </c>
      <c r="H42" s="3" t="s">
        <v>13</v>
      </c>
      <c r="I42" s="3">
        <v>3</v>
      </c>
      <c r="J42" s="3" t="s">
        <v>8</v>
      </c>
      <c r="K42" s="1">
        <v>95000</v>
      </c>
      <c r="L42" s="3" t="s">
        <v>17</v>
      </c>
      <c r="M42" s="76">
        <f t="shared" si="0"/>
        <v>6</v>
      </c>
      <c r="N42" s="294">
        <f>IF(Employee_Copy_1[[#This Row],[Add Life Ins]]="Y",Employee_Copy_1[[#This Row],[Annual Salary]]*0.01,0)</f>
        <v>950</v>
      </c>
    </row>
    <row r="43" spans="1:14" x14ac:dyDescent="0.2">
      <c r="A43" s="3">
        <v>1062</v>
      </c>
      <c r="B43" s="2" t="s">
        <v>58</v>
      </c>
      <c r="C43" s="4">
        <v>41129</v>
      </c>
      <c r="D43" s="5">
        <v>20790</v>
      </c>
      <c r="E43" s="6" t="s">
        <v>4</v>
      </c>
      <c r="F43" s="6" t="s">
        <v>15</v>
      </c>
      <c r="G43" s="3" t="s">
        <v>6</v>
      </c>
      <c r="H43" s="3" t="s">
        <v>13</v>
      </c>
      <c r="I43" s="3">
        <v>3</v>
      </c>
      <c r="J43" s="3" t="s">
        <v>8</v>
      </c>
      <c r="K43" s="1">
        <v>80000</v>
      </c>
      <c r="L43" s="3" t="s">
        <v>22</v>
      </c>
      <c r="M43" s="76">
        <f t="shared" si="0"/>
        <v>2</v>
      </c>
      <c r="N43" s="294">
        <f>IF(Employee_Copy_1[[#This Row],[Add Life Ins]]="Y",Employee_Copy_1[[#This Row],[Annual Salary]]*0.01,0)</f>
        <v>800</v>
      </c>
    </row>
    <row r="44" spans="1:14" x14ac:dyDescent="0.2">
      <c r="A44" s="3">
        <v>1063</v>
      </c>
      <c r="B44" s="2" t="s">
        <v>59</v>
      </c>
      <c r="C44" s="4">
        <v>41107</v>
      </c>
      <c r="D44" s="5">
        <v>21743</v>
      </c>
      <c r="E44" s="6" t="s">
        <v>4</v>
      </c>
      <c r="F44" s="6" t="s">
        <v>29</v>
      </c>
      <c r="G44" s="3" t="s">
        <v>6</v>
      </c>
      <c r="H44" s="3" t="s">
        <v>7</v>
      </c>
      <c r="I44" s="3">
        <v>1</v>
      </c>
      <c r="J44" s="3" t="s">
        <v>26</v>
      </c>
      <c r="K44" s="1">
        <v>25792</v>
      </c>
      <c r="L44" s="3" t="s">
        <v>27</v>
      </c>
      <c r="M44" s="76">
        <f t="shared" si="0"/>
        <v>2</v>
      </c>
      <c r="N44" s="294">
        <f>IF(Employee_Copy_1[[#This Row],[Add Life Ins]]="Y",Employee_Copy_1[[#This Row],[Annual Salary]]*0.01,0)</f>
        <v>0</v>
      </c>
    </row>
    <row r="45" spans="1:14" x14ac:dyDescent="0.2">
      <c r="A45" s="3">
        <v>1064</v>
      </c>
      <c r="B45" s="2" t="s">
        <v>50</v>
      </c>
      <c r="C45" s="5">
        <v>40916</v>
      </c>
      <c r="D45" s="5">
        <v>25633</v>
      </c>
      <c r="E45" s="6" t="s">
        <v>11</v>
      </c>
      <c r="F45" s="6" t="s">
        <v>15</v>
      </c>
      <c r="G45" s="3" t="s">
        <v>6</v>
      </c>
      <c r="H45" s="3" t="s">
        <v>7</v>
      </c>
      <c r="I45" s="3">
        <v>3</v>
      </c>
      <c r="J45" s="3" t="s">
        <v>8</v>
      </c>
      <c r="K45" s="1">
        <v>70000</v>
      </c>
      <c r="L45" s="3" t="s">
        <v>9</v>
      </c>
      <c r="M45" s="76">
        <f t="shared" si="0"/>
        <v>3</v>
      </c>
      <c r="N45" s="294">
        <f>IF(Employee_Copy_1[[#This Row],[Add Life Ins]]="Y",Employee_Copy_1[[#This Row],[Annual Salary]]*0.01,0)</f>
        <v>0</v>
      </c>
    </row>
    <row r="46" spans="1:14" x14ac:dyDescent="0.2">
      <c r="A46" s="3">
        <v>1065</v>
      </c>
      <c r="B46" s="2" t="s">
        <v>60</v>
      </c>
      <c r="C46" s="5">
        <v>40455</v>
      </c>
      <c r="D46" s="5">
        <v>21848</v>
      </c>
      <c r="E46" s="6" t="s">
        <v>11</v>
      </c>
      <c r="F46" s="6" t="s">
        <v>5</v>
      </c>
      <c r="G46" s="3" t="s">
        <v>6</v>
      </c>
      <c r="H46" s="3" t="s">
        <v>7</v>
      </c>
      <c r="I46" s="3">
        <v>3</v>
      </c>
      <c r="J46" s="3" t="s">
        <v>8</v>
      </c>
      <c r="K46" s="1">
        <v>73500</v>
      </c>
      <c r="L46" s="3" t="s">
        <v>27</v>
      </c>
      <c r="M46" s="76">
        <f t="shared" si="0"/>
        <v>4</v>
      </c>
      <c r="N46" s="294">
        <f>IF(Employee_Copy_1[[#This Row],[Add Life Ins]]="Y",Employee_Copy_1[[#This Row],[Annual Salary]]*0.01,0)</f>
        <v>0</v>
      </c>
    </row>
    <row r="47" spans="1:14" x14ac:dyDescent="0.2">
      <c r="A47" s="3">
        <v>1066</v>
      </c>
      <c r="B47" s="2" t="s">
        <v>61</v>
      </c>
      <c r="C47" s="5">
        <v>40063</v>
      </c>
      <c r="D47" s="5">
        <v>22351</v>
      </c>
      <c r="E47" s="6" t="s">
        <v>11</v>
      </c>
      <c r="F47" s="6" t="s">
        <v>29</v>
      </c>
      <c r="G47" s="3" t="s">
        <v>6</v>
      </c>
      <c r="H47" s="3" t="s">
        <v>7</v>
      </c>
      <c r="I47" s="3">
        <v>1</v>
      </c>
      <c r="J47" s="3" t="s">
        <v>26</v>
      </c>
      <c r="K47" s="1">
        <v>21299</v>
      </c>
      <c r="L47" s="3" t="s">
        <v>27</v>
      </c>
      <c r="M47" s="76">
        <f t="shared" si="0"/>
        <v>5</v>
      </c>
      <c r="N47" s="294">
        <f>IF(Employee_Copy_1[[#This Row],[Add Life Ins]]="Y",Employee_Copy_1[[#This Row],[Annual Salary]]*0.01,0)</f>
        <v>0</v>
      </c>
    </row>
    <row r="48" spans="1:14" x14ac:dyDescent="0.2">
      <c r="A48" s="3">
        <v>1067</v>
      </c>
      <c r="B48" s="2" t="s">
        <v>62</v>
      </c>
      <c r="C48" s="5">
        <v>40762</v>
      </c>
      <c r="D48" s="5">
        <v>20756</v>
      </c>
      <c r="E48" s="6" t="s">
        <v>11</v>
      </c>
      <c r="F48" s="6" t="s">
        <v>5</v>
      </c>
      <c r="G48" s="3" t="s">
        <v>6</v>
      </c>
      <c r="H48" s="3" t="s">
        <v>7</v>
      </c>
      <c r="I48" s="3">
        <v>1</v>
      </c>
      <c r="J48" s="3" t="s">
        <v>26</v>
      </c>
      <c r="K48" s="1">
        <v>39000</v>
      </c>
      <c r="L48" s="3" t="s">
        <v>17</v>
      </c>
      <c r="M48" s="76">
        <f t="shared" si="0"/>
        <v>3</v>
      </c>
      <c r="N48" s="294">
        <f>IF(Employee_Copy_1[[#This Row],[Add Life Ins]]="Y",Employee_Copy_1[[#This Row],[Annual Salary]]*0.01,0)</f>
        <v>0</v>
      </c>
    </row>
    <row r="49" spans="1:14" x14ac:dyDescent="0.2">
      <c r="A49" s="3">
        <v>1068</v>
      </c>
      <c r="B49" s="2" t="s">
        <v>63</v>
      </c>
      <c r="C49" s="4">
        <v>41058</v>
      </c>
      <c r="D49" s="5">
        <v>18496</v>
      </c>
      <c r="E49" s="6" t="s">
        <v>4</v>
      </c>
      <c r="F49" s="6" t="s">
        <v>5</v>
      </c>
      <c r="G49" s="3" t="s">
        <v>6</v>
      </c>
      <c r="H49" s="3" t="s">
        <v>13</v>
      </c>
      <c r="I49" s="3">
        <v>3</v>
      </c>
      <c r="J49" s="3" t="s">
        <v>8</v>
      </c>
      <c r="K49" s="1">
        <v>115000</v>
      </c>
      <c r="L49" s="3" t="s">
        <v>9</v>
      </c>
      <c r="M49" s="76">
        <f t="shared" si="0"/>
        <v>3</v>
      </c>
      <c r="N49" s="294">
        <f>IF(Employee_Copy_1[[#This Row],[Add Life Ins]]="Y",Employee_Copy_1[[#This Row],[Annual Salary]]*0.01,0)</f>
        <v>1150</v>
      </c>
    </row>
    <row r="50" spans="1:14" x14ac:dyDescent="0.2">
      <c r="A50" s="3">
        <v>1069</v>
      </c>
      <c r="B50" s="2" t="s">
        <v>64</v>
      </c>
      <c r="C50" s="5">
        <v>38004</v>
      </c>
      <c r="D50" s="5">
        <v>18940</v>
      </c>
      <c r="E50" s="6" t="s">
        <v>11</v>
      </c>
      <c r="F50" s="6" t="s">
        <v>29</v>
      </c>
      <c r="G50" s="3" t="s">
        <v>6</v>
      </c>
      <c r="H50" s="3" t="s">
        <v>7</v>
      </c>
      <c r="I50" s="3">
        <v>1</v>
      </c>
      <c r="J50" s="3" t="s">
        <v>26</v>
      </c>
      <c r="K50" s="1">
        <v>21840</v>
      </c>
      <c r="L50" s="3" t="s">
        <v>20</v>
      </c>
      <c r="M50" s="76">
        <f t="shared" si="0"/>
        <v>11</v>
      </c>
      <c r="N50" s="294">
        <f>IF(Employee_Copy_1[[#This Row],[Add Life Ins]]="Y",Employee_Copy_1[[#This Row],[Annual Salary]]*0.01,0)</f>
        <v>0</v>
      </c>
    </row>
    <row r="51" spans="1:14" x14ac:dyDescent="0.2">
      <c r="A51" s="3">
        <v>1070</v>
      </c>
      <c r="B51" s="2" t="s">
        <v>65</v>
      </c>
      <c r="C51" s="4">
        <v>41275</v>
      </c>
      <c r="D51" s="5">
        <v>24268</v>
      </c>
      <c r="E51" s="6" t="s">
        <v>4</v>
      </c>
      <c r="F51" s="6" t="s">
        <v>5</v>
      </c>
      <c r="G51" s="3" t="s">
        <v>6</v>
      </c>
      <c r="H51" s="3" t="s">
        <v>13</v>
      </c>
      <c r="I51" s="3">
        <v>3</v>
      </c>
      <c r="J51" s="3" t="s">
        <v>8</v>
      </c>
      <c r="K51" s="1">
        <v>123000</v>
      </c>
      <c r="L51" s="3" t="s">
        <v>27</v>
      </c>
      <c r="M51" s="76">
        <f t="shared" si="0"/>
        <v>2</v>
      </c>
      <c r="N51" s="294">
        <f>IF(Employee_Copy_1[[#This Row],[Add Life Ins]]="Y",Employee_Copy_1[[#This Row],[Annual Salary]]*0.01,0)</f>
        <v>1230</v>
      </c>
    </row>
    <row r="52" spans="1:14" x14ac:dyDescent="0.2">
      <c r="A52" s="3">
        <v>1071</v>
      </c>
      <c r="B52" s="2" t="s">
        <v>66</v>
      </c>
      <c r="C52" s="5">
        <v>36899</v>
      </c>
      <c r="D52" s="5">
        <v>33595</v>
      </c>
      <c r="E52" s="6" t="s">
        <v>4</v>
      </c>
      <c r="F52" s="6" t="s">
        <v>5</v>
      </c>
      <c r="G52" s="3" t="s">
        <v>6</v>
      </c>
      <c r="H52" s="3" t="s">
        <v>13</v>
      </c>
      <c r="I52" s="3">
        <v>3</v>
      </c>
      <c r="J52" s="3" t="s">
        <v>8</v>
      </c>
      <c r="K52" s="1">
        <v>90000</v>
      </c>
      <c r="L52" s="3" t="s">
        <v>20</v>
      </c>
      <c r="M52" s="76">
        <f t="shared" si="0"/>
        <v>14</v>
      </c>
      <c r="N52" s="294">
        <f>IF(Employee_Copy_1[[#This Row],[Add Life Ins]]="Y",Employee_Copy_1[[#This Row],[Annual Salary]]*0.01,0)</f>
        <v>900</v>
      </c>
    </row>
    <row r="53" spans="1:14" x14ac:dyDescent="0.2">
      <c r="A53" s="3">
        <v>1072</v>
      </c>
      <c r="B53" s="2" t="s">
        <v>67</v>
      </c>
      <c r="C53" s="5">
        <v>38097</v>
      </c>
      <c r="D53" s="5">
        <v>20636</v>
      </c>
      <c r="E53" s="6" t="s">
        <v>4</v>
      </c>
      <c r="F53" s="6" t="s">
        <v>5</v>
      </c>
      <c r="G53" s="3" t="s">
        <v>6</v>
      </c>
      <c r="H53" s="3" t="s">
        <v>13</v>
      </c>
      <c r="I53" s="3">
        <v>3</v>
      </c>
      <c r="J53" s="3" t="s">
        <v>8</v>
      </c>
      <c r="K53" s="1">
        <v>110000</v>
      </c>
      <c r="L53" s="3" t="s">
        <v>22</v>
      </c>
      <c r="M53" s="76">
        <f t="shared" si="0"/>
        <v>11</v>
      </c>
      <c r="N53" s="294">
        <f>IF(Employee_Copy_1[[#This Row],[Add Life Ins]]="Y",Employee_Copy_1[[#This Row],[Annual Salary]]*0.01,0)</f>
        <v>1100</v>
      </c>
    </row>
    <row r="54" spans="1:14" x14ac:dyDescent="0.2">
      <c r="A54" s="3">
        <v>1073</v>
      </c>
      <c r="B54" s="2" t="s">
        <v>68</v>
      </c>
      <c r="C54" s="5">
        <v>38153</v>
      </c>
      <c r="D54" s="5">
        <v>18382</v>
      </c>
      <c r="E54" s="6" t="s">
        <v>11</v>
      </c>
      <c r="F54" s="6" t="s">
        <v>5</v>
      </c>
      <c r="G54" s="3" t="s">
        <v>6</v>
      </c>
      <c r="H54" s="3" t="s">
        <v>13</v>
      </c>
      <c r="I54" s="3">
        <v>3</v>
      </c>
      <c r="J54" s="3" t="s">
        <v>8</v>
      </c>
      <c r="K54" s="1">
        <v>75000</v>
      </c>
      <c r="L54" s="3" t="s">
        <v>17</v>
      </c>
      <c r="M54" s="76">
        <f t="shared" si="0"/>
        <v>11</v>
      </c>
      <c r="N54" s="294">
        <f>IF(Employee_Copy_1[[#This Row],[Add Life Ins]]="Y",Employee_Copy_1[[#This Row],[Annual Salary]]*0.01,0)</f>
        <v>750</v>
      </c>
    </row>
    <row r="55" spans="1:14" x14ac:dyDescent="0.2">
      <c r="A55" s="3">
        <v>1074</v>
      </c>
      <c r="B55" s="2" t="s">
        <v>69</v>
      </c>
      <c r="C55" s="5">
        <v>39236</v>
      </c>
      <c r="D55" s="5">
        <v>19526</v>
      </c>
      <c r="E55" s="6" t="s">
        <v>4</v>
      </c>
      <c r="F55" s="6" t="s">
        <v>15</v>
      </c>
      <c r="G55" s="3" t="s">
        <v>6</v>
      </c>
      <c r="H55" s="3" t="s">
        <v>13</v>
      </c>
      <c r="I55" s="3">
        <v>3</v>
      </c>
      <c r="J55" s="3" t="s">
        <v>8</v>
      </c>
      <c r="K55" s="1">
        <v>80000</v>
      </c>
      <c r="L55" s="3" t="s">
        <v>22</v>
      </c>
      <c r="M55" s="76">
        <f t="shared" si="0"/>
        <v>8</v>
      </c>
      <c r="N55" s="294">
        <f>IF(Employee_Copy_1[[#This Row],[Add Life Ins]]="Y",Employee_Copy_1[[#This Row],[Annual Salary]]*0.01,0)</f>
        <v>800</v>
      </c>
    </row>
    <row r="56" spans="1:14" x14ac:dyDescent="0.2">
      <c r="A56" s="3">
        <v>1075</v>
      </c>
      <c r="B56" s="2" t="s">
        <v>70</v>
      </c>
      <c r="C56" s="4">
        <v>41303</v>
      </c>
      <c r="D56" s="5">
        <v>30256</v>
      </c>
      <c r="E56" s="6" t="s">
        <v>11</v>
      </c>
      <c r="F56" s="6" t="s">
        <v>5</v>
      </c>
      <c r="G56" s="3" t="s">
        <v>6</v>
      </c>
      <c r="H56" s="3" t="s">
        <v>13</v>
      </c>
      <c r="I56" s="3">
        <v>2</v>
      </c>
      <c r="J56" s="3" t="s">
        <v>8</v>
      </c>
      <c r="K56" s="1">
        <v>45000</v>
      </c>
      <c r="L56" s="3" t="s">
        <v>20</v>
      </c>
      <c r="M56" s="76">
        <f t="shared" si="0"/>
        <v>2</v>
      </c>
      <c r="N56" s="294">
        <f>IF(Employee_Copy_1[[#This Row],[Add Life Ins]]="Y",Employee_Copy_1[[#This Row],[Annual Salary]]*0.01,0)</f>
        <v>450</v>
      </c>
    </row>
    <row r="57" spans="1:14" x14ac:dyDescent="0.2">
      <c r="A57" s="3">
        <v>1076</v>
      </c>
      <c r="B57" s="2" t="s">
        <v>71</v>
      </c>
      <c r="C57" s="5">
        <v>39296</v>
      </c>
      <c r="D57" s="5">
        <v>22853</v>
      </c>
      <c r="E57" s="6" t="s">
        <v>11</v>
      </c>
      <c r="F57" s="6" t="s">
        <v>29</v>
      </c>
      <c r="G57" s="3" t="s">
        <v>6</v>
      </c>
      <c r="H57" s="3" t="s">
        <v>7</v>
      </c>
      <c r="I57" s="3">
        <v>1</v>
      </c>
      <c r="J57" s="3" t="s">
        <v>26</v>
      </c>
      <c r="K57" s="1">
        <v>22048</v>
      </c>
      <c r="L57" s="7" t="s">
        <v>132</v>
      </c>
      <c r="M57" s="76">
        <f t="shared" si="0"/>
        <v>7</v>
      </c>
      <c r="N57" s="294">
        <f>IF(Employee_Copy_1[[#This Row],[Add Life Ins]]="Y",Employee_Copy_1[[#This Row],[Annual Salary]]*0.01,0)</f>
        <v>0</v>
      </c>
    </row>
    <row r="58" spans="1:14" x14ac:dyDescent="0.2">
      <c r="A58" s="3">
        <v>1077</v>
      </c>
      <c r="B58" s="2" t="s">
        <v>72</v>
      </c>
      <c r="C58" s="4">
        <v>41149</v>
      </c>
      <c r="D58" s="5">
        <v>27173</v>
      </c>
      <c r="E58" s="6" t="s">
        <v>4</v>
      </c>
      <c r="F58" s="6" t="s">
        <v>5</v>
      </c>
      <c r="G58" s="3" t="s">
        <v>6</v>
      </c>
      <c r="H58" s="3" t="s">
        <v>7</v>
      </c>
      <c r="I58" s="3">
        <v>2</v>
      </c>
      <c r="J58" s="3" t="s">
        <v>8</v>
      </c>
      <c r="K58" s="1">
        <v>47000</v>
      </c>
      <c r="L58" s="3" t="s">
        <v>22</v>
      </c>
      <c r="M58" s="76">
        <f t="shared" si="0"/>
        <v>2</v>
      </c>
      <c r="N58" s="294">
        <f>IF(Employee_Copy_1[[#This Row],[Add Life Ins]]="Y",Employee_Copy_1[[#This Row],[Annual Salary]]*0.01,0)</f>
        <v>0</v>
      </c>
    </row>
    <row r="59" spans="1:14" x14ac:dyDescent="0.2">
      <c r="A59" s="3">
        <v>1078</v>
      </c>
      <c r="B59" s="2" t="s">
        <v>73</v>
      </c>
      <c r="C59" s="5">
        <v>38296</v>
      </c>
      <c r="D59" s="5">
        <v>18779</v>
      </c>
      <c r="E59" s="6" t="s">
        <v>11</v>
      </c>
      <c r="F59" s="6" t="s">
        <v>29</v>
      </c>
      <c r="G59" s="3" t="s">
        <v>6</v>
      </c>
      <c r="H59" s="3" t="s">
        <v>7</v>
      </c>
      <c r="I59" s="3">
        <v>1</v>
      </c>
      <c r="J59" s="3" t="s">
        <v>26</v>
      </c>
      <c r="K59" s="1">
        <v>26000</v>
      </c>
      <c r="L59" s="3" t="s">
        <v>17</v>
      </c>
      <c r="M59" s="76">
        <f t="shared" si="0"/>
        <v>10</v>
      </c>
      <c r="N59" s="294">
        <f>IF(Employee_Copy_1[[#This Row],[Add Life Ins]]="Y",Employee_Copy_1[[#This Row],[Annual Salary]]*0.01,0)</f>
        <v>0</v>
      </c>
    </row>
    <row r="60" spans="1:14" x14ac:dyDescent="0.2">
      <c r="A60" s="3">
        <v>1079</v>
      </c>
      <c r="B60" s="2" t="s">
        <v>74</v>
      </c>
      <c r="C60" s="4">
        <v>41107</v>
      </c>
      <c r="D60" s="5">
        <v>30970</v>
      </c>
      <c r="E60" s="6" t="s">
        <v>4</v>
      </c>
      <c r="F60" s="6" t="s">
        <v>29</v>
      </c>
      <c r="G60" s="3" t="s">
        <v>25</v>
      </c>
      <c r="H60" s="3" t="s">
        <v>7</v>
      </c>
      <c r="I60" s="3">
        <v>1</v>
      </c>
      <c r="J60" s="3" t="s">
        <v>26</v>
      </c>
      <c r="K60" s="1">
        <v>25792</v>
      </c>
      <c r="L60" s="3" t="s">
        <v>22</v>
      </c>
      <c r="M60" s="76">
        <f t="shared" si="0"/>
        <v>2</v>
      </c>
      <c r="N60" s="294">
        <f>IF(Employee_Copy_1[[#This Row],[Add Life Ins]]="Y",Employee_Copy_1[[#This Row],[Annual Salary]]*0.01,0)</f>
        <v>0</v>
      </c>
    </row>
    <row r="61" spans="1:14" x14ac:dyDescent="0.2">
      <c r="A61" s="3">
        <v>1080</v>
      </c>
      <c r="B61" s="2" t="s">
        <v>75</v>
      </c>
      <c r="C61" s="5">
        <v>39264</v>
      </c>
      <c r="D61" s="5">
        <v>33520</v>
      </c>
      <c r="E61" s="6" t="s">
        <v>11</v>
      </c>
      <c r="F61" s="6" t="s">
        <v>29</v>
      </c>
      <c r="G61" s="3" t="s">
        <v>6</v>
      </c>
      <c r="H61" s="3" t="s">
        <v>7</v>
      </c>
      <c r="I61" s="3">
        <v>1</v>
      </c>
      <c r="J61" s="3" t="s">
        <v>26</v>
      </c>
      <c r="K61" s="1">
        <v>27560</v>
      </c>
      <c r="L61" s="3" t="s">
        <v>27</v>
      </c>
      <c r="M61" s="76">
        <f t="shared" si="0"/>
        <v>8</v>
      </c>
      <c r="N61" s="294">
        <f>IF(Employee_Copy_1[[#This Row],[Add Life Ins]]="Y",Employee_Copy_1[[#This Row],[Annual Salary]]*0.01,0)</f>
        <v>0</v>
      </c>
    </row>
    <row r="62" spans="1:14" x14ac:dyDescent="0.2">
      <c r="A62" s="3">
        <v>1081</v>
      </c>
      <c r="B62" s="2" t="s">
        <v>76</v>
      </c>
      <c r="C62" s="4">
        <v>41107</v>
      </c>
      <c r="D62" s="5">
        <v>17930</v>
      </c>
      <c r="E62" s="6" t="s">
        <v>4</v>
      </c>
      <c r="F62" s="6" t="s">
        <v>5</v>
      </c>
      <c r="G62" s="3" t="s">
        <v>6</v>
      </c>
      <c r="H62" s="3" t="s">
        <v>13</v>
      </c>
      <c r="I62" s="3">
        <v>3</v>
      </c>
      <c r="J62" s="3" t="s">
        <v>8</v>
      </c>
      <c r="K62" s="1">
        <v>150000</v>
      </c>
      <c r="L62" s="3" t="s">
        <v>20</v>
      </c>
      <c r="M62" s="76">
        <f t="shared" si="0"/>
        <v>2</v>
      </c>
      <c r="N62" s="294">
        <f>IF(Employee_Copy_1[[#This Row],[Add Life Ins]]="Y",Employee_Copy_1[[#This Row],[Annual Salary]]*0.01,0)</f>
        <v>1500</v>
      </c>
    </row>
    <row r="63" spans="1:14" x14ac:dyDescent="0.2">
      <c r="A63" s="3">
        <v>1082</v>
      </c>
      <c r="B63" s="2" t="s">
        <v>77</v>
      </c>
      <c r="C63" s="5">
        <v>39520</v>
      </c>
      <c r="D63" s="5">
        <v>25335</v>
      </c>
      <c r="E63" s="6" t="s">
        <v>4</v>
      </c>
      <c r="F63" s="6" t="s">
        <v>5</v>
      </c>
      <c r="G63" s="3" t="s">
        <v>78</v>
      </c>
      <c r="H63" s="3" t="s">
        <v>7</v>
      </c>
      <c r="I63" s="3">
        <v>3</v>
      </c>
      <c r="J63" s="3" t="s">
        <v>8</v>
      </c>
      <c r="K63" s="1">
        <v>54000</v>
      </c>
      <c r="L63" s="3" t="s">
        <v>17</v>
      </c>
      <c r="M63" s="76">
        <f t="shared" si="0"/>
        <v>7</v>
      </c>
      <c r="N63" s="294">
        <f>IF(Employee_Copy_1[[#This Row],[Add Life Ins]]="Y",Employee_Copy_1[[#This Row],[Annual Salary]]*0.01,0)</f>
        <v>0</v>
      </c>
    </row>
    <row r="64" spans="1:14" x14ac:dyDescent="0.2">
      <c r="A64" s="3">
        <v>1083</v>
      </c>
      <c r="B64" s="2" t="s">
        <v>79</v>
      </c>
      <c r="C64" s="4">
        <v>41114</v>
      </c>
      <c r="D64" s="5">
        <v>21848</v>
      </c>
      <c r="E64" s="6" t="s">
        <v>4</v>
      </c>
      <c r="F64" s="6" t="s">
        <v>5</v>
      </c>
      <c r="G64" s="3" t="s">
        <v>6</v>
      </c>
      <c r="H64" s="3" t="s">
        <v>13</v>
      </c>
      <c r="I64" s="3">
        <v>3</v>
      </c>
      <c r="J64" s="3" t="s">
        <v>8</v>
      </c>
      <c r="K64" s="1">
        <v>85000</v>
      </c>
      <c r="L64" s="3" t="s">
        <v>27</v>
      </c>
      <c r="M64" s="76">
        <f t="shared" si="0"/>
        <v>2</v>
      </c>
      <c r="N64" s="294">
        <f>IF(Employee_Copy_1[[#This Row],[Add Life Ins]]="Y",Employee_Copy_1[[#This Row],[Annual Salary]]*0.01,0)</f>
        <v>850</v>
      </c>
    </row>
    <row r="65" spans="1:14" x14ac:dyDescent="0.2">
      <c r="A65" s="3">
        <v>1084</v>
      </c>
      <c r="B65" s="2" t="s">
        <v>80</v>
      </c>
      <c r="C65" s="4">
        <v>40579</v>
      </c>
      <c r="D65" s="5">
        <v>17185</v>
      </c>
      <c r="E65" s="6" t="s">
        <v>11</v>
      </c>
      <c r="F65" s="6" t="s">
        <v>5</v>
      </c>
      <c r="G65" s="3" t="s">
        <v>6</v>
      </c>
      <c r="H65" s="3" t="s">
        <v>7</v>
      </c>
      <c r="I65" s="3">
        <v>2</v>
      </c>
      <c r="J65" s="3" t="s">
        <v>8</v>
      </c>
      <c r="K65" s="1">
        <v>42000</v>
      </c>
      <c r="L65" s="3" t="s">
        <v>9</v>
      </c>
      <c r="M65" s="76">
        <f t="shared" si="0"/>
        <v>4</v>
      </c>
      <c r="N65" s="294">
        <f>IF(Employee_Copy_1[[#This Row],[Add Life Ins]]="Y",Employee_Copy_1[[#This Row],[Annual Salary]]*0.01,0)</f>
        <v>0</v>
      </c>
    </row>
    <row r="66" spans="1:14" x14ac:dyDescent="0.2">
      <c r="A66" s="3">
        <v>1085</v>
      </c>
      <c r="B66" s="2" t="s">
        <v>81</v>
      </c>
      <c r="C66" s="5">
        <v>38791</v>
      </c>
      <c r="D66" s="5">
        <v>22343</v>
      </c>
      <c r="E66" s="6" t="s">
        <v>11</v>
      </c>
      <c r="F66" s="6" t="s">
        <v>29</v>
      </c>
      <c r="G66" s="3" t="s">
        <v>6</v>
      </c>
      <c r="H66" s="3" t="s">
        <v>13</v>
      </c>
      <c r="I66" s="3">
        <v>1</v>
      </c>
      <c r="J66" s="3" t="s">
        <v>26</v>
      </c>
      <c r="K66" s="1">
        <v>29640</v>
      </c>
      <c r="L66" s="3" t="s">
        <v>22</v>
      </c>
      <c r="M66" s="76">
        <f t="shared" si="0"/>
        <v>9</v>
      </c>
      <c r="N66" s="294">
        <f>IF(Employee_Copy_1[[#This Row],[Add Life Ins]]="Y",Employee_Copy_1[[#This Row],[Annual Salary]]*0.01,0)</f>
        <v>296.40000000000003</v>
      </c>
    </row>
    <row r="67" spans="1:14" x14ac:dyDescent="0.2">
      <c r="A67" s="3">
        <v>1086</v>
      </c>
      <c r="B67" s="2" t="s">
        <v>82</v>
      </c>
      <c r="C67" s="5">
        <v>37571</v>
      </c>
      <c r="D67" s="5">
        <v>28623</v>
      </c>
      <c r="E67" s="6" t="s">
        <v>4</v>
      </c>
      <c r="F67" s="6" t="s">
        <v>5</v>
      </c>
      <c r="G67" s="3" t="s">
        <v>6</v>
      </c>
      <c r="H67" s="3" t="s">
        <v>13</v>
      </c>
      <c r="I67" s="3">
        <v>3</v>
      </c>
      <c r="J67" s="3" t="s">
        <v>8</v>
      </c>
      <c r="K67" s="1">
        <v>110000</v>
      </c>
      <c r="L67" s="3" t="s">
        <v>9</v>
      </c>
      <c r="M67" s="76">
        <f t="shared" si="0"/>
        <v>12</v>
      </c>
      <c r="N67" s="294">
        <f>IF(Employee_Copy_1[[#This Row],[Add Life Ins]]="Y",Employee_Copy_1[[#This Row],[Annual Salary]]*0.01,0)</f>
        <v>1100</v>
      </c>
    </row>
    <row r="68" spans="1:14" x14ac:dyDescent="0.2">
      <c r="A68" s="3">
        <v>1087</v>
      </c>
      <c r="B68" s="2" t="s">
        <v>83</v>
      </c>
      <c r="C68" s="5">
        <v>40798</v>
      </c>
      <c r="D68" s="5">
        <v>31679</v>
      </c>
      <c r="E68" s="6" t="s">
        <v>11</v>
      </c>
      <c r="F68" s="6" t="s">
        <v>5</v>
      </c>
      <c r="G68" s="3" t="s">
        <v>78</v>
      </c>
      <c r="H68" s="3" t="s">
        <v>7</v>
      </c>
      <c r="I68" s="3">
        <v>3</v>
      </c>
      <c r="J68" s="3" t="s">
        <v>8</v>
      </c>
      <c r="K68" s="1">
        <v>66000</v>
      </c>
      <c r="L68" s="3" t="s">
        <v>17</v>
      </c>
      <c r="M68" s="76">
        <f t="shared" si="0"/>
        <v>3</v>
      </c>
      <c r="N68" s="294">
        <f>IF(Employee_Copy_1[[#This Row],[Add Life Ins]]="Y",Employee_Copy_1[[#This Row],[Annual Salary]]*0.01,0)</f>
        <v>0</v>
      </c>
    </row>
    <row r="69" spans="1:14" x14ac:dyDescent="0.2">
      <c r="A69" s="3">
        <v>1088</v>
      </c>
      <c r="B69" s="2" t="s">
        <v>84</v>
      </c>
      <c r="C69" s="5">
        <v>37882</v>
      </c>
      <c r="D69" s="5">
        <v>19526</v>
      </c>
      <c r="E69" s="6" t="s">
        <v>11</v>
      </c>
      <c r="F69" s="6" t="s">
        <v>5</v>
      </c>
      <c r="G69" s="3" t="s">
        <v>6</v>
      </c>
      <c r="H69" s="3" t="s">
        <v>7</v>
      </c>
      <c r="I69" s="3">
        <v>2</v>
      </c>
      <c r="J69" s="3" t="s">
        <v>8</v>
      </c>
      <c r="K69" s="1">
        <v>52000</v>
      </c>
      <c r="L69" s="3" t="s">
        <v>9</v>
      </c>
      <c r="M69" s="76">
        <f t="shared" ref="M69:M104" si="1">DATEDIF(C69,$AC$4,"y")</f>
        <v>11</v>
      </c>
      <c r="N69" s="294">
        <f>IF(Employee_Copy_1[[#This Row],[Add Life Ins]]="Y",Employee_Copy_1[[#This Row],[Annual Salary]]*0.01,0)</f>
        <v>0</v>
      </c>
    </row>
    <row r="70" spans="1:14" x14ac:dyDescent="0.2">
      <c r="A70" s="3">
        <v>1089</v>
      </c>
      <c r="B70" s="2" t="s">
        <v>85</v>
      </c>
      <c r="C70" s="4">
        <v>41226</v>
      </c>
      <c r="D70" s="5">
        <v>20373</v>
      </c>
      <c r="E70" s="6" t="s">
        <v>11</v>
      </c>
      <c r="F70" s="6" t="s">
        <v>5</v>
      </c>
      <c r="G70" s="3" t="s">
        <v>6</v>
      </c>
      <c r="H70" s="3" t="s">
        <v>13</v>
      </c>
      <c r="I70" s="3">
        <v>3</v>
      </c>
      <c r="J70" s="3" t="s">
        <v>8</v>
      </c>
      <c r="K70" s="1">
        <v>85000</v>
      </c>
      <c r="L70" s="3" t="s">
        <v>9</v>
      </c>
      <c r="M70" s="76">
        <f t="shared" si="1"/>
        <v>2</v>
      </c>
      <c r="N70" s="294">
        <f>IF(Employee_Copy_1[[#This Row],[Add Life Ins]]="Y",Employee_Copy_1[[#This Row],[Annual Salary]]*0.01,0)</f>
        <v>850</v>
      </c>
    </row>
    <row r="71" spans="1:14" x14ac:dyDescent="0.2">
      <c r="A71" s="3">
        <v>1090</v>
      </c>
      <c r="B71" s="2" t="s">
        <v>86</v>
      </c>
      <c r="C71" s="5">
        <v>40888</v>
      </c>
      <c r="D71" s="5">
        <v>27091</v>
      </c>
      <c r="E71" s="6" t="s">
        <v>4</v>
      </c>
      <c r="F71" s="6" t="s">
        <v>5</v>
      </c>
      <c r="G71" s="3" t="s">
        <v>6</v>
      </c>
      <c r="H71" s="3" t="s">
        <v>13</v>
      </c>
      <c r="I71" s="3">
        <v>3</v>
      </c>
      <c r="J71" s="3" t="s">
        <v>8</v>
      </c>
      <c r="K71" s="1">
        <v>130000</v>
      </c>
      <c r="L71" s="3" t="s">
        <v>17</v>
      </c>
      <c r="M71" s="76">
        <f t="shared" si="1"/>
        <v>3</v>
      </c>
      <c r="N71" s="294">
        <f>IF(Employee_Copy_1[[#This Row],[Add Life Ins]]="Y",Employee_Copy_1[[#This Row],[Annual Salary]]*0.01,0)</f>
        <v>1300</v>
      </c>
    </row>
    <row r="72" spans="1:14" x14ac:dyDescent="0.2">
      <c r="A72" s="3">
        <v>1091</v>
      </c>
      <c r="B72" s="2" t="s">
        <v>87</v>
      </c>
      <c r="C72" s="5">
        <v>39215</v>
      </c>
      <c r="D72" s="5">
        <v>21706</v>
      </c>
      <c r="E72" s="6" t="s">
        <v>4</v>
      </c>
      <c r="F72" s="6" t="s">
        <v>15</v>
      </c>
      <c r="G72" s="3" t="s">
        <v>6</v>
      </c>
      <c r="H72" s="3" t="s">
        <v>13</v>
      </c>
      <c r="I72" s="3">
        <v>3</v>
      </c>
      <c r="J72" s="3" t="s">
        <v>8</v>
      </c>
      <c r="K72" s="1">
        <v>110000</v>
      </c>
      <c r="L72" s="3" t="s">
        <v>27</v>
      </c>
      <c r="M72" s="76">
        <f t="shared" si="1"/>
        <v>8</v>
      </c>
      <c r="N72" s="294">
        <f>IF(Employee_Copy_1[[#This Row],[Add Life Ins]]="Y",Employee_Copy_1[[#This Row],[Annual Salary]]*0.01,0)</f>
        <v>1100</v>
      </c>
    </row>
    <row r="73" spans="1:14" x14ac:dyDescent="0.2">
      <c r="A73" s="3">
        <v>1092</v>
      </c>
      <c r="B73" s="2" t="s">
        <v>88</v>
      </c>
      <c r="C73" s="5">
        <v>40508</v>
      </c>
      <c r="D73" s="5">
        <v>20150</v>
      </c>
      <c r="E73" s="6" t="s">
        <v>4</v>
      </c>
      <c r="F73" s="6" t="s">
        <v>5</v>
      </c>
      <c r="G73" s="3" t="s">
        <v>25</v>
      </c>
      <c r="H73" s="3" t="s">
        <v>7</v>
      </c>
      <c r="I73" s="3">
        <v>1</v>
      </c>
      <c r="J73" s="3" t="s">
        <v>26</v>
      </c>
      <c r="K73" s="1">
        <v>33280</v>
      </c>
      <c r="L73" s="3" t="s">
        <v>22</v>
      </c>
      <c r="M73" s="76">
        <f t="shared" si="1"/>
        <v>4</v>
      </c>
      <c r="N73" s="294">
        <f>IF(Employee_Copy_1[[#This Row],[Add Life Ins]]="Y",Employee_Copy_1[[#This Row],[Annual Salary]]*0.01,0)</f>
        <v>0</v>
      </c>
    </row>
    <row r="74" spans="1:14" x14ac:dyDescent="0.2">
      <c r="A74" s="3">
        <v>1093</v>
      </c>
      <c r="B74" s="2" t="s">
        <v>89</v>
      </c>
      <c r="C74" s="5">
        <v>37128</v>
      </c>
      <c r="D74" s="5">
        <v>23510</v>
      </c>
      <c r="E74" s="6" t="s">
        <v>11</v>
      </c>
      <c r="F74" s="6" t="s">
        <v>5</v>
      </c>
      <c r="G74" s="3" t="s">
        <v>25</v>
      </c>
      <c r="H74" s="3" t="s">
        <v>7</v>
      </c>
      <c r="I74" s="3">
        <v>2</v>
      </c>
      <c r="J74" s="3" t="s">
        <v>8</v>
      </c>
      <c r="K74" s="1">
        <v>45000</v>
      </c>
      <c r="L74" s="3" t="s">
        <v>17</v>
      </c>
      <c r="M74" s="76">
        <f t="shared" si="1"/>
        <v>13</v>
      </c>
      <c r="N74" s="294">
        <f>IF(Employee_Copy_1[[#This Row],[Add Life Ins]]="Y",Employee_Copy_1[[#This Row],[Annual Salary]]*0.01,0)</f>
        <v>0</v>
      </c>
    </row>
    <row r="75" spans="1:14" x14ac:dyDescent="0.2">
      <c r="A75" s="3">
        <v>1094</v>
      </c>
      <c r="B75" s="2" t="s">
        <v>90</v>
      </c>
      <c r="C75" s="5">
        <v>37215</v>
      </c>
      <c r="D75" s="5">
        <v>18569</v>
      </c>
      <c r="E75" s="6" t="s">
        <v>11</v>
      </c>
      <c r="F75" s="6" t="s">
        <v>5</v>
      </c>
      <c r="G75" s="3" t="s">
        <v>6</v>
      </c>
      <c r="H75" s="3" t="s">
        <v>7</v>
      </c>
      <c r="I75" s="3">
        <v>2</v>
      </c>
      <c r="J75" s="3" t="s">
        <v>8</v>
      </c>
      <c r="K75" s="1">
        <v>35000</v>
      </c>
      <c r="L75" s="3" t="s">
        <v>9</v>
      </c>
      <c r="M75" s="76">
        <f t="shared" si="1"/>
        <v>13</v>
      </c>
      <c r="N75" s="294">
        <f>IF(Employee_Copy_1[[#This Row],[Add Life Ins]]="Y",Employee_Copy_1[[#This Row],[Annual Salary]]*0.01,0)</f>
        <v>0</v>
      </c>
    </row>
    <row r="76" spans="1:14" x14ac:dyDescent="0.2">
      <c r="A76" s="3">
        <v>1095</v>
      </c>
      <c r="B76" s="2" t="s">
        <v>91</v>
      </c>
      <c r="C76" s="4">
        <v>41009</v>
      </c>
      <c r="D76" s="5">
        <v>30147</v>
      </c>
      <c r="E76" s="6" t="s">
        <v>4</v>
      </c>
      <c r="F76" s="6" t="s">
        <v>15</v>
      </c>
      <c r="G76" s="3" t="s">
        <v>6</v>
      </c>
      <c r="H76" s="3" t="s">
        <v>7</v>
      </c>
      <c r="I76" s="3">
        <v>3</v>
      </c>
      <c r="J76" s="3" t="s">
        <v>8</v>
      </c>
      <c r="K76" s="1">
        <v>63750</v>
      </c>
      <c r="L76" s="3" t="s">
        <v>17</v>
      </c>
      <c r="M76" s="76">
        <f t="shared" si="1"/>
        <v>3</v>
      </c>
      <c r="N76" s="294">
        <f>IF(Employee_Copy_1[[#This Row],[Add Life Ins]]="Y",Employee_Copy_1[[#This Row],[Annual Salary]]*0.01,0)</f>
        <v>0</v>
      </c>
    </row>
    <row r="77" spans="1:14" x14ac:dyDescent="0.2">
      <c r="A77" s="3">
        <v>1096</v>
      </c>
      <c r="B77" s="2" t="s">
        <v>92</v>
      </c>
      <c r="C77" s="5">
        <v>38601</v>
      </c>
      <c r="D77" s="5">
        <v>24649</v>
      </c>
      <c r="E77" s="6" t="s">
        <v>11</v>
      </c>
      <c r="F77" s="6" t="s">
        <v>5</v>
      </c>
      <c r="G77" s="3" t="s">
        <v>25</v>
      </c>
      <c r="H77" s="3" t="s">
        <v>7</v>
      </c>
      <c r="I77" s="3">
        <v>3</v>
      </c>
      <c r="J77" s="3" t="s">
        <v>8</v>
      </c>
      <c r="K77" s="1">
        <v>93000</v>
      </c>
      <c r="L77" s="3" t="s">
        <v>17</v>
      </c>
      <c r="M77" s="76">
        <f t="shared" si="1"/>
        <v>9</v>
      </c>
      <c r="N77" s="294">
        <f>IF(Employee_Copy_1[[#This Row],[Add Life Ins]]="Y",Employee_Copy_1[[#This Row],[Annual Salary]]*0.01,0)</f>
        <v>0</v>
      </c>
    </row>
    <row r="78" spans="1:14" x14ac:dyDescent="0.2">
      <c r="A78" s="3">
        <v>1097</v>
      </c>
      <c r="B78" s="2" t="s">
        <v>93</v>
      </c>
      <c r="C78" s="5">
        <v>39007</v>
      </c>
      <c r="D78" s="5">
        <v>24551</v>
      </c>
      <c r="E78" s="6" t="s">
        <v>4</v>
      </c>
      <c r="F78" s="6" t="s">
        <v>15</v>
      </c>
      <c r="G78" s="3" t="s">
        <v>78</v>
      </c>
      <c r="H78" s="3" t="s">
        <v>7</v>
      </c>
      <c r="I78" s="3">
        <v>3</v>
      </c>
      <c r="J78" s="3" t="s">
        <v>8</v>
      </c>
      <c r="K78" s="1">
        <v>90000</v>
      </c>
      <c r="L78" s="3" t="s">
        <v>17</v>
      </c>
      <c r="M78" s="76">
        <f t="shared" si="1"/>
        <v>8</v>
      </c>
      <c r="N78" s="294">
        <f>IF(Employee_Copy_1[[#This Row],[Add Life Ins]]="Y",Employee_Copy_1[[#This Row],[Annual Salary]]*0.01,0)</f>
        <v>0</v>
      </c>
    </row>
    <row r="79" spans="1:14" x14ac:dyDescent="0.2">
      <c r="A79" s="3">
        <v>1098</v>
      </c>
      <c r="B79" s="2" t="s">
        <v>18</v>
      </c>
      <c r="C79" s="4">
        <v>41058</v>
      </c>
      <c r="D79" s="5">
        <v>19464</v>
      </c>
      <c r="E79" s="6" t="s">
        <v>4</v>
      </c>
      <c r="F79" s="6" t="s">
        <v>5</v>
      </c>
      <c r="G79" s="3" t="s">
        <v>6</v>
      </c>
      <c r="H79" s="3" t="s">
        <v>13</v>
      </c>
      <c r="I79" s="3">
        <v>3</v>
      </c>
      <c r="J79" s="3" t="s">
        <v>8</v>
      </c>
      <c r="K79" s="1">
        <v>152400</v>
      </c>
      <c r="L79" s="3" t="s">
        <v>27</v>
      </c>
      <c r="M79" s="76">
        <f t="shared" si="1"/>
        <v>3</v>
      </c>
      <c r="N79" s="294">
        <f>IF(Employee_Copy_1[[#This Row],[Add Life Ins]]="Y",Employee_Copy_1[[#This Row],[Annual Salary]]*0.01,0)</f>
        <v>1524</v>
      </c>
    </row>
    <row r="80" spans="1:14" x14ac:dyDescent="0.2">
      <c r="A80" s="3">
        <v>1099</v>
      </c>
      <c r="B80" s="2" t="s">
        <v>94</v>
      </c>
      <c r="C80" s="5">
        <v>39979</v>
      </c>
      <c r="D80" s="5">
        <v>23223</v>
      </c>
      <c r="E80" s="6" t="s">
        <v>11</v>
      </c>
      <c r="F80" s="6" t="s">
        <v>5</v>
      </c>
      <c r="G80" s="3" t="s">
        <v>25</v>
      </c>
      <c r="H80" s="3" t="s">
        <v>7</v>
      </c>
      <c r="I80" s="3">
        <v>1</v>
      </c>
      <c r="J80" s="3" t="s">
        <v>26</v>
      </c>
      <c r="K80" s="1">
        <v>26520</v>
      </c>
      <c r="L80" s="3" t="s">
        <v>17</v>
      </c>
      <c r="M80" s="76">
        <f t="shared" si="1"/>
        <v>6</v>
      </c>
      <c r="N80" s="294">
        <f>IF(Employee_Copy_1[[#This Row],[Add Life Ins]]="Y",Employee_Copy_1[[#This Row],[Annual Salary]]*0.01,0)</f>
        <v>0</v>
      </c>
    </row>
    <row r="81" spans="1:14" x14ac:dyDescent="0.2">
      <c r="A81" s="3">
        <v>1100</v>
      </c>
      <c r="B81" s="2" t="s">
        <v>95</v>
      </c>
      <c r="C81" s="4">
        <v>41100</v>
      </c>
      <c r="D81" s="5">
        <v>22041</v>
      </c>
      <c r="E81" s="6" t="s">
        <v>4</v>
      </c>
      <c r="F81" s="6" t="s">
        <v>5</v>
      </c>
      <c r="G81" s="3" t="s">
        <v>6</v>
      </c>
      <c r="H81" s="3" t="s">
        <v>13</v>
      </c>
      <c r="I81" s="3">
        <v>2</v>
      </c>
      <c r="J81" s="3" t="s">
        <v>8</v>
      </c>
      <c r="K81" s="1">
        <v>40000</v>
      </c>
      <c r="L81" s="3" t="s">
        <v>20</v>
      </c>
      <c r="M81" s="76">
        <f t="shared" si="1"/>
        <v>2</v>
      </c>
      <c r="N81" s="294">
        <f>IF(Employee_Copy_1[[#This Row],[Add Life Ins]]="Y",Employee_Copy_1[[#This Row],[Annual Salary]]*0.01,0)</f>
        <v>400</v>
      </c>
    </row>
    <row r="82" spans="1:14" x14ac:dyDescent="0.2">
      <c r="A82" s="3">
        <v>1101</v>
      </c>
      <c r="B82" s="2" t="s">
        <v>96</v>
      </c>
      <c r="C82" s="4">
        <v>41296</v>
      </c>
      <c r="D82" s="5">
        <v>19551</v>
      </c>
      <c r="E82" s="6" t="s">
        <v>11</v>
      </c>
      <c r="F82" s="6" t="s">
        <v>5</v>
      </c>
      <c r="G82" s="3" t="s">
        <v>6</v>
      </c>
      <c r="H82" s="3" t="s">
        <v>7</v>
      </c>
      <c r="I82" s="3">
        <v>2</v>
      </c>
      <c r="J82" s="3" t="s">
        <v>8</v>
      </c>
      <c r="K82" s="1">
        <v>50000</v>
      </c>
      <c r="L82" s="3" t="s">
        <v>9</v>
      </c>
      <c r="M82" s="76">
        <f t="shared" si="1"/>
        <v>2</v>
      </c>
      <c r="N82" s="294">
        <f>IF(Employee_Copy_1[[#This Row],[Add Life Ins]]="Y",Employee_Copy_1[[#This Row],[Annual Salary]]*0.01,0)</f>
        <v>0</v>
      </c>
    </row>
    <row r="83" spans="1:14" x14ac:dyDescent="0.2">
      <c r="A83" s="3">
        <v>1102</v>
      </c>
      <c r="B83" s="2" t="s">
        <v>97</v>
      </c>
      <c r="C83" s="4">
        <v>41198</v>
      </c>
      <c r="D83" s="5">
        <v>30878</v>
      </c>
      <c r="E83" s="6" t="s">
        <v>11</v>
      </c>
      <c r="F83" s="6" t="s">
        <v>5</v>
      </c>
      <c r="G83" s="3" t="s">
        <v>6</v>
      </c>
      <c r="H83" s="3" t="s">
        <v>13</v>
      </c>
      <c r="I83" s="3">
        <v>3</v>
      </c>
      <c r="J83" s="3" t="s">
        <v>8</v>
      </c>
      <c r="K83" s="1">
        <v>85000</v>
      </c>
      <c r="L83" s="3" t="s">
        <v>20</v>
      </c>
      <c r="M83" s="76">
        <f t="shared" si="1"/>
        <v>2</v>
      </c>
      <c r="N83" s="294">
        <f>IF(Employee_Copy_1[[#This Row],[Add Life Ins]]="Y",Employee_Copy_1[[#This Row],[Annual Salary]]*0.01,0)</f>
        <v>850</v>
      </c>
    </row>
    <row r="84" spans="1:14" x14ac:dyDescent="0.2">
      <c r="A84" s="3">
        <v>1103</v>
      </c>
      <c r="B84" s="2" t="s">
        <v>98</v>
      </c>
      <c r="C84" s="4">
        <v>41149</v>
      </c>
      <c r="D84" s="5">
        <v>18956</v>
      </c>
      <c r="E84" s="6" t="s">
        <v>11</v>
      </c>
      <c r="F84" s="6" t="s">
        <v>5</v>
      </c>
      <c r="G84" s="3" t="s">
        <v>6</v>
      </c>
      <c r="H84" s="3" t="s">
        <v>7</v>
      </c>
      <c r="I84" s="3">
        <v>1</v>
      </c>
      <c r="J84" s="3" t="s">
        <v>26</v>
      </c>
      <c r="K84" s="1">
        <v>28496</v>
      </c>
      <c r="L84" s="3" t="s">
        <v>22</v>
      </c>
      <c r="M84" s="76">
        <f t="shared" si="1"/>
        <v>2</v>
      </c>
      <c r="N84" s="294">
        <f>IF(Employee_Copy_1[[#This Row],[Add Life Ins]]="Y",Employee_Copy_1[[#This Row],[Annual Salary]]*0.01,0)</f>
        <v>0</v>
      </c>
    </row>
    <row r="85" spans="1:14" x14ac:dyDescent="0.2">
      <c r="A85" s="3">
        <v>1104</v>
      </c>
      <c r="B85" s="2" t="s">
        <v>99</v>
      </c>
      <c r="C85" s="5">
        <v>37886</v>
      </c>
      <c r="D85" s="5">
        <v>21555</v>
      </c>
      <c r="E85" s="6" t="s">
        <v>11</v>
      </c>
      <c r="F85" s="3" t="s">
        <v>12</v>
      </c>
      <c r="G85" s="3" t="s">
        <v>6</v>
      </c>
      <c r="H85" s="3" t="s">
        <v>7</v>
      </c>
      <c r="I85" s="3">
        <v>1</v>
      </c>
      <c r="J85" s="3" t="s">
        <v>26</v>
      </c>
      <c r="K85" s="1">
        <v>24752</v>
      </c>
      <c r="L85" s="3" t="s">
        <v>22</v>
      </c>
      <c r="M85" s="76">
        <f t="shared" si="1"/>
        <v>11</v>
      </c>
      <c r="N85" s="294">
        <f>IF(Employee_Copy_1[[#This Row],[Add Life Ins]]="Y",Employee_Copy_1[[#This Row],[Annual Salary]]*0.01,0)</f>
        <v>0</v>
      </c>
    </row>
    <row r="86" spans="1:14" x14ac:dyDescent="0.2">
      <c r="A86" s="3">
        <v>1105</v>
      </c>
      <c r="B86" s="2" t="s">
        <v>100</v>
      </c>
      <c r="C86" s="5">
        <v>38065</v>
      </c>
      <c r="D86" s="5">
        <v>30262</v>
      </c>
      <c r="E86" s="6" t="s">
        <v>4</v>
      </c>
      <c r="F86" s="6" t="s">
        <v>5</v>
      </c>
      <c r="G86" s="3" t="s">
        <v>6</v>
      </c>
      <c r="H86" s="3" t="s">
        <v>13</v>
      </c>
      <c r="I86" s="3">
        <v>3</v>
      </c>
      <c r="J86" s="3" t="s">
        <v>8</v>
      </c>
      <c r="K86" s="1">
        <v>65000</v>
      </c>
      <c r="L86" s="3" t="s">
        <v>22</v>
      </c>
      <c r="M86" s="76">
        <f t="shared" si="1"/>
        <v>11</v>
      </c>
      <c r="N86" s="294">
        <f>IF(Employee_Copy_1[[#This Row],[Add Life Ins]]="Y",Employee_Copy_1[[#This Row],[Annual Salary]]*0.01,0)</f>
        <v>650</v>
      </c>
    </row>
    <row r="87" spans="1:14" x14ac:dyDescent="0.2">
      <c r="A87" s="3">
        <v>1106</v>
      </c>
      <c r="B87" s="2" t="s">
        <v>101</v>
      </c>
      <c r="C87" s="5">
        <v>39152</v>
      </c>
      <c r="D87" s="5">
        <v>21247</v>
      </c>
      <c r="E87" s="6" t="s">
        <v>11</v>
      </c>
      <c r="F87" s="6" t="s">
        <v>29</v>
      </c>
      <c r="G87" s="3" t="s">
        <v>25</v>
      </c>
      <c r="H87" s="3" t="s">
        <v>7</v>
      </c>
      <c r="I87" s="3">
        <v>1</v>
      </c>
      <c r="J87" s="3" t="s">
        <v>26</v>
      </c>
      <c r="K87" s="1">
        <v>22880</v>
      </c>
      <c r="L87" s="3" t="s">
        <v>27</v>
      </c>
      <c r="M87" s="76">
        <f t="shared" si="1"/>
        <v>8</v>
      </c>
      <c r="N87" s="294">
        <f>IF(Employee_Copy_1[[#This Row],[Add Life Ins]]="Y",Employee_Copy_1[[#This Row],[Annual Salary]]*0.01,0)</f>
        <v>0</v>
      </c>
    </row>
    <row r="88" spans="1:14" x14ac:dyDescent="0.2">
      <c r="A88" s="3">
        <v>1107</v>
      </c>
      <c r="B88" s="2" t="s">
        <v>102</v>
      </c>
      <c r="C88" s="4">
        <v>41149</v>
      </c>
      <c r="D88" s="5">
        <v>27795</v>
      </c>
      <c r="E88" s="6" t="s">
        <v>11</v>
      </c>
      <c r="F88" s="6" t="s">
        <v>5</v>
      </c>
      <c r="G88" s="3" t="s">
        <v>6</v>
      </c>
      <c r="H88" s="3" t="s">
        <v>7</v>
      </c>
      <c r="I88" s="3">
        <v>1</v>
      </c>
      <c r="J88" s="3" t="s">
        <v>26</v>
      </c>
      <c r="K88" s="1">
        <v>29016</v>
      </c>
      <c r="L88" s="3" t="s">
        <v>17</v>
      </c>
      <c r="M88" s="76">
        <f t="shared" si="1"/>
        <v>2</v>
      </c>
      <c r="N88" s="294">
        <f>IF(Employee_Copy_1[[#This Row],[Add Life Ins]]="Y",Employee_Copy_1[[#This Row],[Annual Salary]]*0.01,0)</f>
        <v>0</v>
      </c>
    </row>
    <row r="89" spans="1:14" x14ac:dyDescent="0.2">
      <c r="A89" s="3">
        <v>1108</v>
      </c>
      <c r="B89" s="2" t="s">
        <v>103</v>
      </c>
      <c r="C89" s="5">
        <v>36749</v>
      </c>
      <c r="D89" s="5">
        <v>24564</v>
      </c>
      <c r="E89" s="6" t="s">
        <v>4</v>
      </c>
      <c r="F89" s="6" t="s">
        <v>5</v>
      </c>
      <c r="G89" s="3" t="s">
        <v>6</v>
      </c>
      <c r="H89" s="3" t="s">
        <v>13</v>
      </c>
      <c r="I89" s="3">
        <v>3</v>
      </c>
      <c r="J89" s="3" t="s">
        <v>8</v>
      </c>
      <c r="K89" s="1">
        <v>102500</v>
      </c>
      <c r="L89" s="3" t="s">
        <v>22</v>
      </c>
      <c r="M89" s="76">
        <f t="shared" si="1"/>
        <v>14</v>
      </c>
      <c r="N89" s="294">
        <f>IF(Employee_Copy_1[[#This Row],[Add Life Ins]]="Y",Employee_Copy_1[[#This Row],[Annual Salary]]*0.01,0)</f>
        <v>1025</v>
      </c>
    </row>
    <row r="90" spans="1:14" x14ac:dyDescent="0.2">
      <c r="A90" s="3">
        <v>1109</v>
      </c>
      <c r="B90" s="2" t="s">
        <v>104</v>
      </c>
      <c r="C90" s="4">
        <v>41002</v>
      </c>
      <c r="D90" s="5">
        <v>24525</v>
      </c>
      <c r="E90" s="6" t="s">
        <v>11</v>
      </c>
      <c r="F90" s="6" t="s">
        <v>5</v>
      </c>
      <c r="G90" s="3" t="s">
        <v>6</v>
      </c>
      <c r="H90" s="3" t="s">
        <v>7</v>
      </c>
      <c r="I90" s="3">
        <v>2</v>
      </c>
      <c r="J90" s="3" t="s">
        <v>8</v>
      </c>
      <c r="K90" s="1">
        <v>43260</v>
      </c>
      <c r="L90" s="3" t="s">
        <v>27</v>
      </c>
      <c r="M90" s="76">
        <f t="shared" si="1"/>
        <v>3</v>
      </c>
      <c r="N90" s="294">
        <f>IF(Employee_Copy_1[[#This Row],[Add Life Ins]]="Y",Employee_Copy_1[[#This Row],[Annual Salary]]*0.01,0)</f>
        <v>0</v>
      </c>
    </row>
    <row r="91" spans="1:14" x14ac:dyDescent="0.2">
      <c r="A91" s="3">
        <v>1110</v>
      </c>
      <c r="B91" s="2" t="s">
        <v>105</v>
      </c>
      <c r="C91" s="5">
        <v>38783</v>
      </c>
      <c r="D91" s="5">
        <v>23788</v>
      </c>
      <c r="E91" s="6" t="s">
        <v>4</v>
      </c>
      <c r="F91" s="6" t="s">
        <v>15</v>
      </c>
      <c r="G91" s="3" t="s">
        <v>6</v>
      </c>
      <c r="H91" s="3" t="s">
        <v>13</v>
      </c>
      <c r="I91" s="3">
        <v>3</v>
      </c>
      <c r="J91" s="3" t="s">
        <v>8</v>
      </c>
      <c r="K91" s="1">
        <v>150000</v>
      </c>
      <c r="L91" s="3" t="s">
        <v>17</v>
      </c>
      <c r="M91" s="76">
        <f t="shared" si="1"/>
        <v>9</v>
      </c>
      <c r="N91" s="294">
        <f>IF(Employee_Copy_1[[#This Row],[Add Life Ins]]="Y",Employee_Copy_1[[#This Row],[Annual Salary]]*0.01,0)</f>
        <v>1500</v>
      </c>
    </row>
    <row r="92" spans="1:14" x14ac:dyDescent="0.2">
      <c r="A92" s="3">
        <v>1111</v>
      </c>
      <c r="B92" s="2" t="s">
        <v>106</v>
      </c>
      <c r="C92" s="5">
        <v>39811</v>
      </c>
      <c r="D92" s="5">
        <v>19453</v>
      </c>
      <c r="E92" s="6" t="s">
        <v>11</v>
      </c>
      <c r="F92" s="6" t="s">
        <v>29</v>
      </c>
      <c r="G92" s="3" t="s">
        <v>78</v>
      </c>
      <c r="H92" s="3" t="s">
        <v>7</v>
      </c>
      <c r="I92" s="3">
        <v>3</v>
      </c>
      <c r="J92" s="3" t="s">
        <v>8</v>
      </c>
      <c r="K92" s="1">
        <v>55000</v>
      </c>
      <c r="L92" s="3" t="s">
        <v>17</v>
      </c>
      <c r="M92" s="76">
        <f t="shared" si="1"/>
        <v>6</v>
      </c>
      <c r="N92" s="294">
        <f>IF(Employee_Copy_1[[#This Row],[Add Life Ins]]="Y",Employee_Copy_1[[#This Row],[Annual Salary]]*0.01,0)</f>
        <v>0</v>
      </c>
    </row>
    <row r="93" spans="1:14" x14ac:dyDescent="0.2">
      <c r="A93" s="3">
        <v>1112</v>
      </c>
      <c r="B93" s="2" t="s">
        <v>107</v>
      </c>
      <c r="C93" s="4">
        <v>41317</v>
      </c>
      <c r="D93" s="5">
        <v>28934</v>
      </c>
      <c r="E93" s="6" t="s">
        <v>11</v>
      </c>
      <c r="F93" s="6" t="s">
        <v>29</v>
      </c>
      <c r="G93" s="3" t="s">
        <v>6</v>
      </c>
      <c r="H93" s="3" t="s">
        <v>7</v>
      </c>
      <c r="I93" s="3">
        <v>1</v>
      </c>
      <c r="J93" s="3" t="s">
        <v>26</v>
      </c>
      <c r="K93" s="1">
        <v>22880</v>
      </c>
      <c r="L93" s="3" t="s">
        <v>9</v>
      </c>
      <c r="M93" s="76">
        <f t="shared" si="1"/>
        <v>2</v>
      </c>
      <c r="N93" s="294">
        <f>IF(Employee_Copy_1[[#This Row],[Add Life Ins]]="Y",Employee_Copy_1[[#This Row],[Annual Salary]]*0.01,0)</f>
        <v>0</v>
      </c>
    </row>
    <row r="94" spans="1:14" x14ac:dyDescent="0.2">
      <c r="A94" s="3">
        <v>1113</v>
      </c>
      <c r="B94" s="2" t="s">
        <v>108</v>
      </c>
      <c r="C94" s="4">
        <v>41067</v>
      </c>
      <c r="D94" s="5">
        <v>27888</v>
      </c>
      <c r="E94" s="6" t="s">
        <v>11</v>
      </c>
      <c r="F94" s="3" t="s">
        <v>12</v>
      </c>
      <c r="G94" s="3" t="s">
        <v>6</v>
      </c>
      <c r="H94" s="3" t="s">
        <v>7</v>
      </c>
      <c r="I94" s="3">
        <v>1</v>
      </c>
      <c r="J94" s="3" t="s">
        <v>26</v>
      </c>
      <c r="K94" s="1">
        <v>22880</v>
      </c>
      <c r="L94" s="3" t="s">
        <v>22</v>
      </c>
      <c r="M94" s="76">
        <f t="shared" si="1"/>
        <v>3</v>
      </c>
      <c r="N94" s="294">
        <f>IF(Employee_Copy_1[[#This Row],[Add Life Ins]]="Y",Employee_Copy_1[[#This Row],[Annual Salary]]*0.01,0)</f>
        <v>0</v>
      </c>
    </row>
    <row r="95" spans="1:14" x14ac:dyDescent="0.2">
      <c r="A95" s="3">
        <v>1114</v>
      </c>
      <c r="B95" s="2" t="s">
        <v>109</v>
      </c>
      <c r="C95" s="4">
        <v>41296</v>
      </c>
      <c r="D95" s="5">
        <v>33330</v>
      </c>
      <c r="E95" s="6" t="s">
        <v>11</v>
      </c>
      <c r="F95" s="3" t="s">
        <v>12</v>
      </c>
      <c r="G95" s="3" t="s">
        <v>6</v>
      </c>
      <c r="H95" s="3" t="s">
        <v>7</v>
      </c>
      <c r="I95" s="3">
        <v>1</v>
      </c>
      <c r="J95" s="3" t="s">
        <v>26</v>
      </c>
      <c r="K95" s="1">
        <v>23920</v>
      </c>
      <c r="L95" s="3" t="s">
        <v>17</v>
      </c>
      <c r="M95" s="76">
        <f t="shared" si="1"/>
        <v>2</v>
      </c>
      <c r="N95" s="294">
        <f>IF(Employee_Copy_1[[#This Row],[Add Life Ins]]="Y",Employee_Copy_1[[#This Row],[Annual Salary]]*0.01,0)</f>
        <v>0</v>
      </c>
    </row>
    <row r="96" spans="1:14" x14ac:dyDescent="0.2">
      <c r="A96" s="3">
        <v>1115</v>
      </c>
      <c r="B96" s="2" t="s">
        <v>110</v>
      </c>
      <c r="C96" s="4">
        <v>41212</v>
      </c>
      <c r="D96" s="5">
        <v>20572</v>
      </c>
      <c r="E96" s="6" t="s">
        <v>4</v>
      </c>
      <c r="F96" s="6" t="s">
        <v>5</v>
      </c>
      <c r="G96" s="3" t="s">
        <v>6</v>
      </c>
      <c r="H96" s="3" t="s">
        <v>13</v>
      </c>
      <c r="I96" s="3">
        <v>3</v>
      </c>
      <c r="J96" s="3" t="s">
        <v>8</v>
      </c>
      <c r="K96" s="1">
        <v>100000</v>
      </c>
      <c r="L96" s="3" t="s">
        <v>27</v>
      </c>
      <c r="M96" s="76">
        <f t="shared" si="1"/>
        <v>2</v>
      </c>
      <c r="N96" s="294">
        <f>IF(Employee_Copy_1[[#This Row],[Add Life Ins]]="Y",Employee_Copy_1[[#This Row],[Annual Salary]]*0.01,0)</f>
        <v>1000</v>
      </c>
    </row>
    <row r="97" spans="1:14" x14ac:dyDescent="0.2">
      <c r="A97" s="3">
        <v>1116</v>
      </c>
      <c r="B97" s="2" t="s">
        <v>111</v>
      </c>
      <c r="C97" s="4">
        <v>41156</v>
      </c>
      <c r="D97" s="5">
        <v>27340</v>
      </c>
      <c r="E97" s="6" t="s">
        <v>11</v>
      </c>
      <c r="F97" s="6" t="s">
        <v>5</v>
      </c>
      <c r="G97" s="3" t="s">
        <v>6</v>
      </c>
      <c r="H97" s="3" t="s">
        <v>13</v>
      </c>
      <c r="I97" s="3">
        <v>2</v>
      </c>
      <c r="J97" s="3" t="s">
        <v>8</v>
      </c>
      <c r="K97" s="1">
        <v>43000</v>
      </c>
      <c r="L97" s="3" t="s">
        <v>9</v>
      </c>
      <c r="M97" s="76">
        <f t="shared" si="1"/>
        <v>2</v>
      </c>
      <c r="N97" s="294">
        <f>IF(Employee_Copy_1[[#This Row],[Add Life Ins]]="Y",Employee_Copy_1[[#This Row],[Annual Salary]]*0.01,0)</f>
        <v>430</v>
      </c>
    </row>
    <row r="98" spans="1:14" x14ac:dyDescent="0.2">
      <c r="A98" s="3">
        <v>1117</v>
      </c>
      <c r="B98" s="2" t="s">
        <v>112</v>
      </c>
      <c r="C98" s="5">
        <v>40463</v>
      </c>
      <c r="D98" s="5">
        <v>25585</v>
      </c>
      <c r="E98" s="6" t="s">
        <v>11</v>
      </c>
      <c r="F98" s="6" t="s">
        <v>5</v>
      </c>
      <c r="G98" s="3" t="s">
        <v>25</v>
      </c>
      <c r="H98" s="3" t="s">
        <v>7</v>
      </c>
      <c r="I98" s="3">
        <v>1</v>
      </c>
      <c r="J98" s="3" t="s">
        <v>26</v>
      </c>
      <c r="K98" s="1">
        <v>36004</v>
      </c>
      <c r="L98" s="3" t="s">
        <v>22</v>
      </c>
      <c r="M98" s="76">
        <f t="shared" si="1"/>
        <v>4</v>
      </c>
      <c r="N98" s="294">
        <f>IF(Employee_Copy_1[[#This Row],[Add Life Ins]]="Y",Employee_Copy_1[[#This Row],[Annual Salary]]*0.01,0)</f>
        <v>0</v>
      </c>
    </row>
    <row r="99" spans="1:14" x14ac:dyDescent="0.2">
      <c r="A99" s="3">
        <v>1118</v>
      </c>
      <c r="B99" s="2" t="s">
        <v>113</v>
      </c>
      <c r="C99" s="5">
        <v>39125</v>
      </c>
      <c r="D99" s="5">
        <v>27222</v>
      </c>
      <c r="E99" s="6" t="s">
        <v>11</v>
      </c>
      <c r="F99" s="6" t="s">
        <v>5</v>
      </c>
      <c r="G99" s="3" t="s">
        <v>6</v>
      </c>
      <c r="H99" s="3" t="s">
        <v>7</v>
      </c>
      <c r="I99" s="3">
        <v>2</v>
      </c>
      <c r="J99" s="3" t="s">
        <v>8</v>
      </c>
      <c r="K99" s="1">
        <v>38500</v>
      </c>
      <c r="L99" s="3" t="s">
        <v>22</v>
      </c>
      <c r="M99" s="76">
        <f t="shared" si="1"/>
        <v>8</v>
      </c>
      <c r="N99" s="294">
        <f>IF(Employee_Copy_1[[#This Row],[Add Life Ins]]="Y",Employee_Copy_1[[#This Row],[Annual Salary]]*0.01,0)</f>
        <v>0</v>
      </c>
    </row>
    <row r="100" spans="1:14" x14ac:dyDescent="0.2">
      <c r="A100" s="3">
        <v>1119</v>
      </c>
      <c r="B100" s="2" t="s">
        <v>114</v>
      </c>
      <c r="C100" s="5">
        <v>39645</v>
      </c>
      <c r="D100" s="5">
        <v>25730</v>
      </c>
      <c r="E100" s="6" t="s">
        <v>11</v>
      </c>
      <c r="F100" s="6" t="s">
        <v>29</v>
      </c>
      <c r="G100" s="3" t="s">
        <v>6</v>
      </c>
      <c r="H100" s="3" t="s">
        <v>7</v>
      </c>
      <c r="I100" s="3">
        <v>1</v>
      </c>
      <c r="J100" s="3" t="s">
        <v>26</v>
      </c>
      <c r="K100" s="1">
        <v>27851</v>
      </c>
      <c r="L100" s="3" t="s">
        <v>20</v>
      </c>
      <c r="M100" s="76">
        <f t="shared" si="1"/>
        <v>6</v>
      </c>
      <c r="N100" s="294">
        <f>IF(Employee_Copy_1[[#This Row],[Add Life Ins]]="Y",Employee_Copy_1[[#This Row],[Annual Salary]]*0.01,0)</f>
        <v>0</v>
      </c>
    </row>
    <row r="101" spans="1:14" x14ac:dyDescent="0.2">
      <c r="A101" s="3">
        <v>1120</v>
      </c>
      <c r="B101" s="2" t="s">
        <v>115</v>
      </c>
      <c r="C101" s="4">
        <v>41184</v>
      </c>
      <c r="D101" s="5">
        <v>24999</v>
      </c>
      <c r="E101" s="6" t="s">
        <v>4</v>
      </c>
      <c r="F101" s="6" t="s">
        <v>5</v>
      </c>
      <c r="G101" s="3" t="s">
        <v>6</v>
      </c>
      <c r="H101" s="3" t="s">
        <v>13</v>
      </c>
      <c r="I101" s="3">
        <v>3</v>
      </c>
      <c r="J101" s="3" t="s">
        <v>8</v>
      </c>
      <c r="K101" s="1">
        <v>96000</v>
      </c>
      <c r="L101" s="3" t="s">
        <v>17</v>
      </c>
      <c r="M101" s="76">
        <f t="shared" si="1"/>
        <v>2</v>
      </c>
      <c r="N101" s="294">
        <f>IF(Employee_Copy_1[[#This Row],[Add Life Ins]]="Y",Employee_Copy_1[[#This Row],[Annual Salary]]*0.01,0)</f>
        <v>960</v>
      </c>
    </row>
    <row r="102" spans="1:14" x14ac:dyDescent="0.2">
      <c r="A102" s="3">
        <v>1121</v>
      </c>
      <c r="B102" s="2" t="s">
        <v>116</v>
      </c>
      <c r="C102" s="5">
        <v>38397</v>
      </c>
      <c r="D102" s="5">
        <v>19419</v>
      </c>
      <c r="E102" s="6" t="s">
        <v>11</v>
      </c>
      <c r="F102" s="6" t="s">
        <v>29</v>
      </c>
      <c r="G102" s="3" t="s">
        <v>6</v>
      </c>
      <c r="H102" s="3" t="s">
        <v>7</v>
      </c>
      <c r="I102" s="3">
        <v>1</v>
      </c>
      <c r="J102" s="3" t="s">
        <v>26</v>
      </c>
      <c r="K102" s="1">
        <v>33800</v>
      </c>
      <c r="L102" s="3" t="s">
        <v>27</v>
      </c>
      <c r="M102" s="76">
        <f t="shared" si="1"/>
        <v>10</v>
      </c>
      <c r="N102" s="294">
        <f>IF(Employee_Copy_1[[#This Row],[Add Life Ins]]="Y",Employee_Copy_1[[#This Row],[Annual Salary]]*0.01,0)</f>
        <v>0</v>
      </c>
    </row>
    <row r="103" spans="1:14" x14ac:dyDescent="0.2">
      <c r="A103" s="3">
        <v>1122</v>
      </c>
      <c r="B103" s="2" t="s">
        <v>117</v>
      </c>
      <c r="C103" s="5">
        <v>37127</v>
      </c>
      <c r="D103" s="5">
        <v>24330</v>
      </c>
      <c r="E103" s="6" t="s">
        <v>11</v>
      </c>
      <c r="F103" s="6" t="s">
        <v>5</v>
      </c>
      <c r="G103" s="3" t="s">
        <v>6</v>
      </c>
      <c r="H103" s="3" t="s">
        <v>7</v>
      </c>
      <c r="I103" s="3">
        <v>1</v>
      </c>
      <c r="J103" s="3" t="s">
        <v>26</v>
      </c>
      <c r="K103" s="1">
        <v>35048</v>
      </c>
      <c r="L103" s="7" t="s">
        <v>20</v>
      </c>
      <c r="M103" s="76">
        <f t="shared" si="1"/>
        <v>13</v>
      </c>
      <c r="N103" s="294">
        <f>IF(Employee_Copy_1[[#This Row],[Add Life Ins]]="Y",Employee_Copy_1[[#This Row],[Annual Salary]]*0.01,0)</f>
        <v>0</v>
      </c>
    </row>
    <row r="104" spans="1:14" x14ac:dyDescent="0.2">
      <c r="A104" s="3">
        <v>1123</v>
      </c>
      <c r="B104" s="2" t="s">
        <v>118</v>
      </c>
      <c r="C104" s="4">
        <v>41079</v>
      </c>
      <c r="D104" s="5">
        <v>23340</v>
      </c>
      <c r="E104" s="6" t="s">
        <v>4</v>
      </c>
      <c r="F104" s="6" t="s">
        <v>5</v>
      </c>
      <c r="G104" s="3" t="s">
        <v>6</v>
      </c>
      <c r="H104" s="3" t="s">
        <v>7</v>
      </c>
      <c r="I104" s="3">
        <v>2</v>
      </c>
      <c r="J104" s="3" t="s">
        <v>8</v>
      </c>
      <c r="K104" s="1">
        <v>41000</v>
      </c>
      <c r="L104" s="3" t="s">
        <v>27</v>
      </c>
      <c r="M104" s="76">
        <f t="shared" si="1"/>
        <v>3</v>
      </c>
      <c r="N104" s="294">
        <f>IF(Employee_Copy_1[[#This Row],[Add Life Ins]]="Y",Employee_Copy_1[[#This Row],[Annual Salary]]*0.01,0)</f>
        <v>0</v>
      </c>
    </row>
  </sheetData>
  <mergeCells count="2">
    <mergeCell ref="A1:M1"/>
    <mergeCell ref="A2:M2"/>
  </mergeCells>
  <pageMargins left="0.7" right="0.7" top="0.75" bottom="0.75" header="0.3" footer="0.3"/>
  <pageSetup orientation="portrait" horizontalDpi="200" verticalDpi="200" r:id="rId1"/>
  <drawing r:id="rId2"/>
  <legacyDrawing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1"/>
  <sheetViews>
    <sheetView showGridLines="0" workbookViewId="0">
      <selection activeCell="N31" sqref="N31"/>
    </sheetView>
  </sheetViews>
  <sheetFormatPr baseColWidth="10" defaultColWidth="9.1640625" defaultRowHeight="13" x14ac:dyDescent="0.15"/>
  <cols>
    <col min="1" max="10" width="9.1640625" style="111"/>
    <col min="11" max="11" width="12.83203125" style="111" customWidth="1"/>
    <col min="12" max="16384" width="9.1640625" style="111"/>
  </cols>
  <sheetData>
    <row r="1" spans="1:11" ht="28" x14ac:dyDescent="0.3">
      <c r="A1" s="166" t="s">
        <v>171</v>
      </c>
      <c r="B1" s="167"/>
      <c r="C1" s="167"/>
      <c r="D1" s="167"/>
      <c r="E1" s="167"/>
      <c r="F1" s="167"/>
      <c r="G1" s="167"/>
      <c r="H1" s="167"/>
      <c r="I1" s="167"/>
      <c r="J1" s="167"/>
      <c r="K1" s="168"/>
    </row>
    <row r="2" spans="1:11" ht="20" x14ac:dyDescent="0.2">
      <c r="A2" s="169" t="s">
        <v>245</v>
      </c>
      <c r="B2" s="170"/>
      <c r="C2" s="170"/>
      <c r="D2" s="170"/>
      <c r="E2" s="170"/>
      <c r="F2" s="170"/>
      <c r="G2" s="170"/>
      <c r="H2" s="170"/>
      <c r="I2" s="170"/>
      <c r="J2" s="170"/>
      <c r="K2" s="171"/>
    </row>
    <row r="3" spans="1:11" ht="20" x14ac:dyDescent="0.2">
      <c r="A3" s="169" t="s">
        <v>238</v>
      </c>
      <c r="B3" s="170"/>
      <c r="C3" s="170"/>
      <c r="D3" s="170"/>
      <c r="E3" s="170"/>
      <c r="F3" s="170"/>
      <c r="G3" s="170"/>
      <c r="H3" s="170"/>
      <c r="I3" s="170"/>
      <c r="J3" s="170"/>
      <c r="K3" s="171"/>
    </row>
    <row r="4" spans="1:11" ht="21" thickBot="1" x14ac:dyDescent="0.25">
      <c r="A4" s="175"/>
      <c r="B4" s="176"/>
      <c r="C4" s="176"/>
      <c r="D4" s="176"/>
      <c r="E4" s="176"/>
      <c r="F4" s="176"/>
      <c r="G4" s="176"/>
      <c r="H4" s="176"/>
      <c r="I4" s="176"/>
      <c r="J4" s="176"/>
      <c r="K4" s="177"/>
    </row>
    <row r="32" ht="14" thickBot="1" x14ac:dyDescent="0.2"/>
    <row r="33" spans="1:11" ht="28" x14ac:dyDescent="0.3">
      <c r="A33" s="166" t="s">
        <v>133</v>
      </c>
      <c r="B33" s="167"/>
      <c r="C33" s="167"/>
      <c r="D33" s="167"/>
      <c r="E33" s="167"/>
      <c r="F33" s="167"/>
      <c r="G33" s="167"/>
      <c r="H33" s="167"/>
      <c r="I33" s="167"/>
      <c r="J33" s="167"/>
      <c r="K33" s="168"/>
    </row>
    <row r="34" spans="1:11" ht="28.5" customHeight="1" x14ac:dyDescent="0.25">
      <c r="A34" s="172" t="s">
        <v>210</v>
      </c>
      <c r="B34" s="173"/>
      <c r="C34" s="173"/>
      <c r="D34" s="173"/>
      <c r="E34" s="173"/>
      <c r="F34" s="173"/>
      <c r="G34" s="173"/>
      <c r="H34" s="173"/>
      <c r="I34" s="173"/>
      <c r="J34" s="173"/>
      <c r="K34" s="174"/>
    </row>
    <row r="35" spans="1:11" ht="7.5" customHeight="1" thickBot="1" x14ac:dyDescent="0.3">
      <c r="A35" s="112"/>
      <c r="B35" s="113"/>
      <c r="C35" s="113"/>
      <c r="D35" s="113"/>
      <c r="E35" s="113"/>
      <c r="F35" s="113"/>
      <c r="G35" s="113"/>
      <c r="H35" s="113"/>
      <c r="I35" s="113"/>
      <c r="J35" s="113"/>
      <c r="K35" s="114"/>
    </row>
    <row r="36" spans="1:11" ht="14" thickBot="1" x14ac:dyDescent="0.2"/>
    <row r="37" spans="1:11" ht="28" x14ac:dyDescent="0.3">
      <c r="A37" s="166" t="s">
        <v>134</v>
      </c>
      <c r="B37" s="167"/>
      <c r="C37" s="167"/>
      <c r="D37" s="167"/>
      <c r="E37" s="167"/>
      <c r="F37" s="167"/>
      <c r="G37" s="167"/>
      <c r="H37" s="167"/>
      <c r="I37" s="167"/>
      <c r="J37" s="167"/>
      <c r="K37" s="168"/>
    </row>
    <row r="38" spans="1:11" ht="29" thickBot="1" x14ac:dyDescent="0.35">
      <c r="A38" s="163" t="s">
        <v>135</v>
      </c>
      <c r="B38" s="164"/>
      <c r="C38" s="164"/>
      <c r="D38" s="164"/>
      <c r="E38" s="164"/>
      <c r="F38" s="164"/>
      <c r="G38" s="164"/>
      <c r="H38" s="164"/>
      <c r="I38" s="164"/>
      <c r="J38" s="164"/>
      <c r="K38" s="165"/>
    </row>
    <row r="39" spans="1:11" ht="14" thickBot="1" x14ac:dyDescent="0.2"/>
    <row r="40" spans="1:11" ht="28" x14ac:dyDescent="0.3">
      <c r="A40" s="166" t="s">
        <v>209</v>
      </c>
      <c r="B40" s="167"/>
      <c r="C40" s="167"/>
      <c r="D40" s="167"/>
      <c r="E40" s="167"/>
      <c r="F40" s="167"/>
      <c r="G40" s="167"/>
      <c r="H40" s="167"/>
      <c r="I40" s="167"/>
      <c r="J40" s="167"/>
      <c r="K40" s="168"/>
    </row>
    <row r="41" spans="1:11" ht="24" thickBot="1" x14ac:dyDescent="0.3">
      <c r="A41" s="160" t="s">
        <v>251</v>
      </c>
      <c r="B41" s="161"/>
      <c r="C41" s="161"/>
      <c r="D41" s="161"/>
      <c r="E41" s="161"/>
      <c r="F41" s="161"/>
      <c r="G41" s="161"/>
      <c r="H41" s="161"/>
      <c r="I41" s="161"/>
      <c r="J41" s="161"/>
      <c r="K41" s="162"/>
    </row>
  </sheetData>
  <mergeCells count="10">
    <mergeCell ref="A41:K41"/>
    <mergeCell ref="A38:K38"/>
    <mergeCell ref="A40:K40"/>
    <mergeCell ref="A1:K1"/>
    <mergeCell ref="A2:K2"/>
    <mergeCell ref="A33:K33"/>
    <mergeCell ref="A34:K34"/>
    <mergeCell ref="A37:K37"/>
    <mergeCell ref="A3:K3"/>
    <mergeCell ref="A4:K4"/>
  </mergeCells>
  <pageMargins left="0.75" right="0.75" top="1" bottom="1" header="0.5" footer="0.5"/>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2"/>
  <sheetViews>
    <sheetView showGridLines="0" workbookViewId="0">
      <selection activeCell="O6" sqref="O6"/>
    </sheetView>
  </sheetViews>
  <sheetFormatPr baseColWidth="10" defaultColWidth="9.1640625" defaultRowHeight="13" x14ac:dyDescent="0.15"/>
  <cols>
    <col min="1" max="10" width="9.1640625" style="111"/>
    <col min="11" max="11" width="17" style="111" customWidth="1"/>
    <col min="12" max="16384" width="9.1640625" style="111"/>
  </cols>
  <sheetData>
    <row r="1" spans="1:11" ht="28" x14ac:dyDescent="0.3">
      <c r="A1" s="178" t="s">
        <v>253</v>
      </c>
      <c r="B1" s="179"/>
      <c r="C1" s="179"/>
      <c r="D1" s="179"/>
      <c r="E1" s="179"/>
      <c r="F1" s="179"/>
      <c r="G1" s="179"/>
      <c r="H1" s="179"/>
      <c r="I1" s="179"/>
      <c r="J1" s="179"/>
      <c r="K1" s="180"/>
    </row>
    <row r="2" spans="1:11" ht="20" x14ac:dyDescent="0.2">
      <c r="A2" s="181" t="s">
        <v>252</v>
      </c>
      <c r="B2" s="182"/>
      <c r="C2" s="182"/>
      <c r="D2" s="182"/>
      <c r="E2" s="182"/>
      <c r="F2" s="182"/>
      <c r="G2" s="182"/>
      <c r="H2" s="182"/>
      <c r="I2" s="182"/>
      <c r="J2" s="182"/>
      <c r="K2" s="183"/>
    </row>
  </sheetData>
  <mergeCells count="2">
    <mergeCell ref="A1:K1"/>
    <mergeCell ref="A2:K2"/>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23"/>
  <sheetViews>
    <sheetView workbookViewId="0">
      <selection activeCell="E19" sqref="E19:E23"/>
    </sheetView>
  </sheetViews>
  <sheetFormatPr baseColWidth="10" defaultColWidth="8.83203125" defaultRowHeight="13" x14ac:dyDescent="0.15"/>
  <cols>
    <col min="1" max="1" width="3.83203125" style="9" customWidth="1"/>
    <col min="2" max="2" width="9.1640625" style="9"/>
    <col min="3" max="3" width="23" style="9" customWidth="1"/>
    <col min="4" max="4" width="25.5" style="9" bestFit="1" customWidth="1"/>
    <col min="5" max="5" width="20" style="9" bestFit="1" customWidth="1"/>
    <col min="6" max="8" width="9.1640625" style="9"/>
    <col min="9" max="9" width="15" style="9" customWidth="1"/>
    <col min="10" max="256" width="9.1640625" style="9"/>
    <col min="257" max="257" width="3.83203125" style="9" customWidth="1"/>
    <col min="258" max="258" width="9.1640625" style="9"/>
    <col min="259" max="259" width="10.83203125" style="9" customWidth="1"/>
    <col min="260" max="260" width="14.83203125" style="9" bestFit="1" customWidth="1"/>
    <col min="261" max="261" width="16.1640625" style="9" bestFit="1" customWidth="1"/>
    <col min="262" max="264" width="9.1640625" style="9"/>
    <col min="265" max="265" width="10" style="9" customWidth="1"/>
    <col min="266" max="512" width="9.1640625" style="9"/>
    <col min="513" max="513" width="3.83203125" style="9" customWidth="1"/>
    <col min="514" max="514" width="9.1640625" style="9"/>
    <col min="515" max="515" width="10.83203125" style="9" customWidth="1"/>
    <col min="516" max="516" width="14.83203125" style="9" bestFit="1" customWidth="1"/>
    <col min="517" max="517" width="16.1640625" style="9" bestFit="1" customWidth="1"/>
    <col min="518" max="520" width="9.1640625" style="9"/>
    <col min="521" max="521" width="10" style="9" customWidth="1"/>
    <col min="522" max="768" width="9.1640625" style="9"/>
    <col min="769" max="769" width="3.83203125" style="9" customWidth="1"/>
    <col min="770" max="770" width="9.1640625" style="9"/>
    <col min="771" max="771" width="10.83203125" style="9" customWidth="1"/>
    <col min="772" max="772" width="14.83203125" style="9" bestFit="1" customWidth="1"/>
    <col min="773" max="773" width="16.1640625" style="9" bestFit="1" customWidth="1"/>
    <col min="774" max="776" width="9.1640625" style="9"/>
    <col min="777" max="777" width="10" style="9" customWidth="1"/>
    <col min="778" max="1024" width="9.1640625" style="9"/>
    <col min="1025" max="1025" width="3.83203125" style="9" customWidth="1"/>
    <col min="1026" max="1026" width="9.1640625" style="9"/>
    <col min="1027" max="1027" width="10.83203125" style="9" customWidth="1"/>
    <col min="1028" max="1028" width="14.83203125" style="9" bestFit="1" customWidth="1"/>
    <col min="1029" max="1029" width="16.1640625" style="9" bestFit="1" customWidth="1"/>
    <col min="1030" max="1032" width="9.1640625" style="9"/>
    <col min="1033" max="1033" width="10" style="9" customWidth="1"/>
    <col min="1034" max="1280" width="9.1640625" style="9"/>
    <col min="1281" max="1281" width="3.83203125" style="9" customWidth="1"/>
    <col min="1282" max="1282" width="9.1640625" style="9"/>
    <col min="1283" max="1283" width="10.83203125" style="9" customWidth="1"/>
    <col min="1284" max="1284" width="14.83203125" style="9" bestFit="1" customWidth="1"/>
    <col min="1285" max="1285" width="16.1640625" style="9" bestFit="1" customWidth="1"/>
    <col min="1286" max="1288" width="9.1640625" style="9"/>
    <col min="1289" max="1289" width="10" style="9" customWidth="1"/>
    <col min="1290" max="1536" width="9.1640625" style="9"/>
    <col min="1537" max="1537" width="3.83203125" style="9" customWidth="1"/>
    <col min="1538" max="1538" width="9.1640625" style="9"/>
    <col min="1539" max="1539" width="10.83203125" style="9" customWidth="1"/>
    <col min="1540" max="1540" width="14.83203125" style="9" bestFit="1" customWidth="1"/>
    <col min="1541" max="1541" width="16.1640625" style="9" bestFit="1" customWidth="1"/>
    <col min="1542" max="1544" width="9.1640625" style="9"/>
    <col min="1545" max="1545" width="10" style="9" customWidth="1"/>
    <col min="1546" max="1792" width="9.1640625" style="9"/>
    <col min="1793" max="1793" width="3.83203125" style="9" customWidth="1"/>
    <col min="1794" max="1794" width="9.1640625" style="9"/>
    <col min="1795" max="1795" width="10.83203125" style="9" customWidth="1"/>
    <col min="1796" max="1796" width="14.83203125" style="9" bestFit="1" customWidth="1"/>
    <col min="1797" max="1797" width="16.1640625" style="9" bestFit="1" customWidth="1"/>
    <col min="1798" max="1800" width="9.1640625" style="9"/>
    <col min="1801" max="1801" width="10" style="9" customWidth="1"/>
    <col min="1802" max="2048" width="9.1640625" style="9"/>
    <col min="2049" max="2049" width="3.83203125" style="9" customWidth="1"/>
    <col min="2050" max="2050" width="9.1640625" style="9"/>
    <col min="2051" max="2051" width="10.83203125" style="9" customWidth="1"/>
    <col min="2052" max="2052" width="14.83203125" style="9" bestFit="1" customWidth="1"/>
    <col min="2053" max="2053" width="16.1640625" style="9" bestFit="1" customWidth="1"/>
    <col min="2054" max="2056" width="9.1640625" style="9"/>
    <col min="2057" max="2057" width="10" style="9" customWidth="1"/>
    <col min="2058" max="2304" width="9.1640625" style="9"/>
    <col min="2305" max="2305" width="3.83203125" style="9" customWidth="1"/>
    <col min="2306" max="2306" width="9.1640625" style="9"/>
    <col min="2307" max="2307" width="10.83203125" style="9" customWidth="1"/>
    <col min="2308" max="2308" width="14.83203125" style="9" bestFit="1" customWidth="1"/>
    <col min="2309" max="2309" width="16.1640625" style="9" bestFit="1" customWidth="1"/>
    <col min="2310" max="2312" width="9.1640625" style="9"/>
    <col min="2313" max="2313" width="10" style="9" customWidth="1"/>
    <col min="2314" max="2560" width="9.1640625" style="9"/>
    <col min="2561" max="2561" width="3.83203125" style="9" customWidth="1"/>
    <col min="2562" max="2562" width="9.1640625" style="9"/>
    <col min="2563" max="2563" width="10.83203125" style="9" customWidth="1"/>
    <col min="2564" max="2564" width="14.83203125" style="9" bestFit="1" customWidth="1"/>
    <col min="2565" max="2565" width="16.1640625" style="9" bestFit="1" customWidth="1"/>
    <col min="2566" max="2568" width="9.1640625" style="9"/>
    <col min="2569" max="2569" width="10" style="9" customWidth="1"/>
    <col min="2570" max="2816" width="9.1640625" style="9"/>
    <col min="2817" max="2817" width="3.83203125" style="9" customWidth="1"/>
    <col min="2818" max="2818" width="9.1640625" style="9"/>
    <col min="2819" max="2819" width="10.83203125" style="9" customWidth="1"/>
    <col min="2820" max="2820" width="14.83203125" style="9" bestFit="1" customWidth="1"/>
    <col min="2821" max="2821" width="16.1640625" style="9" bestFit="1" customWidth="1"/>
    <col min="2822" max="2824" width="9.1640625" style="9"/>
    <col min="2825" max="2825" width="10" style="9" customWidth="1"/>
    <col min="2826" max="3072" width="9.1640625" style="9"/>
    <col min="3073" max="3073" width="3.83203125" style="9" customWidth="1"/>
    <col min="3074" max="3074" width="9.1640625" style="9"/>
    <col min="3075" max="3075" width="10.83203125" style="9" customWidth="1"/>
    <col min="3076" max="3076" width="14.83203125" style="9" bestFit="1" customWidth="1"/>
    <col min="3077" max="3077" width="16.1640625" style="9" bestFit="1" customWidth="1"/>
    <col min="3078" max="3080" width="9.1640625" style="9"/>
    <col min="3081" max="3081" width="10" style="9" customWidth="1"/>
    <col min="3082" max="3328" width="9.1640625" style="9"/>
    <col min="3329" max="3329" width="3.83203125" style="9" customWidth="1"/>
    <col min="3330" max="3330" width="9.1640625" style="9"/>
    <col min="3331" max="3331" width="10.83203125" style="9" customWidth="1"/>
    <col min="3332" max="3332" width="14.83203125" style="9" bestFit="1" customWidth="1"/>
    <col min="3333" max="3333" width="16.1640625" style="9" bestFit="1" customWidth="1"/>
    <col min="3334" max="3336" width="9.1640625" style="9"/>
    <col min="3337" max="3337" width="10" style="9" customWidth="1"/>
    <col min="3338" max="3584" width="9.1640625" style="9"/>
    <col min="3585" max="3585" width="3.83203125" style="9" customWidth="1"/>
    <col min="3586" max="3586" width="9.1640625" style="9"/>
    <col min="3587" max="3587" width="10.83203125" style="9" customWidth="1"/>
    <col min="3588" max="3588" width="14.83203125" style="9" bestFit="1" customWidth="1"/>
    <col min="3589" max="3589" width="16.1640625" style="9" bestFit="1" customWidth="1"/>
    <col min="3590" max="3592" width="9.1640625" style="9"/>
    <col min="3593" max="3593" width="10" style="9" customWidth="1"/>
    <col min="3594" max="3840" width="9.1640625" style="9"/>
    <col min="3841" max="3841" width="3.83203125" style="9" customWidth="1"/>
    <col min="3842" max="3842" width="9.1640625" style="9"/>
    <col min="3843" max="3843" width="10.83203125" style="9" customWidth="1"/>
    <col min="3844" max="3844" width="14.83203125" style="9" bestFit="1" customWidth="1"/>
    <col min="3845" max="3845" width="16.1640625" style="9" bestFit="1" customWidth="1"/>
    <col min="3846" max="3848" width="9.1640625" style="9"/>
    <col min="3849" max="3849" width="10" style="9" customWidth="1"/>
    <col min="3850" max="4096" width="9.1640625" style="9"/>
    <col min="4097" max="4097" width="3.83203125" style="9" customWidth="1"/>
    <col min="4098" max="4098" width="9.1640625" style="9"/>
    <col min="4099" max="4099" width="10.83203125" style="9" customWidth="1"/>
    <col min="4100" max="4100" width="14.83203125" style="9" bestFit="1" customWidth="1"/>
    <col min="4101" max="4101" width="16.1640625" style="9" bestFit="1" customWidth="1"/>
    <col min="4102" max="4104" width="9.1640625" style="9"/>
    <col min="4105" max="4105" width="10" style="9" customWidth="1"/>
    <col min="4106" max="4352" width="9.1640625" style="9"/>
    <col min="4353" max="4353" width="3.83203125" style="9" customWidth="1"/>
    <col min="4354" max="4354" width="9.1640625" style="9"/>
    <col min="4355" max="4355" width="10.83203125" style="9" customWidth="1"/>
    <col min="4356" max="4356" width="14.83203125" style="9" bestFit="1" customWidth="1"/>
    <col min="4357" max="4357" width="16.1640625" style="9" bestFit="1" customWidth="1"/>
    <col min="4358" max="4360" width="9.1640625" style="9"/>
    <col min="4361" max="4361" width="10" style="9" customWidth="1"/>
    <col min="4362" max="4608" width="9.1640625" style="9"/>
    <col min="4609" max="4609" width="3.83203125" style="9" customWidth="1"/>
    <col min="4610" max="4610" width="9.1640625" style="9"/>
    <col min="4611" max="4611" width="10.83203125" style="9" customWidth="1"/>
    <col min="4612" max="4612" width="14.83203125" style="9" bestFit="1" customWidth="1"/>
    <col min="4613" max="4613" width="16.1640625" style="9" bestFit="1" customWidth="1"/>
    <col min="4614" max="4616" width="9.1640625" style="9"/>
    <col min="4617" max="4617" width="10" style="9" customWidth="1"/>
    <col min="4618" max="4864" width="9.1640625" style="9"/>
    <col min="4865" max="4865" width="3.83203125" style="9" customWidth="1"/>
    <col min="4866" max="4866" width="9.1640625" style="9"/>
    <col min="4867" max="4867" width="10.83203125" style="9" customWidth="1"/>
    <col min="4868" max="4868" width="14.83203125" style="9" bestFit="1" customWidth="1"/>
    <col min="4869" max="4869" width="16.1640625" style="9" bestFit="1" customWidth="1"/>
    <col min="4870" max="4872" width="9.1640625" style="9"/>
    <col min="4873" max="4873" width="10" style="9" customWidth="1"/>
    <col min="4874" max="5120" width="9.1640625" style="9"/>
    <col min="5121" max="5121" width="3.83203125" style="9" customWidth="1"/>
    <col min="5122" max="5122" width="9.1640625" style="9"/>
    <col min="5123" max="5123" width="10.83203125" style="9" customWidth="1"/>
    <col min="5124" max="5124" width="14.83203125" style="9" bestFit="1" customWidth="1"/>
    <col min="5125" max="5125" width="16.1640625" style="9" bestFit="1" customWidth="1"/>
    <col min="5126" max="5128" width="9.1640625" style="9"/>
    <col min="5129" max="5129" width="10" style="9" customWidth="1"/>
    <col min="5130" max="5376" width="9.1640625" style="9"/>
    <col min="5377" max="5377" width="3.83203125" style="9" customWidth="1"/>
    <col min="5378" max="5378" width="9.1640625" style="9"/>
    <col min="5379" max="5379" width="10.83203125" style="9" customWidth="1"/>
    <col min="5380" max="5380" width="14.83203125" style="9" bestFit="1" customWidth="1"/>
    <col min="5381" max="5381" width="16.1640625" style="9" bestFit="1" customWidth="1"/>
    <col min="5382" max="5384" width="9.1640625" style="9"/>
    <col min="5385" max="5385" width="10" style="9" customWidth="1"/>
    <col min="5386" max="5632" width="9.1640625" style="9"/>
    <col min="5633" max="5633" width="3.83203125" style="9" customWidth="1"/>
    <col min="5634" max="5634" width="9.1640625" style="9"/>
    <col min="5635" max="5635" width="10.83203125" style="9" customWidth="1"/>
    <col min="5636" max="5636" width="14.83203125" style="9" bestFit="1" customWidth="1"/>
    <col min="5637" max="5637" width="16.1640625" style="9" bestFit="1" customWidth="1"/>
    <col min="5638" max="5640" width="9.1640625" style="9"/>
    <col min="5641" max="5641" width="10" style="9" customWidth="1"/>
    <col min="5642" max="5888" width="9.1640625" style="9"/>
    <col min="5889" max="5889" width="3.83203125" style="9" customWidth="1"/>
    <col min="5890" max="5890" width="9.1640625" style="9"/>
    <col min="5891" max="5891" width="10.83203125" style="9" customWidth="1"/>
    <col min="5892" max="5892" width="14.83203125" style="9" bestFit="1" customWidth="1"/>
    <col min="5893" max="5893" width="16.1640625" style="9" bestFit="1" customWidth="1"/>
    <col min="5894" max="5896" width="9.1640625" style="9"/>
    <col min="5897" max="5897" width="10" style="9" customWidth="1"/>
    <col min="5898" max="6144" width="9.1640625" style="9"/>
    <col min="6145" max="6145" width="3.83203125" style="9" customWidth="1"/>
    <col min="6146" max="6146" width="9.1640625" style="9"/>
    <col min="6147" max="6147" width="10.83203125" style="9" customWidth="1"/>
    <col min="6148" max="6148" width="14.83203125" style="9" bestFit="1" customWidth="1"/>
    <col min="6149" max="6149" width="16.1640625" style="9" bestFit="1" customWidth="1"/>
    <col min="6150" max="6152" width="9.1640625" style="9"/>
    <col min="6153" max="6153" width="10" style="9" customWidth="1"/>
    <col min="6154" max="6400" width="9.1640625" style="9"/>
    <col min="6401" max="6401" width="3.83203125" style="9" customWidth="1"/>
    <col min="6402" max="6402" width="9.1640625" style="9"/>
    <col min="6403" max="6403" width="10.83203125" style="9" customWidth="1"/>
    <col min="6404" max="6404" width="14.83203125" style="9" bestFit="1" customWidth="1"/>
    <col min="6405" max="6405" width="16.1640625" style="9" bestFit="1" customWidth="1"/>
    <col min="6406" max="6408" width="9.1640625" style="9"/>
    <col min="6409" max="6409" width="10" style="9" customWidth="1"/>
    <col min="6410" max="6656" width="9.1640625" style="9"/>
    <col min="6657" max="6657" width="3.83203125" style="9" customWidth="1"/>
    <col min="6658" max="6658" width="9.1640625" style="9"/>
    <col min="6659" max="6659" width="10.83203125" style="9" customWidth="1"/>
    <col min="6660" max="6660" width="14.83203125" style="9" bestFit="1" customWidth="1"/>
    <col min="6661" max="6661" width="16.1640625" style="9" bestFit="1" customWidth="1"/>
    <col min="6662" max="6664" width="9.1640625" style="9"/>
    <col min="6665" max="6665" width="10" style="9" customWidth="1"/>
    <col min="6666" max="6912" width="9.1640625" style="9"/>
    <col min="6913" max="6913" width="3.83203125" style="9" customWidth="1"/>
    <col min="6914" max="6914" width="9.1640625" style="9"/>
    <col min="6915" max="6915" width="10.83203125" style="9" customWidth="1"/>
    <col min="6916" max="6916" width="14.83203125" style="9" bestFit="1" customWidth="1"/>
    <col min="6917" max="6917" width="16.1640625" style="9" bestFit="1" customWidth="1"/>
    <col min="6918" max="6920" width="9.1640625" style="9"/>
    <col min="6921" max="6921" width="10" style="9" customWidth="1"/>
    <col min="6922" max="7168" width="9.1640625" style="9"/>
    <col min="7169" max="7169" width="3.83203125" style="9" customWidth="1"/>
    <col min="7170" max="7170" width="9.1640625" style="9"/>
    <col min="7171" max="7171" width="10.83203125" style="9" customWidth="1"/>
    <col min="7172" max="7172" width="14.83203125" style="9" bestFit="1" customWidth="1"/>
    <col min="7173" max="7173" width="16.1640625" style="9" bestFit="1" customWidth="1"/>
    <col min="7174" max="7176" width="9.1640625" style="9"/>
    <col min="7177" max="7177" width="10" style="9" customWidth="1"/>
    <col min="7178" max="7424" width="9.1640625" style="9"/>
    <col min="7425" max="7425" width="3.83203125" style="9" customWidth="1"/>
    <col min="7426" max="7426" width="9.1640625" style="9"/>
    <col min="7427" max="7427" width="10.83203125" style="9" customWidth="1"/>
    <col min="7428" max="7428" width="14.83203125" style="9" bestFit="1" customWidth="1"/>
    <col min="7429" max="7429" width="16.1640625" style="9" bestFit="1" customWidth="1"/>
    <col min="7430" max="7432" width="9.1640625" style="9"/>
    <col min="7433" max="7433" width="10" style="9" customWidth="1"/>
    <col min="7434" max="7680" width="9.1640625" style="9"/>
    <col min="7681" max="7681" width="3.83203125" style="9" customWidth="1"/>
    <col min="7682" max="7682" width="9.1640625" style="9"/>
    <col min="7683" max="7683" width="10.83203125" style="9" customWidth="1"/>
    <col min="7684" max="7684" width="14.83203125" style="9" bestFit="1" customWidth="1"/>
    <col min="7685" max="7685" width="16.1640625" style="9" bestFit="1" customWidth="1"/>
    <col min="7686" max="7688" width="9.1640625" style="9"/>
    <col min="7689" max="7689" width="10" style="9" customWidth="1"/>
    <col min="7690" max="7936" width="9.1640625" style="9"/>
    <col min="7937" max="7937" width="3.83203125" style="9" customWidth="1"/>
    <col min="7938" max="7938" width="9.1640625" style="9"/>
    <col min="7939" max="7939" width="10.83203125" style="9" customWidth="1"/>
    <col min="7940" max="7940" width="14.83203125" style="9" bestFit="1" customWidth="1"/>
    <col min="7941" max="7941" width="16.1640625" style="9" bestFit="1" customWidth="1"/>
    <col min="7942" max="7944" width="9.1640625" style="9"/>
    <col min="7945" max="7945" width="10" style="9" customWidth="1"/>
    <col min="7946" max="8192" width="9.1640625" style="9"/>
    <col min="8193" max="8193" width="3.83203125" style="9" customWidth="1"/>
    <col min="8194" max="8194" width="9.1640625" style="9"/>
    <col min="8195" max="8195" width="10.83203125" style="9" customWidth="1"/>
    <col min="8196" max="8196" width="14.83203125" style="9" bestFit="1" customWidth="1"/>
    <col min="8197" max="8197" width="16.1640625" style="9" bestFit="1" customWidth="1"/>
    <col min="8198" max="8200" width="9.1640625" style="9"/>
    <col min="8201" max="8201" width="10" style="9" customWidth="1"/>
    <col min="8202" max="8448" width="9.1640625" style="9"/>
    <col min="8449" max="8449" width="3.83203125" style="9" customWidth="1"/>
    <col min="8450" max="8450" width="9.1640625" style="9"/>
    <col min="8451" max="8451" width="10.83203125" style="9" customWidth="1"/>
    <col min="8452" max="8452" width="14.83203125" style="9" bestFit="1" customWidth="1"/>
    <col min="8453" max="8453" width="16.1640625" style="9" bestFit="1" customWidth="1"/>
    <col min="8454" max="8456" width="9.1640625" style="9"/>
    <col min="8457" max="8457" width="10" style="9" customWidth="1"/>
    <col min="8458" max="8704" width="9.1640625" style="9"/>
    <col min="8705" max="8705" width="3.83203125" style="9" customWidth="1"/>
    <col min="8706" max="8706" width="9.1640625" style="9"/>
    <col min="8707" max="8707" width="10.83203125" style="9" customWidth="1"/>
    <col min="8708" max="8708" width="14.83203125" style="9" bestFit="1" customWidth="1"/>
    <col min="8709" max="8709" width="16.1640625" style="9" bestFit="1" customWidth="1"/>
    <col min="8710" max="8712" width="9.1640625" style="9"/>
    <col min="8713" max="8713" width="10" style="9" customWidth="1"/>
    <col min="8714" max="8960" width="9.1640625" style="9"/>
    <col min="8961" max="8961" width="3.83203125" style="9" customWidth="1"/>
    <col min="8962" max="8962" width="9.1640625" style="9"/>
    <col min="8963" max="8963" width="10.83203125" style="9" customWidth="1"/>
    <col min="8964" max="8964" width="14.83203125" style="9" bestFit="1" customWidth="1"/>
    <col min="8965" max="8965" width="16.1640625" style="9" bestFit="1" customWidth="1"/>
    <col min="8966" max="8968" width="9.1640625" style="9"/>
    <col min="8969" max="8969" width="10" style="9" customWidth="1"/>
    <col min="8970" max="9216" width="9.1640625" style="9"/>
    <col min="9217" max="9217" width="3.83203125" style="9" customWidth="1"/>
    <col min="9218" max="9218" width="9.1640625" style="9"/>
    <col min="9219" max="9219" width="10.83203125" style="9" customWidth="1"/>
    <col min="9220" max="9220" width="14.83203125" style="9" bestFit="1" customWidth="1"/>
    <col min="9221" max="9221" width="16.1640625" style="9" bestFit="1" customWidth="1"/>
    <col min="9222" max="9224" width="9.1640625" style="9"/>
    <col min="9225" max="9225" width="10" style="9" customWidth="1"/>
    <col min="9226" max="9472" width="9.1640625" style="9"/>
    <col min="9473" max="9473" width="3.83203125" style="9" customWidth="1"/>
    <col min="9474" max="9474" width="9.1640625" style="9"/>
    <col min="9475" max="9475" width="10.83203125" style="9" customWidth="1"/>
    <col min="9476" max="9476" width="14.83203125" style="9" bestFit="1" customWidth="1"/>
    <col min="9477" max="9477" width="16.1640625" style="9" bestFit="1" customWidth="1"/>
    <col min="9478" max="9480" width="9.1640625" style="9"/>
    <col min="9481" max="9481" width="10" style="9" customWidth="1"/>
    <col min="9482" max="9728" width="9.1640625" style="9"/>
    <col min="9729" max="9729" width="3.83203125" style="9" customWidth="1"/>
    <col min="9730" max="9730" width="9.1640625" style="9"/>
    <col min="9731" max="9731" width="10.83203125" style="9" customWidth="1"/>
    <col min="9732" max="9732" width="14.83203125" style="9" bestFit="1" customWidth="1"/>
    <col min="9733" max="9733" width="16.1640625" style="9" bestFit="1" customWidth="1"/>
    <col min="9734" max="9736" width="9.1640625" style="9"/>
    <col min="9737" max="9737" width="10" style="9" customWidth="1"/>
    <col min="9738" max="9984" width="9.1640625" style="9"/>
    <col min="9985" max="9985" width="3.83203125" style="9" customWidth="1"/>
    <col min="9986" max="9986" width="9.1640625" style="9"/>
    <col min="9987" max="9987" width="10.83203125" style="9" customWidth="1"/>
    <col min="9988" max="9988" width="14.83203125" style="9" bestFit="1" customWidth="1"/>
    <col min="9989" max="9989" width="16.1640625" style="9" bestFit="1" customWidth="1"/>
    <col min="9990" max="9992" width="9.1640625" style="9"/>
    <col min="9993" max="9993" width="10" style="9" customWidth="1"/>
    <col min="9994" max="10240" width="9.1640625" style="9"/>
    <col min="10241" max="10241" width="3.83203125" style="9" customWidth="1"/>
    <col min="10242" max="10242" width="9.1640625" style="9"/>
    <col min="10243" max="10243" width="10.83203125" style="9" customWidth="1"/>
    <col min="10244" max="10244" width="14.83203125" style="9" bestFit="1" customWidth="1"/>
    <col min="10245" max="10245" width="16.1640625" style="9" bestFit="1" customWidth="1"/>
    <col min="10246" max="10248" width="9.1640625" style="9"/>
    <col min="10249" max="10249" width="10" style="9" customWidth="1"/>
    <col min="10250" max="10496" width="9.1640625" style="9"/>
    <col min="10497" max="10497" width="3.83203125" style="9" customWidth="1"/>
    <col min="10498" max="10498" width="9.1640625" style="9"/>
    <col min="10499" max="10499" width="10.83203125" style="9" customWidth="1"/>
    <col min="10500" max="10500" width="14.83203125" style="9" bestFit="1" customWidth="1"/>
    <col min="10501" max="10501" width="16.1640625" style="9" bestFit="1" customWidth="1"/>
    <col min="10502" max="10504" width="9.1640625" style="9"/>
    <col min="10505" max="10505" width="10" style="9" customWidth="1"/>
    <col min="10506" max="10752" width="9.1640625" style="9"/>
    <col min="10753" max="10753" width="3.83203125" style="9" customWidth="1"/>
    <col min="10754" max="10754" width="9.1640625" style="9"/>
    <col min="10755" max="10755" width="10.83203125" style="9" customWidth="1"/>
    <col min="10756" max="10756" width="14.83203125" style="9" bestFit="1" customWidth="1"/>
    <col min="10757" max="10757" width="16.1640625" style="9" bestFit="1" customWidth="1"/>
    <col min="10758" max="10760" width="9.1640625" style="9"/>
    <col min="10761" max="10761" width="10" style="9" customWidth="1"/>
    <col min="10762" max="11008" width="9.1640625" style="9"/>
    <col min="11009" max="11009" width="3.83203125" style="9" customWidth="1"/>
    <col min="11010" max="11010" width="9.1640625" style="9"/>
    <col min="11011" max="11011" width="10.83203125" style="9" customWidth="1"/>
    <col min="11012" max="11012" width="14.83203125" style="9" bestFit="1" customWidth="1"/>
    <col min="11013" max="11013" width="16.1640625" style="9" bestFit="1" customWidth="1"/>
    <col min="11014" max="11016" width="9.1640625" style="9"/>
    <col min="11017" max="11017" width="10" style="9" customWidth="1"/>
    <col min="11018" max="11264" width="9.1640625" style="9"/>
    <col min="11265" max="11265" width="3.83203125" style="9" customWidth="1"/>
    <col min="11266" max="11266" width="9.1640625" style="9"/>
    <col min="11267" max="11267" width="10.83203125" style="9" customWidth="1"/>
    <col min="11268" max="11268" width="14.83203125" style="9" bestFit="1" customWidth="1"/>
    <col min="11269" max="11269" width="16.1640625" style="9" bestFit="1" customWidth="1"/>
    <col min="11270" max="11272" width="9.1640625" style="9"/>
    <col min="11273" max="11273" width="10" style="9" customWidth="1"/>
    <col min="11274" max="11520" width="9.1640625" style="9"/>
    <col min="11521" max="11521" width="3.83203125" style="9" customWidth="1"/>
    <col min="11522" max="11522" width="9.1640625" style="9"/>
    <col min="11523" max="11523" width="10.83203125" style="9" customWidth="1"/>
    <col min="11524" max="11524" width="14.83203125" style="9" bestFit="1" customWidth="1"/>
    <col min="11525" max="11525" width="16.1640625" style="9" bestFit="1" customWidth="1"/>
    <col min="11526" max="11528" width="9.1640625" style="9"/>
    <col min="11529" max="11529" width="10" style="9" customWidth="1"/>
    <col min="11530" max="11776" width="9.1640625" style="9"/>
    <col min="11777" max="11777" width="3.83203125" style="9" customWidth="1"/>
    <col min="11778" max="11778" width="9.1640625" style="9"/>
    <col min="11779" max="11779" width="10.83203125" style="9" customWidth="1"/>
    <col min="11780" max="11780" width="14.83203125" style="9" bestFit="1" customWidth="1"/>
    <col min="11781" max="11781" width="16.1640625" style="9" bestFit="1" customWidth="1"/>
    <col min="11782" max="11784" width="9.1640625" style="9"/>
    <col min="11785" max="11785" width="10" style="9" customWidth="1"/>
    <col min="11786" max="12032" width="9.1640625" style="9"/>
    <col min="12033" max="12033" width="3.83203125" style="9" customWidth="1"/>
    <col min="12034" max="12034" width="9.1640625" style="9"/>
    <col min="12035" max="12035" width="10.83203125" style="9" customWidth="1"/>
    <col min="12036" max="12036" width="14.83203125" style="9" bestFit="1" customWidth="1"/>
    <col min="12037" max="12037" width="16.1640625" style="9" bestFit="1" customWidth="1"/>
    <col min="12038" max="12040" width="9.1640625" style="9"/>
    <col min="12041" max="12041" width="10" style="9" customWidth="1"/>
    <col min="12042" max="12288" width="9.1640625" style="9"/>
    <col min="12289" max="12289" width="3.83203125" style="9" customWidth="1"/>
    <col min="12290" max="12290" width="9.1640625" style="9"/>
    <col min="12291" max="12291" width="10.83203125" style="9" customWidth="1"/>
    <col min="12292" max="12292" width="14.83203125" style="9" bestFit="1" customWidth="1"/>
    <col min="12293" max="12293" width="16.1640625" style="9" bestFit="1" customWidth="1"/>
    <col min="12294" max="12296" width="9.1640625" style="9"/>
    <col min="12297" max="12297" width="10" style="9" customWidth="1"/>
    <col min="12298" max="12544" width="9.1640625" style="9"/>
    <col min="12545" max="12545" width="3.83203125" style="9" customWidth="1"/>
    <col min="12546" max="12546" width="9.1640625" style="9"/>
    <col min="12547" max="12547" width="10.83203125" style="9" customWidth="1"/>
    <col min="12548" max="12548" width="14.83203125" style="9" bestFit="1" customWidth="1"/>
    <col min="12549" max="12549" width="16.1640625" style="9" bestFit="1" customWidth="1"/>
    <col min="12550" max="12552" width="9.1640625" style="9"/>
    <col min="12553" max="12553" width="10" style="9" customWidth="1"/>
    <col min="12554" max="12800" width="9.1640625" style="9"/>
    <col min="12801" max="12801" width="3.83203125" style="9" customWidth="1"/>
    <col min="12802" max="12802" width="9.1640625" style="9"/>
    <col min="12803" max="12803" width="10.83203125" style="9" customWidth="1"/>
    <col min="12804" max="12804" width="14.83203125" style="9" bestFit="1" customWidth="1"/>
    <col min="12805" max="12805" width="16.1640625" style="9" bestFit="1" customWidth="1"/>
    <col min="12806" max="12808" width="9.1640625" style="9"/>
    <col min="12809" max="12809" width="10" style="9" customWidth="1"/>
    <col min="12810" max="13056" width="9.1640625" style="9"/>
    <col min="13057" max="13057" width="3.83203125" style="9" customWidth="1"/>
    <col min="13058" max="13058" width="9.1640625" style="9"/>
    <col min="13059" max="13059" width="10.83203125" style="9" customWidth="1"/>
    <col min="13060" max="13060" width="14.83203125" style="9" bestFit="1" customWidth="1"/>
    <col min="13061" max="13061" width="16.1640625" style="9" bestFit="1" customWidth="1"/>
    <col min="13062" max="13064" width="9.1640625" style="9"/>
    <col min="13065" max="13065" width="10" style="9" customWidth="1"/>
    <col min="13066" max="13312" width="9.1640625" style="9"/>
    <col min="13313" max="13313" width="3.83203125" style="9" customWidth="1"/>
    <col min="13314" max="13314" width="9.1640625" style="9"/>
    <col min="13315" max="13315" width="10.83203125" style="9" customWidth="1"/>
    <col min="13316" max="13316" width="14.83203125" style="9" bestFit="1" customWidth="1"/>
    <col min="13317" max="13317" width="16.1640625" style="9" bestFit="1" customWidth="1"/>
    <col min="13318" max="13320" width="9.1640625" style="9"/>
    <col min="13321" max="13321" width="10" style="9" customWidth="1"/>
    <col min="13322" max="13568" width="9.1640625" style="9"/>
    <col min="13569" max="13569" width="3.83203125" style="9" customWidth="1"/>
    <col min="13570" max="13570" width="9.1640625" style="9"/>
    <col min="13571" max="13571" width="10.83203125" style="9" customWidth="1"/>
    <col min="13572" max="13572" width="14.83203125" style="9" bestFit="1" customWidth="1"/>
    <col min="13573" max="13573" width="16.1640625" style="9" bestFit="1" customWidth="1"/>
    <col min="13574" max="13576" width="9.1640625" style="9"/>
    <col min="13577" max="13577" width="10" style="9" customWidth="1"/>
    <col min="13578" max="13824" width="9.1640625" style="9"/>
    <col min="13825" max="13825" width="3.83203125" style="9" customWidth="1"/>
    <col min="13826" max="13826" width="9.1640625" style="9"/>
    <col min="13827" max="13827" width="10.83203125" style="9" customWidth="1"/>
    <col min="13828" max="13828" width="14.83203125" style="9" bestFit="1" customWidth="1"/>
    <col min="13829" max="13829" width="16.1640625" style="9" bestFit="1" customWidth="1"/>
    <col min="13830" max="13832" width="9.1640625" style="9"/>
    <col min="13833" max="13833" width="10" style="9" customWidth="1"/>
    <col min="13834" max="14080" width="9.1640625" style="9"/>
    <col min="14081" max="14081" width="3.83203125" style="9" customWidth="1"/>
    <col min="14082" max="14082" width="9.1640625" style="9"/>
    <col min="14083" max="14083" width="10.83203125" style="9" customWidth="1"/>
    <col min="14084" max="14084" width="14.83203125" style="9" bestFit="1" customWidth="1"/>
    <col min="14085" max="14085" width="16.1640625" style="9" bestFit="1" customWidth="1"/>
    <col min="14086" max="14088" width="9.1640625" style="9"/>
    <col min="14089" max="14089" width="10" style="9" customWidth="1"/>
    <col min="14090" max="14336" width="9.1640625" style="9"/>
    <col min="14337" max="14337" width="3.83203125" style="9" customWidth="1"/>
    <col min="14338" max="14338" width="9.1640625" style="9"/>
    <col min="14339" max="14339" width="10.83203125" style="9" customWidth="1"/>
    <col min="14340" max="14340" width="14.83203125" style="9" bestFit="1" customWidth="1"/>
    <col min="14341" max="14341" width="16.1640625" style="9" bestFit="1" customWidth="1"/>
    <col min="14342" max="14344" width="9.1640625" style="9"/>
    <col min="14345" max="14345" width="10" style="9" customWidth="1"/>
    <col min="14346" max="14592" width="9.1640625" style="9"/>
    <col min="14593" max="14593" width="3.83203125" style="9" customWidth="1"/>
    <col min="14594" max="14594" width="9.1640625" style="9"/>
    <col min="14595" max="14595" width="10.83203125" style="9" customWidth="1"/>
    <col min="14596" max="14596" width="14.83203125" style="9" bestFit="1" customWidth="1"/>
    <col min="14597" max="14597" width="16.1640625" style="9" bestFit="1" customWidth="1"/>
    <col min="14598" max="14600" width="9.1640625" style="9"/>
    <col min="14601" max="14601" width="10" style="9" customWidth="1"/>
    <col min="14602" max="14848" width="9.1640625" style="9"/>
    <col min="14849" max="14849" width="3.83203125" style="9" customWidth="1"/>
    <col min="14850" max="14850" width="9.1640625" style="9"/>
    <col min="14851" max="14851" width="10.83203125" style="9" customWidth="1"/>
    <col min="14852" max="14852" width="14.83203125" style="9" bestFit="1" customWidth="1"/>
    <col min="14853" max="14853" width="16.1640625" style="9" bestFit="1" customWidth="1"/>
    <col min="14854" max="14856" width="9.1640625" style="9"/>
    <col min="14857" max="14857" width="10" style="9" customWidth="1"/>
    <col min="14858" max="15104" width="9.1640625" style="9"/>
    <col min="15105" max="15105" width="3.83203125" style="9" customWidth="1"/>
    <col min="15106" max="15106" width="9.1640625" style="9"/>
    <col min="15107" max="15107" width="10.83203125" style="9" customWidth="1"/>
    <col min="15108" max="15108" width="14.83203125" style="9" bestFit="1" customWidth="1"/>
    <col min="15109" max="15109" width="16.1640625" style="9" bestFit="1" customWidth="1"/>
    <col min="15110" max="15112" width="9.1640625" style="9"/>
    <col min="15113" max="15113" width="10" style="9" customWidth="1"/>
    <col min="15114" max="15360" width="9.1640625" style="9"/>
    <col min="15361" max="15361" width="3.83203125" style="9" customWidth="1"/>
    <col min="15362" max="15362" width="9.1640625" style="9"/>
    <col min="15363" max="15363" width="10.83203125" style="9" customWidth="1"/>
    <col min="15364" max="15364" width="14.83203125" style="9" bestFit="1" customWidth="1"/>
    <col min="15365" max="15365" width="16.1640625" style="9" bestFit="1" customWidth="1"/>
    <col min="15366" max="15368" width="9.1640625" style="9"/>
    <col min="15369" max="15369" width="10" style="9" customWidth="1"/>
    <col min="15370" max="15616" width="9.1640625" style="9"/>
    <col min="15617" max="15617" width="3.83203125" style="9" customWidth="1"/>
    <col min="15618" max="15618" width="9.1640625" style="9"/>
    <col min="15619" max="15619" width="10.83203125" style="9" customWidth="1"/>
    <col min="15620" max="15620" width="14.83203125" style="9" bestFit="1" customWidth="1"/>
    <col min="15621" max="15621" width="16.1640625" style="9" bestFit="1" customWidth="1"/>
    <col min="15622" max="15624" width="9.1640625" style="9"/>
    <col min="15625" max="15625" width="10" style="9" customWidth="1"/>
    <col min="15626" max="15872" width="9.1640625" style="9"/>
    <col min="15873" max="15873" width="3.83203125" style="9" customWidth="1"/>
    <col min="15874" max="15874" width="9.1640625" style="9"/>
    <col min="15875" max="15875" width="10.83203125" style="9" customWidth="1"/>
    <col min="15876" max="15876" width="14.83203125" style="9" bestFit="1" customWidth="1"/>
    <col min="15877" max="15877" width="16.1640625" style="9" bestFit="1" customWidth="1"/>
    <col min="15878" max="15880" width="9.1640625" style="9"/>
    <col min="15881" max="15881" width="10" style="9" customWidth="1"/>
    <col min="15882" max="16128" width="9.1640625" style="9"/>
    <col min="16129" max="16129" width="3.83203125" style="9" customWidth="1"/>
    <col min="16130" max="16130" width="9.1640625" style="9"/>
    <col min="16131" max="16131" width="10.83203125" style="9" customWidth="1"/>
    <col min="16132" max="16132" width="14.83203125" style="9" bestFit="1" customWidth="1"/>
    <col min="16133" max="16133" width="16.1640625" style="9" bestFit="1" customWidth="1"/>
    <col min="16134" max="16136" width="9.1640625" style="9"/>
    <col min="16137" max="16137" width="10" style="9" customWidth="1"/>
    <col min="16138" max="16384" width="9.1640625" style="9"/>
  </cols>
  <sheetData>
    <row r="1" spans="1:9" ht="28" x14ac:dyDescent="0.3">
      <c r="A1" s="115" t="s">
        <v>198</v>
      </c>
      <c r="B1" s="116"/>
      <c r="C1" s="116"/>
      <c r="D1" s="116"/>
      <c r="E1" s="116"/>
      <c r="F1" s="116"/>
      <c r="G1" s="116"/>
      <c r="H1" s="116"/>
      <c r="I1" s="117"/>
    </row>
    <row r="2" spans="1:9" ht="28" x14ac:dyDescent="0.3">
      <c r="A2" s="118" t="s">
        <v>174</v>
      </c>
      <c r="B2" s="119"/>
      <c r="C2" s="119"/>
      <c r="D2" s="119"/>
      <c r="E2" s="119"/>
      <c r="F2" s="119"/>
      <c r="G2" s="119"/>
      <c r="H2" s="119"/>
      <c r="I2" s="120"/>
    </row>
    <row r="3" spans="1:9" ht="24" thickBot="1" x14ac:dyDescent="0.3">
      <c r="A3" s="160" t="s">
        <v>228</v>
      </c>
      <c r="B3" s="161"/>
      <c r="C3" s="161"/>
      <c r="D3" s="161"/>
      <c r="E3" s="161"/>
      <c r="F3" s="161"/>
      <c r="G3" s="161"/>
      <c r="H3" s="161"/>
      <c r="I3" s="162"/>
    </row>
    <row r="4" spans="1:9" ht="18" customHeight="1" x14ac:dyDescent="0.3">
      <c r="A4" s="15"/>
      <c r="B4" s="16"/>
      <c r="C4" s="16"/>
      <c r="D4" s="16"/>
      <c r="E4" s="16"/>
      <c r="F4" s="16"/>
      <c r="G4" s="16"/>
      <c r="H4" s="16"/>
      <c r="I4" s="16"/>
    </row>
    <row r="5" spans="1:9" ht="19" x14ac:dyDescent="0.2">
      <c r="A5" s="17" t="s">
        <v>177</v>
      </c>
      <c r="B5" s="18"/>
      <c r="C5" s="18"/>
      <c r="D5" s="18"/>
      <c r="E5" s="18"/>
      <c r="F5" s="18"/>
      <c r="G5" s="18"/>
      <c r="H5" s="18"/>
      <c r="I5" s="18"/>
    </row>
    <row r="6" spans="1:9" ht="19" x14ac:dyDescent="0.2">
      <c r="A6" s="17" t="s">
        <v>254</v>
      </c>
      <c r="B6" s="18"/>
      <c r="C6" s="18"/>
      <c r="D6" s="18"/>
      <c r="E6" s="18"/>
      <c r="F6" s="18"/>
      <c r="G6" s="18"/>
      <c r="H6" s="18"/>
      <c r="I6" s="18"/>
    </row>
    <row r="7" spans="1:9" ht="19" x14ac:dyDescent="0.2">
      <c r="A7" s="185" t="s">
        <v>255</v>
      </c>
      <c r="B7" s="185"/>
      <c r="C7" s="185"/>
      <c r="D7" s="185"/>
      <c r="E7" s="185"/>
      <c r="F7" s="185"/>
      <c r="G7" s="185"/>
      <c r="H7" s="185"/>
      <c r="I7" s="185"/>
    </row>
    <row r="8" spans="1:9" ht="19" x14ac:dyDescent="0.2">
      <c r="A8" s="184" t="s">
        <v>182</v>
      </c>
      <c r="B8" s="184"/>
      <c r="C8" s="184"/>
      <c r="D8" s="184"/>
      <c r="E8" s="184"/>
      <c r="F8" s="184"/>
      <c r="G8" s="184"/>
      <c r="H8" s="184"/>
      <c r="I8" s="184"/>
    </row>
    <row r="10" spans="1:9" ht="14" thickBot="1" x14ac:dyDescent="0.2"/>
    <row r="11" spans="1:9" ht="21" thickBot="1" x14ac:dyDescent="0.25">
      <c r="C11" s="186" t="s">
        <v>180</v>
      </c>
      <c r="D11" s="187"/>
    </row>
    <row r="12" spans="1:9" ht="16" x14ac:dyDescent="0.2">
      <c r="C12" s="58" t="s">
        <v>178</v>
      </c>
      <c r="D12" s="61">
        <v>1000</v>
      </c>
    </row>
    <row r="13" spans="1:9" ht="16" x14ac:dyDescent="0.2">
      <c r="C13" s="59" t="s">
        <v>179</v>
      </c>
      <c r="D13" s="62">
        <v>25000</v>
      </c>
    </row>
    <row r="14" spans="1:9" ht="17" thickBot="1" x14ac:dyDescent="0.25">
      <c r="C14" s="60" t="s">
        <v>181</v>
      </c>
      <c r="D14" s="63">
        <v>0.05</v>
      </c>
    </row>
    <row r="15" spans="1:9" ht="16" x14ac:dyDescent="0.2">
      <c r="C15" s="56"/>
      <c r="D15" s="57"/>
    </row>
    <row r="17" spans="3:5" ht="14" thickBot="1" x14ac:dyDescent="0.2"/>
    <row r="18" spans="3:5" ht="20.25" customHeight="1" thickBot="1" x14ac:dyDescent="0.25">
      <c r="C18" s="121" t="s">
        <v>175</v>
      </c>
      <c r="D18" s="122" t="s">
        <v>176</v>
      </c>
      <c r="E18" s="123" t="s">
        <v>173</v>
      </c>
    </row>
    <row r="19" spans="3:5" ht="20.25" customHeight="1" x14ac:dyDescent="0.2">
      <c r="C19" s="19">
        <v>264</v>
      </c>
      <c r="D19" s="67">
        <v>29360</v>
      </c>
      <c r="E19" s="64"/>
    </row>
    <row r="20" spans="3:5" ht="20" x14ac:dyDescent="0.2">
      <c r="C20" s="20">
        <v>592</v>
      </c>
      <c r="D20" s="68">
        <v>18560</v>
      </c>
      <c r="E20" s="65"/>
    </row>
    <row r="21" spans="3:5" ht="20" x14ac:dyDescent="0.2">
      <c r="C21" s="20">
        <v>645</v>
      </c>
      <c r="D21" s="68">
        <v>32765</v>
      </c>
      <c r="E21" s="65"/>
    </row>
    <row r="22" spans="3:5" ht="20" x14ac:dyDescent="0.2">
      <c r="C22" s="20">
        <v>823</v>
      </c>
      <c r="D22" s="68">
        <v>24500</v>
      </c>
      <c r="E22" s="65"/>
    </row>
    <row r="23" spans="3:5" ht="21" thickBot="1" x14ac:dyDescent="0.25">
      <c r="C23" s="21">
        <v>956</v>
      </c>
      <c r="D23" s="69">
        <v>27750</v>
      </c>
      <c r="E23" s="66"/>
    </row>
  </sheetData>
  <mergeCells count="4">
    <mergeCell ref="A3:I3"/>
    <mergeCell ref="A8:I8"/>
    <mergeCell ref="A7:I7"/>
    <mergeCell ref="C11:D11"/>
  </mergeCells>
  <printOptions gridLines="1" gridLinesSet="0"/>
  <pageMargins left="0.75" right="0.75" top="1" bottom="1" header="0.5" footer="0.5"/>
  <pageSetup orientation="portrait" horizontalDpi="300" verticalDpi="300" r:id="rId1"/>
  <headerFooter alignWithMargins="0">
    <oddHeader>&amp;C&amp;A</oddHeader>
    <oddFooter xml:space="preserve">&amp;LCIS 512 Tuts 3-4&amp;C&amp;A
&amp;R&amp;D, Page &amp;P of &amp;N Pages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3"/>
  <sheetViews>
    <sheetView workbookViewId="0">
      <selection activeCell="H29" sqref="H29"/>
    </sheetView>
  </sheetViews>
  <sheetFormatPr baseColWidth="10" defaultColWidth="8.83203125" defaultRowHeight="13" x14ac:dyDescent="0.15"/>
  <cols>
    <col min="1" max="1" width="3.83203125" style="9" customWidth="1"/>
    <col min="2" max="2" width="9.1640625" style="9"/>
    <col min="3" max="3" width="23" style="9" customWidth="1"/>
    <col min="4" max="4" width="25.5" style="9" bestFit="1" customWidth="1"/>
    <col min="5" max="5" width="20" style="9" bestFit="1" customWidth="1"/>
    <col min="6" max="8" width="9.1640625" style="9"/>
    <col min="9" max="9" width="15" style="9" customWidth="1"/>
    <col min="10" max="256" width="9.1640625" style="9"/>
    <col min="257" max="257" width="3.83203125" style="9" customWidth="1"/>
    <col min="258" max="258" width="9.1640625" style="9"/>
    <col min="259" max="259" width="10.83203125" style="9" customWidth="1"/>
    <col min="260" max="260" width="14.83203125" style="9" bestFit="1" customWidth="1"/>
    <col min="261" max="261" width="16.1640625" style="9" bestFit="1" customWidth="1"/>
    <col min="262" max="264" width="9.1640625" style="9"/>
    <col min="265" max="265" width="10" style="9" customWidth="1"/>
    <col min="266" max="512" width="9.1640625" style="9"/>
    <col min="513" max="513" width="3.83203125" style="9" customWidth="1"/>
    <col min="514" max="514" width="9.1640625" style="9"/>
    <col min="515" max="515" width="10.83203125" style="9" customWidth="1"/>
    <col min="516" max="516" width="14.83203125" style="9" bestFit="1" customWidth="1"/>
    <col min="517" max="517" width="16.1640625" style="9" bestFit="1" customWidth="1"/>
    <col min="518" max="520" width="9.1640625" style="9"/>
    <col min="521" max="521" width="10" style="9" customWidth="1"/>
    <col min="522" max="768" width="9.1640625" style="9"/>
    <col min="769" max="769" width="3.83203125" style="9" customWidth="1"/>
    <col min="770" max="770" width="9.1640625" style="9"/>
    <col min="771" max="771" width="10.83203125" style="9" customWidth="1"/>
    <col min="772" max="772" width="14.83203125" style="9" bestFit="1" customWidth="1"/>
    <col min="773" max="773" width="16.1640625" style="9" bestFit="1" customWidth="1"/>
    <col min="774" max="776" width="9.1640625" style="9"/>
    <col min="777" max="777" width="10" style="9" customWidth="1"/>
    <col min="778" max="1024" width="9.1640625" style="9"/>
    <col min="1025" max="1025" width="3.83203125" style="9" customWidth="1"/>
    <col min="1026" max="1026" width="9.1640625" style="9"/>
    <col min="1027" max="1027" width="10.83203125" style="9" customWidth="1"/>
    <col min="1028" max="1028" width="14.83203125" style="9" bestFit="1" customWidth="1"/>
    <col min="1029" max="1029" width="16.1640625" style="9" bestFit="1" customWidth="1"/>
    <col min="1030" max="1032" width="9.1640625" style="9"/>
    <col min="1033" max="1033" width="10" style="9" customWidth="1"/>
    <col min="1034" max="1280" width="9.1640625" style="9"/>
    <col min="1281" max="1281" width="3.83203125" style="9" customWidth="1"/>
    <col min="1282" max="1282" width="9.1640625" style="9"/>
    <col min="1283" max="1283" width="10.83203125" style="9" customWidth="1"/>
    <col min="1284" max="1284" width="14.83203125" style="9" bestFit="1" customWidth="1"/>
    <col min="1285" max="1285" width="16.1640625" style="9" bestFit="1" customWidth="1"/>
    <col min="1286" max="1288" width="9.1640625" style="9"/>
    <col min="1289" max="1289" width="10" style="9" customWidth="1"/>
    <col min="1290" max="1536" width="9.1640625" style="9"/>
    <col min="1537" max="1537" width="3.83203125" style="9" customWidth="1"/>
    <col min="1538" max="1538" width="9.1640625" style="9"/>
    <col min="1539" max="1539" width="10.83203125" style="9" customWidth="1"/>
    <col min="1540" max="1540" width="14.83203125" style="9" bestFit="1" customWidth="1"/>
    <col min="1541" max="1541" width="16.1640625" style="9" bestFit="1" customWidth="1"/>
    <col min="1542" max="1544" width="9.1640625" style="9"/>
    <col min="1545" max="1545" width="10" style="9" customWidth="1"/>
    <col min="1546" max="1792" width="9.1640625" style="9"/>
    <col min="1793" max="1793" width="3.83203125" style="9" customWidth="1"/>
    <col min="1794" max="1794" width="9.1640625" style="9"/>
    <col min="1795" max="1795" width="10.83203125" style="9" customWidth="1"/>
    <col min="1796" max="1796" width="14.83203125" style="9" bestFit="1" customWidth="1"/>
    <col min="1797" max="1797" width="16.1640625" style="9" bestFit="1" customWidth="1"/>
    <col min="1798" max="1800" width="9.1640625" style="9"/>
    <col min="1801" max="1801" width="10" style="9" customWidth="1"/>
    <col min="1802" max="2048" width="9.1640625" style="9"/>
    <col min="2049" max="2049" width="3.83203125" style="9" customWidth="1"/>
    <col min="2050" max="2050" width="9.1640625" style="9"/>
    <col min="2051" max="2051" width="10.83203125" style="9" customWidth="1"/>
    <col min="2052" max="2052" width="14.83203125" style="9" bestFit="1" customWidth="1"/>
    <col min="2053" max="2053" width="16.1640625" style="9" bestFit="1" customWidth="1"/>
    <col min="2054" max="2056" width="9.1640625" style="9"/>
    <col min="2057" max="2057" width="10" style="9" customWidth="1"/>
    <col min="2058" max="2304" width="9.1640625" style="9"/>
    <col min="2305" max="2305" width="3.83203125" style="9" customWidth="1"/>
    <col min="2306" max="2306" width="9.1640625" style="9"/>
    <col min="2307" max="2307" width="10.83203125" style="9" customWidth="1"/>
    <col min="2308" max="2308" width="14.83203125" style="9" bestFit="1" customWidth="1"/>
    <col min="2309" max="2309" width="16.1640625" style="9" bestFit="1" customWidth="1"/>
    <col min="2310" max="2312" width="9.1640625" style="9"/>
    <col min="2313" max="2313" width="10" style="9" customWidth="1"/>
    <col min="2314" max="2560" width="9.1640625" style="9"/>
    <col min="2561" max="2561" width="3.83203125" style="9" customWidth="1"/>
    <col min="2562" max="2562" width="9.1640625" style="9"/>
    <col min="2563" max="2563" width="10.83203125" style="9" customWidth="1"/>
    <col min="2564" max="2564" width="14.83203125" style="9" bestFit="1" customWidth="1"/>
    <col min="2565" max="2565" width="16.1640625" style="9" bestFit="1" customWidth="1"/>
    <col min="2566" max="2568" width="9.1640625" style="9"/>
    <col min="2569" max="2569" width="10" style="9" customWidth="1"/>
    <col min="2570" max="2816" width="9.1640625" style="9"/>
    <col min="2817" max="2817" width="3.83203125" style="9" customWidth="1"/>
    <col min="2818" max="2818" width="9.1640625" style="9"/>
    <col min="2819" max="2819" width="10.83203125" style="9" customWidth="1"/>
    <col min="2820" max="2820" width="14.83203125" style="9" bestFit="1" customWidth="1"/>
    <col min="2821" max="2821" width="16.1640625" style="9" bestFit="1" customWidth="1"/>
    <col min="2822" max="2824" width="9.1640625" style="9"/>
    <col min="2825" max="2825" width="10" style="9" customWidth="1"/>
    <col min="2826" max="3072" width="9.1640625" style="9"/>
    <col min="3073" max="3073" width="3.83203125" style="9" customWidth="1"/>
    <col min="3074" max="3074" width="9.1640625" style="9"/>
    <col min="3075" max="3075" width="10.83203125" style="9" customWidth="1"/>
    <col min="3076" max="3076" width="14.83203125" style="9" bestFit="1" customWidth="1"/>
    <col min="3077" max="3077" width="16.1640625" style="9" bestFit="1" customWidth="1"/>
    <col min="3078" max="3080" width="9.1640625" style="9"/>
    <col min="3081" max="3081" width="10" style="9" customWidth="1"/>
    <col min="3082" max="3328" width="9.1640625" style="9"/>
    <col min="3329" max="3329" width="3.83203125" style="9" customWidth="1"/>
    <col min="3330" max="3330" width="9.1640625" style="9"/>
    <col min="3331" max="3331" width="10.83203125" style="9" customWidth="1"/>
    <col min="3332" max="3332" width="14.83203125" style="9" bestFit="1" customWidth="1"/>
    <col min="3333" max="3333" width="16.1640625" style="9" bestFit="1" customWidth="1"/>
    <col min="3334" max="3336" width="9.1640625" style="9"/>
    <col min="3337" max="3337" width="10" style="9" customWidth="1"/>
    <col min="3338" max="3584" width="9.1640625" style="9"/>
    <col min="3585" max="3585" width="3.83203125" style="9" customWidth="1"/>
    <col min="3586" max="3586" width="9.1640625" style="9"/>
    <col min="3587" max="3587" width="10.83203125" style="9" customWidth="1"/>
    <col min="3588" max="3588" width="14.83203125" style="9" bestFit="1" customWidth="1"/>
    <col min="3589" max="3589" width="16.1640625" style="9" bestFit="1" customWidth="1"/>
    <col min="3590" max="3592" width="9.1640625" style="9"/>
    <col min="3593" max="3593" width="10" style="9" customWidth="1"/>
    <col min="3594" max="3840" width="9.1640625" style="9"/>
    <col min="3841" max="3841" width="3.83203125" style="9" customWidth="1"/>
    <col min="3842" max="3842" width="9.1640625" style="9"/>
    <col min="3843" max="3843" width="10.83203125" style="9" customWidth="1"/>
    <col min="3844" max="3844" width="14.83203125" style="9" bestFit="1" customWidth="1"/>
    <col min="3845" max="3845" width="16.1640625" style="9" bestFit="1" customWidth="1"/>
    <col min="3846" max="3848" width="9.1640625" style="9"/>
    <col min="3849" max="3849" width="10" style="9" customWidth="1"/>
    <col min="3850" max="4096" width="9.1640625" style="9"/>
    <col min="4097" max="4097" width="3.83203125" style="9" customWidth="1"/>
    <col min="4098" max="4098" width="9.1640625" style="9"/>
    <col min="4099" max="4099" width="10.83203125" style="9" customWidth="1"/>
    <col min="4100" max="4100" width="14.83203125" style="9" bestFit="1" customWidth="1"/>
    <col min="4101" max="4101" width="16.1640625" style="9" bestFit="1" customWidth="1"/>
    <col min="4102" max="4104" width="9.1640625" style="9"/>
    <col min="4105" max="4105" width="10" style="9" customWidth="1"/>
    <col min="4106" max="4352" width="9.1640625" style="9"/>
    <col min="4353" max="4353" width="3.83203125" style="9" customWidth="1"/>
    <col min="4354" max="4354" width="9.1640625" style="9"/>
    <col min="4355" max="4355" width="10.83203125" style="9" customWidth="1"/>
    <col min="4356" max="4356" width="14.83203125" style="9" bestFit="1" customWidth="1"/>
    <col min="4357" max="4357" width="16.1640625" style="9" bestFit="1" customWidth="1"/>
    <col min="4358" max="4360" width="9.1640625" style="9"/>
    <col min="4361" max="4361" width="10" style="9" customWidth="1"/>
    <col min="4362" max="4608" width="9.1640625" style="9"/>
    <col min="4609" max="4609" width="3.83203125" style="9" customWidth="1"/>
    <col min="4610" max="4610" width="9.1640625" style="9"/>
    <col min="4611" max="4611" width="10.83203125" style="9" customWidth="1"/>
    <col min="4612" max="4612" width="14.83203125" style="9" bestFit="1" customWidth="1"/>
    <col min="4613" max="4613" width="16.1640625" style="9" bestFit="1" customWidth="1"/>
    <col min="4614" max="4616" width="9.1640625" style="9"/>
    <col min="4617" max="4617" width="10" style="9" customWidth="1"/>
    <col min="4618" max="4864" width="9.1640625" style="9"/>
    <col min="4865" max="4865" width="3.83203125" style="9" customWidth="1"/>
    <col min="4866" max="4866" width="9.1640625" style="9"/>
    <col min="4867" max="4867" width="10.83203125" style="9" customWidth="1"/>
    <col min="4868" max="4868" width="14.83203125" style="9" bestFit="1" customWidth="1"/>
    <col min="4869" max="4869" width="16.1640625" style="9" bestFit="1" customWidth="1"/>
    <col min="4870" max="4872" width="9.1640625" style="9"/>
    <col min="4873" max="4873" width="10" style="9" customWidth="1"/>
    <col min="4874" max="5120" width="9.1640625" style="9"/>
    <col min="5121" max="5121" width="3.83203125" style="9" customWidth="1"/>
    <col min="5122" max="5122" width="9.1640625" style="9"/>
    <col min="5123" max="5123" width="10.83203125" style="9" customWidth="1"/>
    <col min="5124" max="5124" width="14.83203125" style="9" bestFit="1" customWidth="1"/>
    <col min="5125" max="5125" width="16.1640625" style="9" bestFit="1" customWidth="1"/>
    <col min="5126" max="5128" width="9.1640625" style="9"/>
    <col min="5129" max="5129" width="10" style="9" customWidth="1"/>
    <col min="5130" max="5376" width="9.1640625" style="9"/>
    <col min="5377" max="5377" width="3.83203125" style="9" customWidth="1"/>
    <col min="5378" max="5378" width="9.1640625" style="9"/>
    <col min="5379" max="5379" width="10.83203125" style="9" customWidth="1"/>
    <col min="5380" max="5380" width="14.83203125" style="9" bestFit="1" customWidth="1"/>
    <col min="5381" max="5381" width="16.1640625" style="9" bestFit="1" customWidth="1"/>
    <col min="5382" max="5384" width="9.1640625" style="9"/>
    <col min="5385" max="5385" width="10" style="9" customWidth="1"/>
    <col min="5386" max="5632" width="9.1640625" style="9"/>
    <col min="5633" max="5633" width="3.83203125" style="9" customWidth="1"/>
    <col min="5634" max="5634" width="9.1640625" style="9"/>
    <col min="5635" max="5635" width="10.83203125" style="9" customWidth="1"/>
    <col min="5636" max="5636" width="14.83203125" style="9" bestFit="1" customWidth="1"/>
    <col min="5637" max="5637" width="16.1640625" style="9" bestFit="1" customWidth="1"/>
    <col min="5638" max="5640" width="9.1640625" style="9"/>
    <col min="5641" max="5641" width="10" style="9" customWidth="1"/>
    <col min="5642" max="5888" width="9.1640625" style="9"/>
    <col min="5889" max="5889" width="3.83203125" style="9" customWidth="1"/>
    <col min="5890" max="5890" width="9.1640625" style="9"/>
    <col min="5891" max="5891" width="10.83203125" style="9" customWidth="1"/>
    <col min="5892" max="5892" width="14.83203125" style="9" bestFit="1" customWidth="1"/>
    <col min="5893" max="5893" width="16.1640625" style="9" bestFit="1" customWidth="1"/>
    <col min="5894" max="5896" width="9.1640625" style="9"/>
    <col min="5897" max="5897" width="10" style="9" customWidth="1"/>
    <col min="5898" max="6144" width="9.1640625" style="9"/>
    <col min="6145" max="6145" width="3.83203125" style="9" customWidth="1"/>
    <col min="6146" max="6146" width="9.1640625" style="9"/>
    <col min="6147" max="6147" width="10.83203125" style="9" customWidth="1"/>
    <col min="6148" max="6148" width="14.83203125" style="9" bestFit="1" customWidth="1"/>
    <col min="6149" max="6149" width="16.1640625" style="9" bestFit="1" customWidth="1"/>
    <col min="6150" max="6152" width="9.1640625" style="9"/>
    <col min="6153" max="6153" width="10" style="9" customWidth="1"/>
    <col min="6154" max="6400" width="9.1640625" style="9"/>
    <col min="6401" max="6401" width="3.83203125" style="9" customWidth="1"/>
    <col min="6402" max="6402" width="9.1640625" style="9"/>
    <col min="6403" max="6403" width="10.83203125" style="9" customWidth="1"/>
    <col min="6404" max="6404" width="14.83203125" style="9" bestFit="1" customWidth="1"/>
    <col min="6405" max="6405" width="16.1640625" style="9" bestFit="1" customWidth="1"/>
    <col min="6406" max="6408" width="9.1640625" style="9"/>
    <col min="6409" max="6409" width="10" style="9" customWidth="1"/>
    <col min="6410" max="6656" width="9.1640625" style="9"/>
    <col min="6657" max="6657" width="3.83203125" style="9" customWidth="1"/>
    <col min="6658" max="6658" width="9.1640625" style="9"/>
    <col min="6659" max="6659" width="10.83203125" style="9" customWidth="1"/>
    <col min="6660" max="6660" width="14.83203125" style="9" bestFit="1" customWidth="1"/>
    <col min="6661" max="6661" width="16.1640625" style="9" bestFit="1" customWidth="1"/>
    <col min="6662" max="6664" width="9.1640625" style="9"/>
    <col min="6665" max="6665" width="10" style="9" customWidth="1"/>
    <col min="6666" max="6912" width="9.1640625" style="9"/>
    <col min="6913" max="6913" width="3.83203125" style="9" customWidth="1"/>
    <col min="6914" max="6914" width="9.1640625" style="9"/>
    <col min="6915" max="6915" width="10.83203125" style="9" customWidth="1"/>
    <col min="6916" max="6916" width="14.83203125" style="9" bestFit="1" customWidth="1"/>
    <col min="6917" max="6917" width="16.1640625" style="9" bestFit="1" customWidth="1"/>
    <col min="6918" max="6920" width="9.1640625" style="9"/>
    <col min="6921" max="6921" width="10" style="9" customWidth="1"/>
    <col min="6922" max="7168" width="9.1640625" style="9"/>
    <col min="7169" max="7169" width="3.83203125" style="9" customWidth="1"/>
    <col min="7170" max="7170" width="9.1640625" style="9"/>
    <col min="7171" max="7171" width="10.83203125" style="9" customWidth="1"/>
    <col min="7172" max="7172" width="14.83203125" style="9" bestFit="1" customWidth="1"/>
    <col min="7173" max="7173" width="16.1640625" style="9" bestFit="1" customWidth="1"/>
    <col min="7174" max="7176" width="9.1640625" style="9"/>
    <col min="7177" max="7177" width="10" style="9" customWidth="1"/>
    <col min="7178" max="7424" width="9.1640625" style="9"/>
    <col min="7425" max="7425" width="3.83203125" style="9" customWidth="1"/>
    <col min="7426" max="7426" width="9.1640625" style="9"/>
    <col min="7427" max="7427" width="10.83203125" style="9" customWidth="1"/>
    <col min="7428" max="7428" width="14.83203125" style="9" bestFit="1" customWidth="1"/>
    <col min="7429" max="7429" width="16.1640625" style="9" bestFit="1" customWidth="1"/>
    <col min="7430" max="7432" width="9.1640625" style="9"/>
    <col min="7433" max="7433" width="10" style="9" customWidth="1"/>
    <col min="7434" max="7680" width="9.1640625" style="9"/>
    <col min="7681" max="7681" width="3.83203125" style="9" customWidth="1"/>
    <col min="7682" max="7682" width="9.1640625" style="9"/>
    <col min="7683" max="7683" width="10.83203125" style="9" customWidth="1"/>
    <col min="7684" max="7684" width="14.83203125" style="9" bestFit="1" customWidth="1"/>
    <col min="7685" max="7685" width="16.1640625" style="9" bestFit="1" customWidth="1"/>
    <col min="7686" max="7688" width="9.1640625" style="9"/>
    <col min="7689" max="7689" width="10" style="9" customWidth="1"/>
    <col min="7690" max="7936" width="9.1640625" style="9"/>
    <col min="7937" max="7937" width="3.83203125" style="9" customWidth="1"/>
    <col min="7938" max="7938" width="9.1640625" style="9"/>
    <col min="7939" max="7939" width="10.83203125" style="9" customWidth="1"/>
    <col min="7940" max="7940" width="14.83203125" style="9" bestFit="1" customWidth="1"/>
    <col min="7941" max="7941" width="16.1640625" style="9" bestFit="1" customWidth="1"/>
    <col min="7942" max="7944" width="9.1640625" style="9"/>
    <col min="7945" max="7945" width="10" style="9" customWidth="1"/>
    <col min="7946" max="8192" width="9.1640625" style="9"/>
    <col min="8193" max="8193" width="3.83203125" style="9" customWidth="1"/>
    <col min="8194" max="8194" width="9.1640625" style="9"/>
    <col min="8195" max="8195" width="10.83203125" style="9" customWidth="1"/>
    <col min="8196" max="8196" width="14.83203125" style="9" bestFit="1" customWidth="1"/>
    <col min="8197" max="8197" width="16.1640625" style="9" bestFit="1" customWidth="1"/>
    <col min="8198" max="8200" width="9.1640625" style="9"/>
    <col min="8201" max="8201" width="10" style="9" customWidth="1"/>
    <col min="8202" max="8448" width="9.1640625" style="9"/>
    <col min="8449" max="8449" width="3.83203125" style="9" customWidth="1"/>
    <col min="8450" max="8450" width="9.1640625" style="9"/>
    <col min="8451" max="8451" width="10.83203125" style="9" customWidth="1"/>
    <col min="8452" max="8452" width="14.83203125" style="9" bestFit="1" customWidth="1"/>
    <col min="8453" max="8453" width="16.1640625" style="9" bestFit="1" customWidth="1"/>
    <col min="8454" max="8456" width="9.1640625" style="9"/>
    <col min="8457" max="8457" width="10" style="9" customWidth="1"/>
    <col min="8458" max="8704" width="9.1640625" style="9"/>
    <col min="8705" max="8705" width="3.83203125" style="9" customWidth="1"/>
    <col min="8706" max="8706" width="9.1640625" style="9"/>
    <col min="8707" max="8707" width="10.83203125" style="9" customWidth="1"/>
    <col min="8708" max="8708" width="14.83203125" style="9" bestFit="1" customWidth="1"/>
    <col min="8709" max="8709" width="16.1640625" style="9" bestFit="1" customWidth="1"/>
    <col min="8710" max="8712" width="9.1640625" style="9"/>
    <col min="8713" max="8713" width="10" style="9" customWidth="1"/>
    <col min="8714" max="8960" width="9.1640625" style="9"/>
    <col min="8961" max="8961" width="3.83203125" style="9" customWidth="1"/>
    <col min="8962" max="8962" width="9.1640625" style="9"/>
    <col min="8963" max="8963" width="10.83203125" style="9" customWidth="1"/>
    <col min="8964" max="8964" width="14.83203125" style="9" bestFit="1" customWidth="1"/>
    <col min="8965" max="8965" width="16.1640625" style="9" bestFit="1" customWidth="1"/>
    <col min="8966" max="8968" width="9.1640625" style="9"/>
    <col min="8969" max="8969" width="10" style="9" customWidth="1"/>
    <col min="8970" max="9216" width="9.1640625" style="9"/>
    <col min="9217" max="9217" width="3.83203125" style="9" customWidth="1"/>
    <col min="9218" max="9218" width="9.1640625" style="9"/>
    <col min="9219" max="9219" width="10.83203125" style="9" customWidth="1"/>
    <col min="9220" max="9220" width="14.83203125" style="9" bestFit="1" customWidth="1"/>
    <col min="9221" max="9221" width="16.1640625" style="9" bestFit="1" customWidth="1"/>
    <col min="9222" max="9224" width="9.1640625" style="9"/>
    <col min="9225" max="9225" width="10" style="9" customWidth="1"/>
    <col min="9226" max="9472" width="9.1640625" style="9"/>
    <col min="9473" max="9473" width="3.83203125" style="9" customWidth="1"/>
    <col min="9474" max="9474" width="9.1640625" style="9"/>
    <col min="9475" max="9475" width="10.83203125" style="9" customWidth="1"/>
    <col min="9476" max="9476" width="14.83203125" style="9" bestFit="1" customWidth="1"/>
    <col min="9477" max="9477" width="16.1640625" style="9" bestFit="1" customWidth="1"/>
    <col min="9478" max="9480" width="9.1640625" style="9"/>
    <col min="9481" max="9481" width="10" style="9" customWidth="1"/>
    <col min="9482" max="9728" width="9.1640625" style="9"/>
    <col min="9729" max="9729" width="3.83203125" style="9" customWidth="1"/>
    <col min="9730" max="9730" width="9.1640625" style="9"/>
    <col min="9731" max="9731" width="10.83203125" style="9" customWidth="1"/>
    <col min="9732" max="9732" width="14.83203125" style="9" bestFit="1" customWidth="1"/>
    <col min="9733" max="9733" width="16.1640625" style="9" bestFit="1" customWidth="1"/>
    <col min="9734" max="9736" width="9.1640625" style="9"/>
    <col min="9737" max="9737" width="10" style="9" customWidth="1"/>
    <col min="9738" max="9984" width="9.1640625" style="9"/>
    <col min="9985" max="9985" width="3.83203125" style="9" customWidth="1"/>
    <col min="9986" max="9986" width="9.1640625" style="9"/>
    <col min="9987" max="9987" width="10.83203125" style="9" customWidth="1"/>
    <col min="9988" max="9988" width="14.83203125" style="9" bestFit="1" customWidth="1"/>
    <col min="9989" max="9989" width="16.1640625" style="9" bestFit="1" customWidth="1"/>
    <col min="9990" max="9992" width="9.1640625" style="9"/>
    <col min="9993" max="9993" width="10" style="9" customWidth="1"/>
    <col min="9994" max="10240" width="9.1640625" style="9"/>
    <col min="10241" max="10241" width="3.83203125" style="9" customWidth="1"/>
    <col min="10242" max="10242" width="9.1640625" style="9"/>
    <col min="10243" max="10243" width="10.83203125" style="9" customWidth="1"/>
    <col min="10244" max="10244" width="14.83203125" style="9" bestFit="1" customWidth="1"/>
    <col min="10245" max="10245" width="16.1640625" style="9" bestFit="1" customWidth="1"/>
    <col min="10246" max="10248" width="9.1640625" style="9"/>
    <col min="10249" max="10249" width="10" style="9" customWidth="1"/>
    <col min="10250" max="10496" width="9.1640625" style="9"/>
    <col min="10497" max="10497" width="3.83203125" style="9" customWidth="1"/>
    <col min="10498" max="10498" width="9.1640625" style="9"/>
    <col min="10499" max="10499" width="10.83203125" style="9" customWidth="1"/>
    <col min="10500" max="10500" width="14.83203125" style="9" bestFit="1" customWidth="1"/>
    <col min="10501" max="10501" width="16.1640625" style="9" bestFit="1" customWidth="1"/>
    <col min="10502" max="10504" width="9.1640625" style="9"/>
    <col min="10505" max="10505" width="10" style="9" customWidth="1"/>
    <col min="10506" max="10752" width="9.1640625" style="9"/>
    <col min="10753" max="10753" width="3.83203125" style="9" customWidth="1"/>
    <col min="10754" max="10754" width="9.1640625" style="9"/>
    <col min="10755" max="10755" width="10.83203125" style="9" customWidth="1"/>
    <col min="10756" max="10756" width="14.83203125" style="9" bestFit="1" customWidth="1"/>
    <col min="10757" max="10757" width="16.1640625" style="9" bestFit="1" customWidth="1"/>
    <col min="10758" max="10760" width="9.1640625" style="9"/>
    <col min="10761" max="10761" width="10" style="9" customWidth="1"/>
    <col min="10762" max="11008" width="9.1640625" style="9"/>
    <col min="11009" max="11009" width="3.83203125" style="9" customWidth="1"/>
    <col min="11010" max="11010" width="9.1640625" style="9"/>
    <col min="11011" max="11011" width="10.83203125" style="9" customWidth="1"/>
    <col min="11012" max="11012" width="14.83203125" style="9" bestFit="1" customWidth="1"/>
    <col min="11013" max="11013" width="16.1640625" style="9" bestFit="1" customWidth="1"/>
    <col min="11014" max="11016" width="9.1640625" style="9"/>
    <col min="11017" max="11017" width="10" style="9" customWidth="1"/>
    <col min="11018" max="11264" width="9.1640625" style="9"/>
    <col min="11265" max="11265" width="3.83203125" style="9" customWidth="1"/>
    <col min="11266" max="11266" width="9.1640625" style="9"/>
    <col min="11267" max="11267" width="10.83203125" style="9" customWidth="1"/>
    <col min="11268" max="11268" width="14.83203125" style="9" bestFit="1" customWidth="1"/>
    <col min="11269" max="11269" width="16.1640625" style="9" bestFit="1" customWidth="1"/>
    <col min="11270" max="11272" width="9.1640625" style="9"/>
    <col min="11273" max="11273" width="10" style="9" customWidth="1"/>
    <col min="11274" max="11520" width="9.1640625" style="9"/>
    <col min="11521" max="11521" width="3.83203125" style="9" customWidth="1"/>
    <col min="11522" max="11522" width="9.1640625" style="9"/>
    <col min="11523" max="11523" width="10.83203125" style="9" customWidth="1"/>
    <col min="11524" max="11524" width="14.83203125" style="9" bestFit="1" customWidth="1"/>
    <col min="11525" max="11525" width="16.1640625" style="9" bestFit="1" customWidth="1"/>
    <col min="11526" max="11528" width="9.1640625" style="9"/>
    <col min="11529" max="11529" width="10" style="9" customWidth="1"/>
    <col min="11530" max="11776" width="9.1640625" style="9"/>
    <col min="11777" max="11777" width="3.83203125" style="9" customWidth="1"/>
    <col min="11778" max="11778" width="9.1640625" style="9"/>
    <col min="11779" max="11779" width="10.83203125" style="9" customWidth="1"/>
    <col min="11780" max="11780" width="14.83203125" style="9" bestFit="1" customWidth="1"/>
    <col min="11781" max="11781" width="16.1640625" style="9" bestFit="1" customWidth="1"/>
    <col min="11782" max="11784" width="9.1640625" style="9"/>
    <col min="11785" max="11785" width="10" style="9" customWidth="1"/>
    <col min="11786" max="12032" width="9.1640625" style="9"/>
    <col min="12033" max="12033" width="3.83203125" style="9" customWidth="1"/>
    <col min="12034" max="12034" width="9.1640625" style="9"/>
    <col min="12035" max="12035" width="10.83203125" style="9" customWidth="1"/>
    <col min="12036" max="12036" width="14.83203125" style="9" bestFit="1" customWidth="1"/>
    <col min="12037" max="12037" width="16.1640625" style="9" bestFit="1" customWidth="1"/>
    <col min="12038" max="12040" width="9.1640625" style="9"/>
    <col min="12041" max="12041" width="10" style="9" customWidth="1"/>
    <col min="12042" max="12288" width="9.1640625" style="9"/>
    <col min="12289" max="12289" width="3.83203125" style="9" customWidth="1"/>
    <col min="12290" max="12290" width="9.1640625" style="9"/>
    <col min="12291" max="12291" width="10.83203125" style="9" customWidth="1"/>
    <col min="12292" max="12292" width="14.83203125" style="9" bestFit="1" customWidth="1"/>
    <col min="12293" max="12293" width="16.1640625" style="9" bestFit="1" customWidth="1"/>
    <col min="12294" max="12296" width="9.1640625" style="9"/>
    <col min="12297" max="12297" width="10" style="9" customWidth="1"/>
    <col min="12298" max="12544" width="9.1640625" style="9"/>
    <col min="12545" max="12545" width="3.83203125" style="9" customWidth="1"/>
    <col min="12546" max="12546" width="9.1640625" style="9"/>
    <col min="12547" max="12547" width="10.83203125" style="9" customWidth="1"/>
    <col min="12548" max="12548" width="14.83203125" style="9" bestFit="1" customWidth="1"/>
    <col min="12549" max="12549" width="16.1640625" style="9" bestFit="1" customWidth="1"/>
    <col min="12550" max="12552" width="9.1640625" style="9"/>
    <col min="12553" max="12553" width="10" style="9" customWidth="1"/>
    <col min="12554" max="12800" width="9.1640625" style="9"/>
    <col min="12801" max="12801" width="3.83203125" style="9" customWidth="1"/>
    <col min="12802" max="12802" width="9.1640625" style="9"/>
    <col min="12803" max="12803" width="10.83203125" style="9" customWidth="1"/>
    <col min="12804" max="12804" width="14.83203125" style="9" bestFit="1" customWidth="1"/>
    <col min="12805" max="12805" width="16.1640625" style="9" bestFit="1" customWidth="1"/>
    <col min="12806" max="12808" width="9.1640625" style="9"/>
    <col min="12809" max="12809" width="10" style="9" customWidth="1"/>
    <col min="12810" max="13056" width="9.1640625" style="9"/>
    <col min="13057" max="13057" width="3.83203125" style="9" customWidth="1"/>
    <col min="13058" max="13058" width="9.1640625" style="9"/>
    <col min="13059" max="13059" width="10.83203125" style="9" customWidth="1"/>
    <col min="13060" max="13060" width="14.83203125" style="9" bestFit="1" customWidth="1"/>
    <col min="13061" max="13061" width="16.1640625" style="9" bestFit="1" customWidth="1"/>
    <col min="13062" max="13064" width="9.1640625" style="9"/>
    <col min="13065" max="13065" width="10" style="9" customWidth="1"/>
    <col min="13066" max="13312" width="9.1640625" style="9"/>
    <col min="13313" max="13313" width="3.83203125" style="9" customWidth="1"/>
    <col min="13314" max="13314" width="9.1640625" style="9"/>
    <col min="13315" max="13315" width="10.83203125" style="9" customWidth="1"/>
    <col min="13316" max="13316" width="14.83203125" style="9" bestFit="1" customWidth="1"/>
    <col min="13317" max="13317" width="16.1640625" style="9" bestFit="1" customWidth="1"/>
    <col min="13318" max="13320" width="9.1640625" style="9"/>
    <col min="13321" max="13321" width="10" style="9" customWidth="1"/>
    <col min="13322" max="13568" width="9.1640625" style="9"/>
    <col min="13569" max="13569" width="3.83203125" style="9" customWidth="1"/>
    <col min="13570" max="13570" width="9.1640625" style="9"/>
    <col min="13571" max="13571" width="10.83203125" style="9" customWidth="1"/>
    <col min="13572" max="13572" width="14.83203125" style="9" bestFit="1" customWidth="1"/>
    <col min="13573" max="13573" width="16.1640625" style="9" bestFit="1" customWidth="1"/>
    <col min="13574" max="13576" width="9.1640625" style="9"/>
    <col min="13577" max="13577" width="10" style="9" customWidth="1"/>
    <col min="13578" max="13824" width="9.1640625" style="9"/>
    <col min="13825" max="13825" width="3.83203125" style="9" customWidth="1"/>
    <col min="13826" max="13826" width="9.1640625" style="9"/>
    <col min="13827" max="13827" width="10.83203125" style="9" customWidth="1"/>
    <col min="13828" max="13828" width="14.83203125" style="9" bestFit="1" customWidth="1"/>
    <col min="13829" max="13829" width="16.1640625" style="9" bestFit="1" customWidth="1"/>
    <col min="13830" max="13832" width="9.1640625" style="9"/>
    <col min="13833" max="13833" width="10" style="9" customWidth="1"/>
    <col min="13834" max="14080" width="9.1640625" style="9"/>
    <col min="14081" max="14081" width="3.83203125" style="9" customWidth="1"/>
    <col min="14082" max="14082" width="9.1640625" style="9"/>
    <col min="14083" max="14083" width="10.83203125" style="9" customWidth="1"/>
    <col min="14084" max="14084" width="14.83203125" style="9" bestFit="1" customWidth="1"/>
    <col min="14085" max="14085" width="16.1640625" style="9" bestFit="1" customWidth="1"/>
    <col min="14086" max="14088" width="9.1640625" style="9"/>
    <col min="14089" max="14089" width="10" style="9" customWidth="1"/>
    <col min="14090" max="14336" width="9.1640625" style="9"/>
    <col min="14337" max="14337" width="3.83203125" style="9" customWidth="1"/>
    <col min="14338" max="14338" width="9.1640625" style="9"/>
    <col min="14339" max="14339" width="10.83203125" style="9" customWidth="1"/>
    <col min="14340" max="14340" width="14.83203125" style="9" bestFit="1" customWidth="1"/>
    <col min="14341" max="14341" width="16.1640625" style="9" bestFit="1" customWidth="1"/>
    <col min="14342" max="14344" width="9.1640625" style="9"/>
    <col min="14345" max="14345" width="10" style="9" customWidth="1"/>
    <col min="14346" max="14592" width="9.1640625" style="9"/>
    <col min="14593" max="14593" width="3.83203125" style="9" customWidth="1"/>
    <col min="14594" max="14594" width="9.1640625" style="9"/>
    <col min="14595" max="14595" width="10.83203125" style="9" customWidth="1"/>
    <col min="14596" max="14596" width="14.83203125" style="9" bestFit="1" customWidth="1"/>
    <col min="14597" max="14597" width="16.1640625" style="9" bestFit="1" customWidth="1"/>
    <col min="14598" max="14600" width="9.1640625" style="9"/>
    <col min="14601" max="14601" width="10" style="9" customWidth="1"/>
    <col min="14602" max="14848" width="9.1640625" style="9"/>
    <col min="14849" max="14849" width="3.83203125" style="9" customWidth="1"/>
    <col min="14850" max="14850" width="9.1640625" style="9"/>
    <col min="14851" max="14851" width="10.83203125" style="9" customWidth="1"/>
    <col min="14852" max="14852" width="14.83203125" style="9" bestFit="1" customWidth="1"/>
    <col min="14853" max="14853" width="16.1640625" style="9" bestFit="1" customWidth="1"/>
    <col min="14854" max="14856" width="9.1640625" style="9"/>
    <col min="14857" max="14857" width="10" style="9" customWidth="1"/>
    <col min="14858" max="15104" width="9.1640625" style="9"/>
    <col min="15105" max="15105" width="3.83203125" style="9" customWidth="1"/>
    <col min="15106" max="15106" width="9.1640625" style="9"/>
    <col min="15107" max="15107" width="10.83203125" style="9" customWidth="1"/>
    <col min="15108" max="15108" width="14.83203125" style="9" bestFit="1" customWidth="1"/>
    <col min="15109" max="15109" width="16.1640625" style="9" bestFit="1" customWidth="1"/>
    <col min="15110" max="15112" width="9.1640625" style="9"/>
    <col min="15113" max="15113" width="10" style="9" customWidth="1"/>
    <col min="15114" max="15360" width="9.1640625" style="9"/>
    <col min="15361" max="15361" width="3.83203125" style="9" customWidth="1"/>
    <col min="15362" max="15362" width="9.1640625" style="9"/>
    <col min="15363" max="15363" width="10.83203125" style="9" customWidth="1"/>
    <col min="15364" max="15364" width="14.83203125" style="9" bestFit="1" customWidth="1"/>
    <col min="15365" max="15365" width="16.1640625" style="9" bestFit="1" customWidth="1"/>
    <col min="15366" max="15368" width="9.1640625" style="9"/>
    <col min="15369" max="15369" width="10" style="9" customWidth="1"/>
    <col min="15370" max="15616" width="9.1640625" style="9"/>
    <col min="15617" max="15617" width="3.83203125" style="9" customWidth="1"/>
    <col min="15618" max="15618" width="9.1640625" style="9"/>
    <col min="15619" max="15619" width="10.83203125" style="9" customWidth="1"/>
    <col min="15620" max="15620" width="14.83203125" style="9" bestFit="1" customWidth="1"/>
    <col min="15621" max="15621" width="16.1640625" style="9" bestFit="1" customWidth="1"/>
    <col min="15622" max="15624" width="9.1640625" style="9"/>
    <col min="15625" max="15625" width="10" style="9" customWidth="1"/>
    <col min="15626" max="15872" width="9.1640625" style="9"/>
    <col min="15873" max="15873" width="3.83203125" style="9" customWidth="1"/>
    <col min="15874" max="15874" width="9.1640625" style="9"/>
    <col min="15875" max="15875" width="10.83203125" style="9" customWidth="1"/>
    <col min="15876" max="15876" width="14.83203125" style="9" bestFit="1" customWidth="1"/>
    <col min="15877" max="15877" width="16.1640625" style="9" bestFit="1" customWidth="1"/>
    <col min="15878" max="15880" width="9.1640625" style="9"/>
    <col min="15881" max="15881" width="10" style="9" customWidth="1"/>
    <col min="15882" max="16128" width="9.1640625" style="9"/>
    <col min="16129" max="16129" width="3.83203125" style="9" customWidth="1"/>
    <col min="16130" max="16130" width="9.1640625" style="9"/>
    <col min="16131" max="16131" width="10.83203125" style="9" customWidth="1"/>
    <col min="16132" max="16132" width="14.83203125" style="9" bestFit="1" customWidth="1"/>
    <col min="16133" max="16133" width="16.1640625" style="9" bestFit="1" customWidth="1"/>
    <col min="16134" max="16136" width="9.1640625" style="9"/>
    <col min="16137" max="16137" width="10" style="9" customWidth="1"/>
    <col min="16138" max="16384" width="9.1640625" style="9"/>
  </cols>
  <sheetData>
    <row r="1" spans="1:9" ht="28" x14ac:dyDescent="0.3">
      <c r="A1" s="12" t="s">
        <v>226</v>
      </c>
      <c r="B1" s="13"/>
      <c r="C1" s="13"/>
      <c r="D1" s="13"/>
      <c r="E1" s="13"/>
      <c r="F1" s="13"/>
      <c r="G1" s="13"/>
      <c r="H1" s="13"/>
      <c r="I1" s="14"/>
    </row>
    <row r="2" spans="1:9" ht="29" thickBot="1" x14ac:dyDescent="0.35">
      <c r="A2" s="50" t="s">
        <v>229</v>
      </c>
      <c r="B2" s="51"/>
      <c r="C2" s="52"/>
      <c r="D2" s="51"/>
      <c r="E2" s="52"/>
      <c r="F2" s="51"/>
      <c r="G2" s="52"/>
      <c r="H2" s="51"/>
      <c r="I2" s="53"/>
    </row>
    <row r="3" spans="1:9" ht="18" customHeight="1" x14ac:dyDescent="0.3">
      <c r="A3" s="15"/>
      <c r="B3" s="16"/>
      <c r="C3" s="16"/>
      <c r="D3" s="16"/>
      <c r="E3" s="16"/>
      <c r="F3" s="16"/>
      <c r="G3" s="16"/>
      <c r="H3" s="16"/>
      <c r="I3" s="16"/>
    </row>
    <row r="4" spans="1:9" ht="18" customHeight="1" x14ac:dyDescent="0.3">
      <c r="A4" s="70"/>
      <c r="B4" s="16"/>
      <c r="C4" s="16"/>
      <c r="D4" s="16"/>
      <c r="E4" s="16"/>
      <c r="F4" s="16"/>
      <c r="G4" s="16"/>
      <c r="H4" s="16"/>
      <c r="I4" s="16"/>
    </row>
    <row r="5" spans="1:9" ht="19" x14ac:dyDescent="0.2">
      <c r="A5" s="17" t="s">
        <v>177</v>
      </c>
      <c r="B5" s="18"/>
      <c r="C5" s="18"/>
      <c r="D5" s="18"/>
      <c r="E5" s="18"/>
      <c r="F5" s="18"/>
      <c r="G5" s="18"/>
      <c r="H5" s="18"/>
      <c r="I5" s="18"/>
    </row>
    <row r="6" spans="1:9" ht="19" x14ac:dyDescent="0.2">
      <c r="A6" s="17" t="s">
        <v>254</v>
      </c>
      <c r="B6" s="18"/>
      <c r="C6" s="18"/>
      <c r="D6" s="18"/>
      <c r="E6" s="18"/>
      <c r="F6" s="18"/>
      <c r="G6" s="18"/>
      <c r="H6" s="18"/>
      <c r="I6" s="18"/>
    </row>
    <row r="7" spans="1:9" ht="19" x14ac:dyDescent="0.2">
      <c r="A7" s="185" t="s">
        <v>255</v>
      </c>
      <c r="B7" s="185"/>
      <c r="C7" s="185"/>
      <c r="D7" s="185"/>
      <c r="E7" s="185"/>
      <c r="F7" s="185"/>
      <c r="G7" s="185"/>
      <c r="H7" s="185"/>
      <c r="I7" s="185"/>
    </row>
    <row r="8" spans="1:9" ht="19" x14ac:dyDescent="0.2">
      <c r="A8" s="184" t="s">
        <v>182</v>
      </c>
      <c r="B8" s="184"/>
      <c r="C8" s="184"/>
      <c r="D8" s="184"/>
      <c r="E8" s="184"/>
      <c r="F8" s="184"/>
      <c r="G8" s="184"/>
      <c r="H8" s="184"/>
      <c r="I8" s="184"/>
    </row>
    <row r="10" spans="1:9" ht="14" thickBot="1" x14ac:dyDescent="0.2"/>
    <row r="11" spans="1:9" ht="21" thickBot="1" x14ac:dyDescent="0.25">
      <c r="C11" s="186" t="s">
        <v>180</v>
      </c>
      <c r="D11" s="187"/>
    </row>
    <row r="12" spans="1:9" ht="16" x14ac:dyDescent="0.2">
      <c r="C12" s="58" t="s">
        <v>178</v>
      </c>
      <c r="D12" s="61">
        <v>1000</v>
      </c>
    </row>
    <row r="13" spans="1:9" ht="16" x14ac:dyDescent="0.2">
      <c r="C13" s="59" t="s">
        <v>179</v>
      </c>
      <c r="D13" s="62">
        <v>25000</v>
      </c>
    </row>
    <row r="14" spans="1:9" ht="17" thickBot="1" x14ac:dyDescent="0.25">
      <c r="C14" s="60" t="s">
        <v>181</v>
      </c>
      <c r="D14" s="63">
        <v>0.05</v>
      </c>
    </row>
    <row r="15" spans="1:9" ht="16" x14ac:dyDescent="0.2">
      <c r="C15" s="56"/>
      <c r="D15" s="57"/>
    </row>
    <row r="17" spans="3:5" ht="14" thickBot="1" x14ac:dyDescent="0.2"/>
    <row r="18" spans="3:5" ht="20.25" customHeight="1" thickBot="1" x14ac:dyDescent="0.25">
      <c r="C18" s="121" t="s">
        <v>175</v>
      </c>
      <c r="D18" s="122" t="s">
        <v>176</v>
      </c>
      <c r="E18" s="123" t="s">
        <v>173</v>
      </c>
    </row>
    <row r="19" spans="3:5" ht="20.25" customHeight="1" x14ac:dyDescent="0.2">
      <c r="C19" s="19">
        <v>264</v>
      </c>
      <c r="D19" s="67">
        <v>29360</v>
      </c>
      <c r="E19" s="64">
        <f>IF(D19&lt;=$D$13,$D$12,$D$12+$D$14*(D19-$D$13))</f>
        <v>1218</v>
      </c>
    </row>
    <row r="20" spans="3:5" ht="20" x14ac:dyDescent="0.2">
      <c r="C20" s="20">
        <v>592</v>
      </c>
      <c r="D20" s="68">
        <v>18560</v>
      </c>
      <c r="E20" s="65">
        <f t="shared" ref="E20:E23" si="0">IF(D20&lt;=$D$13,$D$12,$D$12+$D$14*(D20-$D$13))</f>
        <v>1000</v>
      </c>
    </row>
    <row r="21" spans="3:5" ht="20" x14ac:dyDescent="0.2">
      <c r="C21" s="20">
        <v>645</v>
      </c>
      <c r="D21" s="68">
        <v>32765</v>
      </c>
      <c r="E21" s="65">
        <f t="shared" si="0"/>
        <v>1388.25</v>
      </c>
    </row>
    <row r="22" spans="3:5" ht="20" x14ac:dyDescent="0.2">
      <c r="C22" s="20">
        <v>823</v>
      </c>
      <c r="D22" s="68">
        <v>24500</v>
      </c>
      <c r="E22" s="65">
        <f t="shared" si="0"/>
        <v>1000</v>
      </c>
    </row>
    <row r="23" spans="3:5" ht="21" thickBot="1" x14ac:dyDescent="0.25">
      <c r="C23" s="21">
        <v>956</v>
      </c>
      <c r="D23" s="69">
        <v>27750</v>
      </c>
      <c r="E23" s="66">
        <f t="shared" si="0"/>
        <v>1137.5</v>
      </c>
    </row>
  </sheetData>
  <mergeCells count="3">
    <mergeCell ref="A7:I7"/>
    <mergeCell ref="A8:I8"/>
    <mergeCell ref="C11:D11"/>
  </mergeCells>
  <printOptions gridLines="1" gridLinesSet="0"/>
  <pageMargins left="0.75" right="0.75" top="1" bottom="1" header="0.5" footer="0.5"/>
  <pageSetup orientation="portrait" horizontalDpi="300" verticalDpi="300" r:id="rId1"/>
  <headerFooter alignWithMargins="0">
    <oddHeader>&amp;C&amp;A</oddHeader>
    <oddFooter xml:space="preserve">&amp;LCIS 512 Tuts 3-4&amp;C&amp;A
&amp;R&amp;D, Page &amp;P of &amp;N Pages 
</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23"/>
  <sheetViews>
    <sheetView workbookViewId="0">
      <selection activeCell="I38" sqref="I38"/>
    </sheetView>
  </sheetViews>
  <sheetFormatPr baseColWidth="10" defaultColWidth="8.83203125" defaultRowHeight="13" x14ac:dyDescent="0.15"/>
  <cols>
    <col min="1" max="1" width="3.83203125" style="9" customWidth="1"/>
    <col min="2" max="2" width="9.1640625" style="9"/>
    <col min="3" max="3" width="23" style="9" customWidth="1"/>
    <col min="4" max="4" width="25.5" style="9" bestFit="1" customWidth="1"/>
    <col min="5" max="5" width="20" style="9" bestFit="1" customWidth="1"/>
    <col min="6" max="8" width="9.1640625" style="9"/>
    <col min="9" max="9" width="15" style="9" customWidth="1"/>
    <col min="10" max="256" width="9.1640625" style="9"/>
    <col min="257" max="257" width="3.83203125" style="9" customWidth="1"/>
    <col min="258" max="258" width="9.1640625" style="9"/>
    <col min="259" max="259" width="10.83203125" style="9" customWidth="1"/>
    <col min="260" max="260" width="14.83203125" style="9" bestFit="1" customWidth="1"/>
    <col min="261" max="261" width="16.1640625" style="9" bestFit="1" customWidth="1"/>
    <col min="262" max="264" width="9.1640625" style="9"/>
    <col min="265" max="265" width="10" style="9" customWidth="1"/>
    <col min="266" max="512" width="9.1640625" style="9"/>
    <col min="513" max="513" width="3.83203125" style="9" customWidth="1"/>
    <col min="514" max="514" width="9.1640625" style="9"/>
    <col min="515" max="515" width="10.83203125" style="9" customWidth="1"/>
    <col min="516" max="516" width="14.83203125" style="9" bestFit="1" customWidth="1"/>
    <col min="517" max="517" width="16.1640625" style="9" bestFit="1" customWidth="1"/>
    <col min="518" max="520" width="9.1640625" style="9"/>
    <col min="521" max="521" width="10" style="9" customWidth="1"/>
    <col min="522" max="768" width="9.1640625" style="9"/>
    <col min="769" max="769" width="3.83203125" style="9" customWidth="1"/>
    <col min="770" max="770" width="9.1640625" style="9"/>
    <col min="771" max="771" width="10.83203125" style="9" customWidth="1"/>
    <col min="772" max="772" width="14.83203125" style="9" bestFit="1" customWidth="1"/>
    <col min="773" max="773" width="16.1640625" style="9" bestFit="1" customWidth="1"/>
    <col min="774" max="776" width="9.1640625" style="9"/>
    <col min="777" max="777" width="10" style="9" customWidth="1"/>
    <col min="778" max="1024" width="9.1640625" style="9"/>
    <col min="1025" max="1025" width="3.83203125" style="9" customWidth="1"/>
    <col min="1026" max="1026" width="9.1640625" style="9"/>
    <col min="1027" max="1027" width="10.83203125" style="9" customWidth="1"/>
    <col min="1028" max="1028" width="14.83203125" style="9" bestFit="1" customWidth="1"/>
    <col min="1029" max="1029" width="16.1640625" style="9" bestFit="1" customWidth="1"/>
    <col min="1030" max="1032" width="9.1640625" style="9"/>
    <col min="1033" max="1033" width="10" style="9" customWidth="1"/>
    <col min="1034" max="1280" width="9.1640625" style="9"/>
    <col min="1281" max="1281" width="3.83203125" style="9" customWidth="1"/>
    <col min="1282" max="1282" width="9.1640625" style="9"/>
    <col min="1283" max="1283" width="10.83203125" style="9" customWidth="1"/>
    <col min="1284" max="1284" width="14.83203125" style="9" bestFit="1" customWidth="1"/>
    <col min="1285" max="1285" width="16.1640625" style="9" bestFit="1" customWidth="1"/>
    <col min="1286" max="1288" width="9.1640625" style="9"/>
    <col min="1289" max="1289" width="10" style="9" customWidth="1"/>
    <col min="1290" max="1536" width="9.1640625" style="9"/>
    <col min="1537" max="1537" width="3.83203125" style="9" customWidth="1"/>
    <col min="1538" max="1538" width="9.1640625" style="9"/>
    <col min="1539" max="1539" width="10.83203125" style="9" customWidth="1"/>
    <col min="1540" max="1540" width="14.83203125" style="9" bestFit="1" customWidth="1"/>
    <col min="1541" max="1541" width="16.1640625" style="9" bestFit="1" customWidth="1"/>
    <col min="1542" max="1544" width="9.1640625" style="9"/>
    <col min="1545" max="1545" width="10" style="9" customWidth="1"/>
    <col min="1546" max="1792" width="9.1640625" style="9"/>
    <col min="1793" max="1793" width="3.83203125" style="9" customWidth="1"/>
    <col min="1794" max="1794" width="9.1640625" style="9"/>
    <col min="1795" max="1795" width="10.83203125" style="9" customWidth="1"/>
    <col min="1796" max="1796" width="14.83203125" style="9" bestFit="1" customWidth="1"/>
    <col min="1797" max="1797" width="16.1640625" style="9" bestFit="1" customWidth="1"/>
    <col min="1798" max="1800" width="9.1640625" style="9"/>
    <col min="1801" max="1801" width="10" style="9" customWidth="1"/>
    <col min="1802" max="2048" width="9.1640625" style="9"/>
    <col min="2049" max="2049" width="3.83203125" style="9" customWidth="1"/>
    <col min="2050" max="2050" width="9.1640625" style="9"/>
    <col min="2051" max="2051" width="10.83203125" style="9" customWidth="1"/>
    <col min="2052" max="2052" width="14.83203125" style="9" bestFit="1" customWidth="1"/>
    <col min="2053" max="2053" width="16.1640625" style="9" bestFit="1" customWidth="1"/>
    <col min="2054" max="2056" width="9.1640625" style="9"/>
    <col min="2057" max="2057" width="10" style="9" customWidth="1"/>
    <col min="2058" max="2304" width="9.1640625" style="9"/>
    <col min="2305" max="2305" width="3.83203125" style="9" customWidth="1"/>
    <col min="2306" max="2306" width="9.1640625" style="9"/>
    <col min="2307" max="2307" width="10.83203125" style="9" customWidth="1"/>
    <col min="2308" max="2308" width="14.83203125" style="9" bestFit="1" customWidth="1"/>
    <col min="2309" max="2309" width="16.1640625" style="9" bestFit="1" customWidth="1"/>
    <col min="2310" max="2312" width="9.1640625" style="9"/>
    <col min="2313" max="2313" width="10" style="9" customWidth="1"/>
    <col min="2314" max="2560" width="9.1640625" style="9"/>
    <col min="2561" max="2561" width="3.83203125" style="9" customWidth="1"/>
    <col min="2562" max="2562" width="9.1640625" style="9"/>
    <col min="2563" max="2563" width="10.83203125" style="9" customWidth="1"/>
    <col min="2564" max="2564" width="14.83203125" style="9" bestFit="1" customWidth="1"/>
    <col min="2565" max="2565" width="16.1640625" style="9" bestFit="1" customWidth="1"/>
    <col min="2566" max="2568" width="9.1640625" style="9"/>
    <col min="2569" max="2569" width="10" style="9" customWidth="1"/>
    <col min="2570" max="2816" width="9.1640625" style="9"/>
    <col min="2817" max="2817" width="3.83203125" style="9" customWidth="1"/>
    <col min="2818" max="2818" width="9.1640625" style="9"/>
    <col min="2819" max="2819" width="10.83203125" style="9" customWidth="1"/>
    <col min="2820" max="2820" width="14.83203125" style="9" bestFit="1" customWidth="1"/>
    <col min="2821" max="2821" width="16.1640625" style="9" bestFit="1" customWidth="1"/>
    <col min="2822" max="2824" width="9.1640625" style="9"/>
    <col min="2825" max="2825" width="10" style="9" customWidth="1"/>
    <col min="2826" max="3072" width="9.1640625" style="9"/>
    <col min="3073" max="3073" width="3.83203125" style="9" customWidth="1"/>
    <col min="3074" max="3074" width="9.1640625" style="9"/>
    <col min="3075" max="3075" width="10.83203125" style="9" customWidth="1"/>
    <col min="3076" max="3076" width="14.83203125" style="9" bestFit="1" customWidth="1"/>
    <col min="3077" max="3077" width="16.1640625" style="9" bestFit="1" customWidth="1"/>
    <col min="3078" max="3080" width="9.1640625" style="9"/>
    <col min="3081" max="3081" width="10" style="9" customWidth="1"/>
    <col min="3082" max="3328" width="9.1640625" style="9"/>
    <col min="3329" max="3329" width="3.83203125" style="9" customWidth="1"/>
    <col min="3330" max="3330" width="9.1640625" style="9"/>
    <col min="3331" max="3331" width="10.83203125" style="9" customWidth="1"/>
    <col min="3332" max="3332" width="14.83203125" style="9" bestFit="1" customWidth="1"/>
    <col min="3333" max="3333" width="16.1640625" style="9" bestFit="1" customWidth="1"/>
    <col min="3334" max="3336" width="9.1640625" style="9"/>
    <col min="3337" max="3337" width="10" style="9" customWidth="1"/>
    <col min="3338" max="3584" width="9.1640625" style="9"/>
    <col min="3585" max="3585" width="3.83203125" style="9" customWidth="1"/>
    <col min="3586" max="3586" width="9.1640625" style="9"/>
    <col min="3587" max="3587" width="10.83203125" style="9" customWidth="1"/>
    <col min="3588" max="3588" width="14.83203125" style="9" bestFit="1" customWidth="1"/>
    <col min="3589" max="3589" width="16.1640625" style="9" bestFit="1" customWidth="1"/>
    <col min="3590" max="3592" width="9.1640625" style="9"/>
    <col min="3593" max="3593" width="10" style="9" customWidth="1"/>
    <col min="3594" max="3840" width="9.1640625" style="9"/>
    <col min="3841" max="3841" width="3.83203125" style="9" customWidth="1"/>
    <col min="3842" max="3842" width="9.1640625" style="9"/>
    <col min="3843" max="3843" width="10.83203125" style="9" customWidth="1"/>
    <col min="3844" max="3844" width="14.83203125" style="9" bestFit="1" customWidth="1"/>
    <col min="3845" max="3845" width="16.1640625" style="9" bestFit="1" customWidth="1"/>
    <col min="3846" max="3848" width="9.1640625" style="9"/>
    <col min="3849" max="3849" width="10" style="9" customWidth="1"/>
    <col min="3850" max="4096" width="9.1640625" style="9"/>
    <col min="4097" max="4097" width="3.83203125" style="9" customWidth="1"/>
    <col min="4098" max="4098" width="9.1640625" style="9"/>
    <col min="4099" max="4099" width="10.83203125" style="9" customWidth="1"/>
    <col min="4100" max="4100" width="14.83203125" style="9" bestFit="1" customWidth="1"/>
    <col min="4101" max="4101" width="16.1640625" style="9" bestFit="1" customWidth="1"/>
    <col min="4102" max="4104" width="9.1640625" style="9"/>
    <col min="4105" max="4105" width="10" style="9" customWidth="1"/>
    <col min="4106" max="4352" width="9.1640625" style="9"/>
    <col min="4353" max="4353" width="3.83203125" style="9" customWidth="1"/>
    <col min="4354" max="4354" width="9.1640625" style="9"/>
    <col min="4355" max="4355" width="10.83203125" style="9" customWidth="1"/>
    <col min="4356" max="4356" width="14.83203125" style="9" bestFit="1" customWidth="1"/>
    <col min="4357" max="4357" width="16.1640625" style="9" bestFit="1" customWidth="1"/>
    <col min="4358" max="4360" width="9.1640625" style="9"/>
    <col min="4361" max="4361" width="10" style="9" customWidth="1"/>
    <col min="4362" max="4608" width="9.1640625" style="9"/>
    <col min="4609" max="4609" width="3.83203125" style="9" customWidth="1"/>
    <col min="4610" max="4610" width="9.1640625" style="9"/>
    <col min="4611" max="4611" width="10.83203125" style="9" customWidth="1"/>
    <col min="4612" max="4612" width="14.83203125" style="9" bestFit="1" customWidth="1"/>
    <col min="4613" max="4613" width="16.1640625" style="9" bestFit="1" customWidth="1"/>
    <col min="4614" max="4616" width="9.1640625" style="9"/>
    <col min="4617" max="4617" width="10" style="9" customWidth="1"/>
    <col min="4618" max="4864" width="9.1640625" style="9"/>
    <col min="4865" max="4865" width="3.83203125" style="9" customWidth="1"/>
    <col min="4866" max="4866" width="9.1640625" style="9"/>
    <col min="4867" max="4867" width="10.83203125" style="9" customWidth="1"/>
    <col min="4868" max="4868" width="14.83203125" style="9" bestFit="1" customWidth="1"/>
    <col min="4869" max="4869" width="16.1640625" style="9" bestFit="1" customWidth="1"/>
    <col min="4870" max="4872" width="9.1640625" style="9"/>
    <col min="4873" max="4873" width="10" style="9" customWidth="1"/>
    <col min="4874" max="5120" width="9.1640625" style="9"/>
    <col min="5121" max="5121" width="3.83203125" style="9" customWidth="1"/>
    <col min="5122" max="5122" width="9.1640625" style="9"/>
    <col min="5123" max="5123" width="10.83203125" style="9" customWidth="1"/>
    <col min="5124" max="5124" width="14.83203125" style="9" bestFit="1" customWidth="1"/>
    <col min="5125" max="5125" width="16.1640625" style="9" bestFit="1" customWidth="1"/>
    <col min="5126" max="5128" width="9.1640625" style="9"/>
    <col min="5129" max="5129" width="10" style="9" customWidth="1"/>
    <col min="5130" max="5376" width="9.1640625" style="9"/>
    <col min="5377" max="5377" width="3.83203125" style="9" customWidth="1"/>
    <col min="5378" max="5378" width="9.1640625" style="9"/>
    <col min="5379" max="5379" width="10.83203125" style="9" customWidth="1"/>
    <col min="5380" max="5380" width="14.83203125" style="9" bestFit="1" customWidth="1"/>
    <col min="5381" max="5381" width="16.1640625" style="9" bestFit="1" customWidth="1"/>
    <col min="5382" max="5384" width="9.1640625" style="9"/>
    <col min="5385" max="5385" width="10" style="9" customWidth="1"/>
    <col min="5386" max="5632" width="9.1640625" style="9"/>
    <col min="5633" max="5633" width="3.83203125" style="9" customWidth="1"/>
    <col min="5634" max="5634" width="9.1640625" style="9"/>
    <col min="5635" max="5635" width="10.83203125" style="9" customWidth="1"/>
    <col min="5636" max="5636" width="14.83203125" style="9" bestFit="1" customWidth="1"/>
    <col min="5637" max="5637" width="16.1640625" style="9" bestFit="1" customWidth="1"/>
    <col min="5638" max="5640" width="9.1640625" style="9"/>
    <col min="5641" max="5641" width="10" style="9" customWidth="1"/>
    <col min="5642" max="5888" width="9.1640625" style="9"/>
    <col min="5889" max="5889" width="3.83203125" style="9" customWidth="1"/>
    <col min="5890" max="5890" width="9.1640625" style="9"/>
    <col min="5891" max="5891" width="10.83203125" style="9" customWidth="1"/>
    <col min="5892" max="5892" width="14.83203125" style="9" bestFit="1" customWidth="1"/>
    <col min="5893" max="5893" width="16.1640625" style="9" bestFit="1" customWidth="1"/>
    <col min="5894" max="5896" width="9.1640625" style="9"/>
    <col min="5897" max="5897" width="10" style="9" customWidth="1"/>
    <col min="5898" max="6144" width="9.1640625" style="9"/>
    <col min="6145" max="6145" width="3.83203125" style="9" customWidth="1"/>
    <col min="6146" max="6146" width="9.1640625" style="9"/>
    <col min="6147" max="6147" width="10.83203125" style="9" customWidth="1"/>
    <col min="6148" max="6148" width="14.83203125" style="9" bestFit="1" customWidth="1"/>
    <col min="6149" max="6149" width="16.1640625" style="9" bestFit="1" customWidth="1"/>
    <col min="6150" max="6152" width="9.1640625" style="9"/>
    <col min="6153" max="6153" width="10" style="9" customWidth="1"/>
    <col min="6154" max="6400" width="9.1640625" style="9"/>
    <col min="6401" max="6401" width="3.83203125" style="9" customWidth="1"/>
    <col min="6402" max="6402" width="9.1640625" style="9"/>
    <col min="6403" max="6403" width="10.83203125" style="9" customWidth="1"/>
    <col min="6404" max="6404" width="14.83203125" style="9" bestFit="1" customWidth="1"/>
    <col min="6405" max="6405" width="16.1640625" style="9" bestFit="1" customWidth="1"/>
    <col min="6406" max="6408" width="9.1640625" style="9"/>
    <col min="6409" max="6409" width="10" style="9" customWidth="1"/>
    <col min="6410" max="6656" width="9.1640625" style="9"/>
    <col min="6657" max="6657" width="3.83203125" style="9" customWidth="1"/>
    <col min="6658" max="6658" width="9.1640625" style="9"/>
    <col min="6659" max="6659" width="10.83203125" style="9" customWidth="1"/>
    <col min="6660" max="6660" width="14.83203125" style="9" bestFit="1" customWidth="1"/>
    <col min="6661" max="6661" width="16.1640625" style="9" bestFit="1" customWidth="1"/>
    <col min="6662" max="6664" width="9.1640625" style="9"/>
    <col min="6665" max="6665" width="10" style="9" customWidth="1"/>
    <col min="6666" max="6912" width="9.1640625" style="9"/>
    <col min="6913" max="6913" width="3.83203125" style="9" customWidth="1"/>
    <col min="6914" max="6914" width="9.1640625" style="9"/>
    <col min="6915" max="6915" width="10.83203125" style="9" customWidth="1"/>
    <col min="6916" max="6916" width="14.83203125" style="9" bestFit="1" customWidth="1"/>
    <col min="6917" max="6917" width="16.1640625" style="9" bestFit="1" customWidth="1"/>
    <col min="6918" max="6920" width="9.1640625" style="9"/>
    <col min="6921" max="6921" width="10" style="9" customWidth="1"/>
    <col min="6922" max="7168" width="9.1640625" style="9"/>
    <col min="7169" max="7169" width="3.83203125" style="9" customWidth="1"/>
    <col min="7170" max="7170" width="9.1640625" style="9"/>
    <col min="7171" max="7171" width="10.83203125" style="9" customWidth="1"/>
    <col min="7172" max="7172" width="14.83203125" style="9" bestFit="1" customWidth="1"/>
    <col min="7173" max="7173" width="16.1640625" style="9" bestFit="1" customWidth="1"/>
    <col min="7174" max="7176" width="9.1640625" style="9"/>
    <col min="7177" max="7177" width="10" style="9" customWidth="1"/>
    <col min="7178" max="7424" width="9.1640625" style="9"/>
    <col min="7425" max="7425" width="3.83203125" style="9" customWidth="1"/>
    <col min="7426" max="7426" width="9.1640625" style="9"/>
    <col min="7427" max="7427" width="10.83203125" style="9" customWidth="1"/>
    <col min="7428" max="7428" width="14.83203125" style="9" bestFit="1" customWidth="1"/>
    <col min="7429" max="7429" width="16.1640625" style="9" bestFit="1" customWidth="1"/>
    <col min="7430" max="7432" width="9.1640625" style="9"/>
    <col min="7433" max="7433" width="10" style="9" customWidth="1"/>
    <col min="7434" max="7680" width="9.1640625" style="9"/>
    <col min="7681" max="7681" width="3.83203125" style="9" customWidth="1"/>
    <col min="7682" max="7682" width="9.1640625" style="9"/>
    <col min="7683" max="7683" width="10.83203125" style="9" customWidth="1"/>
    <col min="7684" max="7684" width="14.83203125" style="9" bestFit="1" customWidth="1"/>
    <col min="7685" max="7685" width="16.1640625" style="9" bestFit="1" customWidth="1"/>
    <col min="7686" max="7688" width="9.1640625" style="9"/>
    <col min="7689" max="7689" width="10" style="9" customWidth="1"/>
    <col min="7690" max="7936" width="9.1640625" style="9"/>
    <col min="7937" max="7937" width="3.83203125" style="9" customWidth="1"/>
    <col min="7938" max="7938" width="9.1640625" style="9"/>
    <col min="7939" max="7939" width="10.83203125" style="9" customWidth="1"/>
    <col min="7940" max="7940" width="14.83203125" style="9" bestFit="1" customWidth="1"/>
    <col min="7941" max="7941" width="16.1640625" style="9" bestFit="1" customWidth="1"/>
    <col min="7942" max="7944" width="9.1640625" style="9"/>
    <col min="7945" max="7945" width="10" style="9" customWidth="1"/>
    <col min="7946" max="8192" width="9.1640625" style="9"/>
    <col min="8193" max="8193" width="3.83203125" style="9" customWidth="1"/>
    <col min="8194" max="8194" width="9.1640625" style="9"/>
    <col min="8195" max="8195" width="10.83203125" style="9" customWidth="1"/>
    <col min="8196" max="8196" width="14.83203125" style="9" bestFit="1" customWidth="1"/>
    <col min="8197" max="8197" width="16.1640625" style="9" bestFit="1" customWidth="1"/>
    <col min="8198" max="8200" width="9.1640625" style="9"/>
    <col min="8201" max="8201" width="10" style="9" customWidth="1"/>
    <col min="8202" max="8448" width="9.1640625" style="9"/>
    <col min="8449" max="8449" width="3.83203125" style="9" customWidth="1"/>
    <col min="8450" max="8450" width="9.1640625" style="9"/>
    <col min="8451" max="8451" width="10.83203125" style="9" customWidth="1"/>
    <col min="8452" max="8452" width="14.83203125" style="9" bestFit="1" customWidth="1"/>
    <col min="8453" max="8453" width="16.1640625" style="9" bestFit="1" customWidth="1"/>
    <col min="8454" max="8456" width="9.1640625" style="9"/>
    <col min="8457" max="8457" width="10" style="9" customWidth="1"/>
    <col min="8458" max="8704" width="9.1640625" style="9"/>
    <col min="8705" max="8705" width="3.83203125" style="9" customWidth="1"/>
    <col min="8706" max="8706" width="9.1640625" style="9"/>
    <col min="8707" max="8707" width="10.83203125" style="9" customWidth="1"/>
    <col min="8708" max="8708" width="14.83203125" style="9" bestFit="1" customWidth="1"/>
    <col min="8709" max="8709" width="16.1640625" style="9" bestFit="1" customWidth="1"/>
    <col min="8710" max="8712" width="9.1640625" style="9"/>
    <col min="8713" max="8713" width="10" style="9" customWidth="1"/>
    <col min="8714" max="8960" width="9.1640625" style="9"/>
    <col min="8961" max="8961" width="3.83203125" style="9" customWidth="1"/>
    <col min="8962" max="8962" width="9.1640625" style="9"/>
    <col min="8963" max="8963" width="10.83203125" style="9" customWidth="1"/>
    <col min="8964" max="8964" width="14.83203125" style="9" bestFit="1" customWidth="1"/>
    <col min="8965" max="8965" width="16.1640625" style="9" bestFit="1" customWidth="1"/>
    <col min="8966" max="8968" width="9.1640625" style="9"/>
    <col min="8969" max="8969" width="10" style="9" customWidth="1"/>
    <col min="8970" max="9216" width="9.1640625" style="9"/>
    <col min="9217" max="9217" width="3.83203125" style="9" customWidth="1"/>
    <col min="9218" max="9218" width="9.1640625" style="9"/>
    <col min="9219" max="9219" width="10.83203125" style="9" customWidth="1"/>
    <col min="9220" max="9220" width="14.83203125" style="9" bestFit="1" customWidth="1"/>
    <col min="9221" max="9221" width="16.1640625" style="9" bestFit="1" customWidth="1"/>
    <col min="9222" max="9224" width="9.1640625" style="9"/>
    <col min="9225" max="9225" width="10" style="9" customWidth="1"/>
    <col min="9226" max="9472" width="9.1640625" style="9"/>
    <col min="9473" max="9473" width="3.83203125" style="9" customWidth="1"/>
    <col min="9474" max="9474" width="9.1640625" style="9"/>
    <col min="9475" max="9475" width="10.83203125" style="9" customWidth="1"/>
    <col min="9476" max="9476" width="14.83203125" style="9" bestFit="1" customWidth="1"/>
    <col min="9477" max="9477" width="16.1640625" style="9" bestFit="1" customWidth="1"/>
    <col min="9478" max="9480" width="9.1640625" style="9"/>
    <col min="9481" max="9481" width="10" style="9" customWidth="1"/>
    <col min="9482" max="9728" width="9.1640625" style="9"/>
    <col min="9729" max="9729" width="3.83203125" style="9" customWidth="1"/>
    <col min="9730" max="9730" width="9.1640625" style="9"/>
    <col min="9731" max="9731" width="10.83203125" style="9" customWidth="1"/>
    <col min="9732" max="9732" width="14.83203125" style="9" bestFit="1" customWidth="1"/>
    <col min="9733" max="9733" width="16.1640625" style="9" bestFit="1" customWidth="1"/>
    <col min="9734" max="9736" width="9.1640625" style="9"/>
    <col min="9737" max="9737" width="10" style="9" customWidth="1"/>
    <col min="9738" max="9984" width="9.1640625" style="9"/>
    <col min="9985" max="9985" width="3.83203125" style="9" customWidth="1"/>
    <col min="9986" max="9986" width="9.1640625" style="9"/>
    <col min="9987" max="9987" width="10.83203125" style="9" customWidth="1"/>
    <col min="9988" max="9988" width="14.83203125" style="9" bestFit="1" customWidth="1"/>
    <col min="9989" max="9989" width="16.1640625" style="9" bestFit="1" customWidth="1"/>
    <col min="9990" max="9992" width="9.1640625" style="9"/>
    <col min="9993" max="9993" width="10" style="9" customWidth="1"/>
    <col min="9994" max="10240" width="9.1640625" style="9"/>
    <col min="10241" max="10241" width="3.83203125" style="9" customWidth="1"/>
    <col min="10242" max="10242" width="9.1640625" style="9"/>
    <col min="10243" max="10243" width="10.83203125" style="9" customWidth="1"/>
    <col min="10244" max="10244" width="14.83203125" style="9" bestFit="1" customWidth="1"/>
    <col min="10245" max="10245" width="16.1640625" style="9" bestFit="1" customWidth="1"/>
    <col min="10246" max="10248" width="9.1640625" style="9"/>
    <col min="10249" max="10249" width="10" style="9" customWidth="1"/>
    <col min="10250" max="10496" width="9.1640625" style="9"/>
    <col min="10497" max="10497" width="3.83203125" style="9" customWidth="1"/>
    <col min="10498" max="10498" width="9.1640625" style="9"/>
    <col min="10499" max="10499" width="10.83203125" style="9" customWidth="1"/>
    <col min="10500" max="10500" width="14.83203125" style="9" bestFit="1" customWidth="1"/>
    <col min="10501" max="10501" width="16.1640625" style="9" bestFit="1" customWidth="1"/>
    <col min="10502" max="10504" width="9.1640625" style="9"/>
    <col min="10505" max="10505" width="10" style="9" customWidth="1"/>
    <col min="10506" max="10752" width="9.1640625" style="9"/>
    <col min="10753" max="10753" width="3.83203125" style="9" customWidth="1"/>
    <col min="10754" max="10754" width="9.1640625" style="9"/>
    <col min="10755" max="10755" width="10.83203125" style="9" customWidth="1"/>
    <col min="10756" max="10756" width="14.83203125" style="9" bestFit="1" customWidth="1"/>
    <col min="10757" max="10757" width="16.1640625" style="9" bestFit="1" customWidth="1"/>
    <col min="10758" max="10760" width="9.1640625" style="9"/>
    <col min="10761" max="10761" width="10" style="9" customWidth="1"/>
    <col min="10762" max="11008" width="9.1640625" style="9"/>
    <col min="11009" max="11009" width="3.83203125" style="9" customWidth="1"/>
    <col min="11010" max="11010" width="9.1640625" style="9"/>
    <col min="11011" max="11011" width="10.83203125" style="9" customWidth="1"/>
    <col min="11012" max="11012" width="14.83203125" style="9" bestFit="1" customWidth="1"/>
    <col min="11013" max="11013" width="16.1640625" style="9" bestFit="1" customWidth="1"/>
    <col min="11014" max="11016" width="9.1640625" style="9"/>
    <col min="11017" max="11017" width="10" style="9" customWidth="1"/>
    <col min="11018" max="11264" width="9.1640625" style="9"/>
    <col min="11265" max="11265" width="3.83203125" style="9" customWidth="1"/>
    <col min="11266" max="11266" width="9.1640625" style="9"/>
    <col min="11267" max="11267" width="10.83203125" style="9" customWidth="1"/>
    <col min="11268" max="11268" width="14.83203125" style="9" bestFit="1" customWidth="1"/>
    <col min="11269" max="11269" width="16.1640625" style="9" bestFit="1" customWidth="1"/>
    <col min="11270" max="11272" width="9.1640625" style="9"/>
    <col min="11273" max="11273" width="10" style="9" customWidth="1"/>
    <col min="11274" max="11520" width="9.1640625" style="9"/>
    <col min="11521" max="11521" width="3.83203125" style="9" customWidth="1"/>
    <col min="11522" max="11522" width="9.1640625" style="9"/>
    <col min="11523" max="11523" width="10.83203125" style="9" customWidth="1"/>
    <col min="11524" max="11524" width="14.83203125" style="9" bestFit="1" customWidth="1"/>
    <col min="11525" max="11525" width="16.1640625" style="9" bestFit="1" customWidth="1"/>
    <col min="11526" max="11528" width="9.1640625" style="9"/>
    <col min="11529" max="11529" width="10" style="9" customWidth="1"/>
    <col min="11530" max="11776" width="9.1640625" style="9"/>
    <col min="11777" max="11777" width="3.83203125" style="9" customWidth="1"/>
    <col min="11778" max="11778" width="9.1640625" style="9"/>
    <col min="11779" max="11779" width="10.83203125" style="9" customWidth="1"/>
    <col min="11780" max="11780" width="14.83203125" style="9" bestFit="1" customWidth="1"/>
    <col min="11781" max="11781" width="16.1640625" style="9" bestFit="1" customWidth="1"/>
    <col min="11782" max="11784" width="9.1640625" style="9"/>
    <col min="11785" max="11785" width="10" style="9" customWidth="1"/>
    <col min="11786" max="12032" width="9.1640625" style="9"/>
    <col min="12033" max="12033" width="3.83203125" style="9" customWidth="1"/>
    <col min="12034" max="12034" width="9.1640625" style="9"/>
    <col min="12035" max="12035" width="10.83203125" style="9" customWidth="1"/>
    <col min="12036" max="12036" width="14.83203125" style="9" bestFit="1" customWidth="1"/>
    <col min="12037" max="12037" width="16.1640625" style="9" bestFit="1" customWidth="1"/>
    <col min="12038" max="12040" width="9.1640625" style="9"/>
    <col min="12041" max="12041" width="10" style="9" customWidth="1"/>
    <col min="12042" max="12288" width="9.1640625" style="9"/>
    <col min="12289" max="12289" width="3.83203125" style="9" customWidth="1"/>
    <col min="12290" max="12290" width="9.1640625" style="9"/>
    <col min="12291" max="12291" width="10.83203125" style="9" customWidth="1"/>
    <col min="12292" max="12292" width="14.83203125" style="9" bestFit="1" customWidth="1"/>
    <col min="12293" max="12293" width="16.1640625" style="9" bestFit="1" customWidth="1"/>
    <col min="12294" max="12296" width="9.1640625" style="9"/>
    <col min="12297" max="12297" width="10" style="9" customWidth="1"/>
    <col min="12298" max="12544" width="9.1640625" style="9"/>
    <col min="12545" max="12545" width="3.83203125" style="9" customWidth="1"/>
    <col min="12546" max="12546" width="9.1640625" style="9"/>
    <col min="12547" max="12547" width="10.83203125" style="9" customWidth="1"/>
    <col min="12548" max="12548" width="14.83203125" style="9" bestFit="1" customWidth="1"/>
    <col min="12549" max="12549" width="16.1640625" style="9" bestFit="1" customWidth="1"/>
    <col min="12550" max="12552" width="9.1640625" style="9"/>
    <col min="12553" max="12553" width="10" style="9" customWidth="1"/>
    <col min="12554" max="12800" width="9.1640625" style="9"/>
    <col min="12801" max="12801" width="3.83203125" style="9" customWidth="1"/>
    <col min="12802" max="12802" width="9.1640625" style="9"/>
    <col min="12803" max="12803" width="10.83203125" style="9" customWidth="1"/>
    <col min="12804" max="12804" width="14.83203125" style="9" bestFit="1" customWidth="1"/>
    <col min="12805" max="12805" width="16.1640625" style="9" bestFit="1" customWidth="1"/>
    <col min="12806" max="12808" width="9.1640625" style="9"/>
    <col min="12809" max="12809" width="10" style="9" customWidth="1"/>
    <col min="12810" max="13056" width="9.1640625" style="9"/>
    <col min="13057" max="13057" width="3.83203125" style="9" customWidth="1"/>
    <col min="13058" max="13058" width="9.1640625" style="9"/>
    <col min="13059" max="13059" width="10.83203125" style="9" customWidth="1"/>
    <col min="13060" max="13060" width="14.83203125" style="9" bestFit="1" customWidth="1"/>
    <col min="13061" max="13061" width="16.1640625" style="9" bestFit="1" customWidth="1"/>
    <col min="13062" max="13064" width="9.1640625" style="9"/>
    <col min="13065" max="13065" width="10" style="9" customWidth="1"/>
    <col min="13066" max="13312" width="9.1640625" style="9"/>
    <col min="13313" max="13313" width="3.83203125" style="9" customWidth="1"/>
    <col min="13314" max="13314" width="9.1640625" style="9"/>
    <col min="13315" max="13315" width="10.83203125" style="9" customWidth="1"/>
    <col min="13316" max="13316" width="14.83203125" style="9" bestFit="1" customWidth="1"/>
    <col min="13317" max="13317" width="16.1640625" style="9" bestFit="1" customWidth="1"/>
    <col min="13318" max="13320" width="9.1640625" style="9"/>
    <col min="13321" max="13321" width="10" style="9" customWidth="1"/>
    <col min="13322" max="13568" width="9.1640625" style="9"/>
    <col min="13569" max="13569" width="3.83203125" style="9" customWidth="1"/>
    <col min="13570" max="13570" width="9.1640625" style="9"/>
    <col min="13571" max="13571" width="10.83203125" style="9" customWidth="1"/>
    <col min="13572" max="13572" width="14.83203125" style="9" bestFit="1" customWidth="1"/>
    <col min="13573" max="13573" width="16.1640625" style="9" bestFit="1" customWidth="1"/>
    <col min="13574" max="13576" width="9.1640625" style="9"/>
    <col min="13577" max="13577" width="10" style="9" customWidth="1"/>
    <col min="13578" max="13824" width="9.1640625" style="9"/>
    <col min="13825" max="13825" width="3.83203125" style="9" customWidth="1"/>
    <col min="13826" max="13826" width="9.1640625" style="9"/>
    <col min="13827" max="13827" width="10.83203125" style="9" customWidth="1"/>
    <col min="13828" max="13828" width="14.83203125" style="9" bestFit="1" customWidth="1"/>
    <col min="13829" max="13829" width="16.1640625" style="9" bestFit="1" customWidth="1"/>
    <col min="13830" max="13832" width="9.1640625" style="9"/>
    <col min="13833" max="13833" width="10" style="9" customWidth="1"/>
    <col min="13834" max="14080" width="9.1640625" style="9"/>
    <col min="14081" max="14081" width="3.83203125" style="9" customWidth="1"/>
    <col min="14082" max="14082" width="9.1640625" style="9"/>
    <col min="14083" max="14083" width="10.83203125" style="9" customWidth="1"/>
    <col min="14084" max="14084" width="14.83203125" style="9" bestFit="1" customWidth="1"/>
    <col min="14085" max="14085" width="16.1640625" style="9" bestFit="1" customWidth="1"/>
    <col min="14086" max="14088" width="9.1640625" style="9"/>
    <col min="14089" max="14089" width="10" style="9" customWidth="1"/>
    <col min="14090" max="14336" width="9.1640625" style="9"/>
    <col min="14337" max="14337" width="3.83203125" style="9" customWidth="1"/>
    <col min="14338" max="14338" width="9.1640625" style="9"/>
    <col min="14339" max="14339" width="10.83203125" style="9" customWidth="1"/>
    <col min="14340" max="14340" width="14.83203125" style="9" bestFit="1" customWidth="1"/>
    <col min="14341" max="14341" width="16.1640625" style="9" bestFit="1" customWidth="1"/>
    <col min="14342" max="14344" width="9.1640625" style="9"/>
    <col min="14345" max="14345" width="10" style="9" customWidth="1"/>
    <col min="14346" max="14592" width="9.1640625" style="9"/>
    <col min="14593" max="14593" width="3.83203125" style="9" customWidth="1"/>
    <col min="14594" max="14594" width="9.1640625" style="9"/>
    <col min="14595" max="14595" width="10.83203125" style="9" customWidth="1"/>
    <col min="14596" max="14596" width="14.83203125" style="9" bestFit="1" customWidth="1"/>
    <col min="14597" max="14597" width="16.1640625" style="9" bestFit="1" customWidth="1"/>
    <col min="14598" max="14600" width="9.1640625" style="9"/>
    <col min="14601" max="14601" width="10" style="9" customWidth="1"/>
    <col min="14602" max="14848" width="9.1640625" style="9"/>
    <col min="14849" max="14849" width="3.83203125" style="9" customWidth="1"/>
    <col min="14850" max="14850" width="9.1640625" style="9"/>
    <col min="14851" max="14851" width="10.83203125" style="9" customWidth="1"/>
    <col min="14852" max="14852" width="14.83203125" style="9" bestFit="1" customWidth="1"/>
    <col min="14853" max="14853" width="16.1640625" style="9" bestFit="1" customWidth="1"/>
    <col min="14854" max="14856" width="9.1640625" style="9"/>
    <col min="14857" max="14857" width="10" style="9" customWidth="1"/>
    <col min="14858" max="15104" width="9.1640625" style="9"/>
    <col min="15105" max="15105" width="3.83203125" style="9" customWidth="1"/>
    <col min="15106" max="15106" width="9.1640625" style="9"/>
    <col min="15107" max="15107" width="10.83203125" style="9" customWidth="1"/>
    <col min="15108" max="15108" width="14.83203125" style="9" bestFit="1" customWidth="1"/>
    <col min="15109" max="15109" width="16.1640625" style="9" bestFit="1" customWidth="1"/>
    <col min="15110" max="15112" width="9.1640625" style="9"/>
    <col min="15113" max="15113" width="10" style="9" customWidth="1"/>
    <col min="15114" max="15360" width="9.1640625" style="9"/>
    <col min="15361" max="15361" width="3.83203125" style="9" customWidth="1"/>
    <col min="15362" max="15362" width="9.1640625" style="9"/>
    <col min="15363" max="15363" width="10.83203125" style="9" customWidth="1"/>
    <col min="15364" max="15364" width="14.83203125" style="9" bestFit="1" customWidth="1"/>
    <col min="15365" max="15365" width="16.1640625" style="9" bestFit="1" customWidth="1"/>
    <col min="15366" max="15368" width="9.1640625" style="9"/>
    <col min="15369" max="15369" width="10" style="9" customWidth="1"/>
    <col min="15370" max="15616" width="9.1640625" style="9"/>
    <col min="15617" max="15617" width="3.83203125" style="9" customWidth="1"/>
    <col min="15618" max="15618" width="9.1640625" style="9"/>
    <col min="15619" max="15619" width="10.83203125" style="9" customWidth="1"/>
    <col min="15620" max="15620" width="14.83203125" style="9" bestFit="1" customWidth="1"/>
    <col min="15621" max="15621" width="16.1640625" style="9" bestFit="1" customWidth="1"/>
    <col min="15622" max="15624" width="9.1640625" style="9"/>
    <col min="15625" max="15625" width="10" style="9" customWidth="1"/>
    <col min="15626" max="15872" width="9.1640625" style="9"/>
    <col min="15873" max="15873" width="3.83203125" style="9" customWidth="1"/>
    <col min="15874" max="15874" width="9.1640625" style="9"/>
    <col min="15875" max="15875" width="10.83203125" style="9" customWidth="1"/>
    <col min="15876" max="15876" width="14.83203125" style="9" bestFit="1" customWidth="1"/>
    <col min="15877" max="15877" width="16.1640625" style="9" bestFit="1" customWidth="1"/>
    <col min="15878" max="15880" width="9.1640625" style="9"/>
    <col min="15881" max="15881" width="10" style="9" customWidth="1"/>
    <col min="15882" max="16128" width="9.1640625" style="9"/>
    <col min="16129" max="16129" width="3.83203125" style="9" customWidth="1"/>
    <col min="16130" max="16130" width="9.1640625" style="9"/>
    <col min="16131" max="16131" width="10.83203125" style="9" customWidth="1"/>
    <col min="16132" max="16132" width="14.83203125" style="9" bestFit="1" customWidth="1"/>
    <col min="16133" max="16133" width="16.1640625" style="9" bestFit="1" customWidth="1"/>
    <col min="16134" max="16136" width="9.1640625" style="9"/>
    <col min="16137" max="16137" width="10" style="9" customWidth="1"/>
    <col min="16138" max="16384" width="9.1640625" style="9"/>
  </cols>
  <sheetData>
    <row r="1" spans="1:9" ht="28" x14ac:dyDescent="0.3">
      <c r="A1" s="166" t="s">
        <v>183</v>
      </c>
      <c r="B1" s="167"/>
      <c r="C1" s="167"/>
      <c r="D1" s="167"/>
      <c r="E1" s="167"/>
      <c r="F1" s="167"/>
      <c r="G1" s="167"/>
      <c r="H1" s="167"/>
      <c r="I1" s="168"/>
    </row>
    <row r="2" spans="1:9" ht="19" thickBot="1" x14ac:dyDescent="0.25">
      <c r="A2" s="188" t="s">
        <v>222</v>
      </c>
      <c r="B2" s="189"/>
      <c r="C2" s="189"/>
      <c r="D2" s="189"/>
      <c r="E2" s="189"/>
      <c r="F2" s="189"/>
      <c r="G2" s="189"/>
      <c r="H2" s="189"/>
      <c r="I2" s="190"/>
    </row>
    <row r="4" spans="1:9" ht="18" customHeight="1" x14ac:dyDescent="0.3">
      <c r="A4" s="15"/>
      <c r="B4" s="16"/>
      <c r="C4" s="16"/>
      <c r="D4" s="16"/>
      <c r="E4" s="16"/>
      <c r="F4" s="16"/>
      <c r="G4" s="16"/>
      <c r="H4" s="16"/>
      <c r="I4" s="16"/>
    </row>
    <row r="5" spans="1:9" ht="19" x14ac:dyDescent="0.2">
      <c r="A5" s="17" t="s">
        <v>177</v>
      </c>
      <c r="B5" s="18"/>
      <c r="C5" s="18"/>
      <c r="D5" s="18"/>
      <c r="E5" s="18"/>
      <c r="F5" s="18"/>
      <c r="G5" s="18"/>
      <c r="H5" s="18"/>
      <c r="I5" s="18"/>
    </row>
    <row r="6" spans="1:9" ht="19" x14ac:dyDescent="0.2">
      <c r="A6" s="17" t="s">
        <v>254</v>
      </c>
      <c r="B6" s="18"/>
      <c r="C6" s="18"/>
      <c r="D6" s="18"/>
      <c r="E6" s="18"/>
      <c r="F6" s="18"/>
      <c r="G6" s="18"/>
      <c r="H6" s="18"/>
      <c r="I6" s="18"/>
    </row>
    <row r="7" spans="1:9" ht="19" x14ac:dyDescent="0.2">
      <c r="A7" s="185" t="s">
        <v>255</v>
      </c>
      <c r="B7" s="185"/>
      <c r="C7" s="185"/>
      <c r="D7" s="185"/>
      <c r="E7" s="185"/>
      <c r="F7" s="185"/>
      <c r="G7" s="185"/>
      <c r="H7" s="185"/>
      <c r="I7" s="185"/>
    </row>
    <row r="8" spans="1:9" ht="19" x14ac:dyDescent="0.2">
      <c r="A8" s="184" t="s">
        <v>182</v>
      </c>
      <c r="B8" s="184"/>
      <c r="C8" s="184"/>
      <c r="D8" s="184"/>
      <c r="E8" s="184"/>
      <c r="F8" s="184"/>
      <c r="G8" s="184"/>
      <c r="H8" s="184"/>
      <c r="I8" s="184"/>
    </row>
    <row r="10" spans="1:9" ht="14" thickBot="1" x14ac:dyDescent="0.2"/>
    <row r="11" spans="1:9" ht="21" thickBot="1" x14ac:dyDescent="0.25">
      <c r="C11" s="186" t="s">
        <v>180</v>
      </c>
      <c r="D11" s="187"/>
    </row>
    <row r="12" spans="1:9" ht="16" x14ac:dyDescent="0.2">
      <c r="C12" s="58" t="s">
        <v>178</v>
      </c>
      <c r="D12" s="61">
        <v>1000</v>
      </c>
    </row>
    <row r="13" spans="1:9" ht="16" x14ac:dyDescent="0.2">
      <c r="C13" s="59" t="s">
        <v>179</v>
      </c>
      <c r="D13" s="62">
        <v>25000</v>
      </c>
    </row>
    <row r="14" spans="1:9" ht="17" thickBot="1" x14ac:dyDescent="0.25">
      <c r="C14" s="60" t="s">
        <v>181</v>
      </c>
      <c r="D14" s="63">
        <v>0.05</v>
      </c>
    </row>
    <row r="15" spans="1:9" ht="16" x14ac:dyDescent="0.2">
      <c r="C15" s="56"/>
      <c r="D15" s="57"/>
    </row>
    <row r="17" spans="3:5" ht="14" thickBot="1" x14ac:dyDescent="0.2"/>
    <row r="18" spans="3:5" ht="20.25" customHeight="1" thickBot="1" x14ac:dyDescent="0.25">
      <c r="C18" s="121" t="s">
        <v>175</v>
      </c>
      <c r="D18" s="122" t="s">
        <v>176</v>
      </c>
      <c r="E18" s="124" t="s">
        <v>173</v>
      </c>
    </row>
    <row r="19" spans="3:5" ht="20.25" customHeight="1" x14ac:dyDescent="0.2">
      <c r="C19" s="19">
        <v>264</v>
      </c>
      <c r="D19" s="67">
        <v>29360</v>
      </c>
      <c r="E19" s="64">
        <f>IF(D19&lt;=BonusThreshhold,BaseSalary,BaseSalary+BonusRate*(D19-BonusThreshhold))</f>
        <v>1218</v>
      </c>
    </row>
    <row r="20" spans="3:5" ht="20" x14ac:dyDescent="0.2">
      <c r="C20" s="20">
        <v>592</v>
      </c>
      <c r="D20" s="68">
        <v>18560</v>
      </c>
      <c r="E20" s="65">
        <f>IF(D20&lt;=BonusThreshhold,BaseSalary,BaseSalary+BonusRate*(D20-BonusThreshhold))</f>
        <v>1000</v>
      </c>
    </row>
    <row r="21" spans="3:5" ht="20" x14ac:dyDescent="0.2">
      <c r="C21" s="20">
        <v>645</v>
      </c>
      <c r="D21" s="68">
        <v>32765</v>
      </c>
      <c r="E21" s="65">
        <f>IF(D21&lt;=BonusThreshhold,BaseSalary,BaseSalary+BonusRate*(D21-BonusThreshhold))</f>
        <v>1388.25</v>
      </c>
    </row>
    <row r="22" spans="3:5" ht="20" x14ac:dyDescent="0.2">
      <c r="C22" s="20">
        <v>823</v>
      </c>
      <c r="D22" s="68">
        <v>24500</v>
      </c>
      <c r="E22" s="65">
        <f>IF(D22&lt;=BonusThreshhold,BaseSalary,BaseSalary+BonusRate*(D22-BonusThreshhold))</f>
        <v>1000</v>
      </c>
    </row>
    <row r="23" spans="3:5" ht="21" thickBot="1" x14ac:dyDescent="0.25">
      <c r="C23" s="21">
        <v>956</v>
      </c>
      <c r="D23" s="69">
        <v>27750</v>
      </c>
      <c r="E23" s="66">
        <f>IF(D23&lt;=BonusThreshhold,BaseSalary,BaseSalary+BonusRate*(D23-BonusThreshhold))</f>
        <v>1137.5</v>
      </c>
    </row>
  </sheetData>
  <mergeCells count="5">
    <mergeCell ref="A7:I7"/>
    <mergeCell ref="A8:I8"/>
    <mergeCell ref="C11:D11"/>
    <mergeCell ref="A1:I1"/>
    <mergeCell ref="A2:I2"/>
  </mergeCells>
  <printOptions gridLines="1" gridLinesSet="0"/>
  <pageMargins left="0.75" right="0.75" top="1" bottom="1" header="0.5" footer="0.5"/>
  <pageSetup orientation="portrait" horizontalDpi="300" verticalDpi="300" r:id="rId1"/>
  <headerFooter alignWithMargins="0">
    <oddHeader>&amp;C&amp;A</oddHeader>
    <oddFooter xml:space="preserve">&amp;LCIS 512 Tuts 3-4&amp;C&amp;A
&amp;R&amp;D, Page &amp;P of &amp;N Pages 
</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30"/>
  <sheetViews>
    <sheetView topLeftCell="A9" workbookViewId="0">
      <selection activeCell="D26" sqref="D26"/>
    </sheetView>
  </sheetViews>
  <sheetFormatPr baseColWidth="10" defaultColWidth="8.83203125" defaultRowHeight="13" x14ac:dyDescent="0.15"/>
  <cols>
    <col min="1" max="1" width="3.83203125" style="9" customWidth="1"/>
    <col min="2" max="2" width="9.1640625" style="9"/>
    <col min="3" max="3" width="23" style="9" customWidth="1"/>
    <col min="4" max="4" width="25.5" style="9" bestFit="1" customWidth="1"/>
    <col min="5" max="5" width="20" style="9" bestFit="1" customWidth="1"/>
    <col min="6" max="8" width="9.1640625" style="9"/>
    <col min="9" max="9" width="14.5" style="9" customWidth="1"/>
    <col min="10" max="256" width="9.1640625" style="9"/>
    <col min="257" max="257" width="3.83203125" style="9" customWidth="1"/>
    <col min="258" max="258" width="9.1640625" style="9"/>
    <col min="259" max="259" width="10.83203125" style="9" customWidth="1"/>
    <col min="260" max="260" width="14.83203125" style="9" bestFit="1" customWidth="1"/>
    <col min="261" max="261" width="16.1640625" style="9" bestFit="1" customWidth="1"/>
    <col min="262" max="264" width="9.1640625" style="9"/>
    <col min="265" max="265" width="10" style="9" customWidth="1"/>
    <col min="266" max="512" width="9.1640625" style="9"/>
    <col min="513" max="513" width="3.83203125" style="9" customWidth="1"/>
    <col min="514" max="514" width="9.1640625" style="9"/>
    <col min="515" max="515" width="10.83203125" style="9" customWidth="1"/>
    <col min="516" max="516" width="14.83203125" style="9" bestFit="1" customWidth="1"/>
    <col min="517" max="517" width="16.1640625" style="9" bestFit="1" customWidth="1"/>
    <col min="518" max="520" width="9.1640625" style="9"/>
    <col min="521" max="521" width="10" style="9" customWidth="1"/>
    <col min="522" max="768" width="9.1640625" style="9"/>
    <col min="769" max="769" width="3.83203125" style="9" customWidth="1"/>
    <col min="770" max="770" width="9.1640625" style="9"/>
    <col min="771" max="771" width="10.83203125" style="9" customWidth="1"/>
    <col min="772" max="772" width="14.83203125" style="9" bestFit="1" customWidth="1"/>
    <col min="773" max="773" width="16.1640625" style="9" bestFit="1" customWidth="1"/>
    <col min="774" max="776" width="9.1640625" style="9"/>
    <col min="777" max="777" width="10" style="9" customWidth="1"/>
    <col min="778" max="1024" width="9.1640625" style="9"/>
    <col min="1025" max="1025" width="3.83203125" style="9" customWidth="1"/>
    <col min="1026" max="1026" width="9.1640625" style="9"/>
    <col min="1027" max="1027" width="10.83203125" style="9" customWidth="1"/>
    <col min="1028" max="1028" width="14.83203125" style="9" bestFit="1" customWidth="1"/>
    <col min="1029" max="1029" width="16.1640625" style="9" bestFit="1" customWidth="1"/>
    <col min="1030" max="1032" width="9.1640625" style="9"/>
    <col min="1033" max="1033" width="10" style="9" customWidth="1"/>
    <col min="1034" max="1280" width="9.1640625" style="9"/>
    <col min="1281" max="1281" width="3.83203125" style="9" customWidth="1"/>
    <col min="1282" max="1282" width="9.1640625" style="9"/>
    <col min="1283" max="1283" width="10.83203125" style="9" customWidth="1"/>
    <col min="1284" max="1284" width="14.83203125" style="9" bestFit="1" customWidth="1"/>
    <col min="1285" max="1285" width="16.1640625" style="9" bestFit="1" customWidth="1"/>
    <col min="1286" max="1288" width="9.1640625" style="9"/>
    <col min="1289" max="1289" width="10" style="9" customWidth="1"/>
    <col min="1290" max="1536" width="9.1640625" style="9"/>
    <col min="1537" max="1537" width="3.83203125" style="9" customWidth="1"/>
    <col min="1538" max="1538" width="9.1640625" style="9"/>
    <col min="1539" max="1539" width="10.83203125" style="9" customWidth="1"/>
    <col min="1540" max="1540" width="14.83203125" style="9" bestFit="1" customWidth="1"/>
    <col min="1541" max="1541" width="16.1640625" style="9" bestFit="1" customWidth="1"/>
    <col min="1542" max="1544" width="9.1640625" style="9"/>
    <col min="1545" max="1545" width="10" style="9" customWidth="1"/>
    <col min="1546" max="1792" width="9.1640625" style="9"/>
    <col min="1793" max="1793" width="3.83203125" style="9" customWidth="1"/>
    <col min="1794" max="1794" width="9.1640625" style="9"/>
    <col min="1795" max="1795" width="10.83203125" style="9" customWidth="1"/>
    <col min="1796" max="1796" width="14.83203125" style="9" bestFit="1" customWidth="1"/>
    <col min="1797" max="1797" width="16.1640625" style="9" bestFit="1" customWidth="1"/>
    <col min="1798" max="1800" width="9.1640625" style="9"/>
    <col min="1801" max="1801" width="10" style="9" customWidth="1"/>
    <col min="1802" max="2048" width="9.1640625" style="9"/>
    <col min="2049" max="2049" width="3.83203125" style="9" customWidth="1"/>
    <col min="2050" max="2050" width="9.1640625" style="9"/>
    <col min="2051" max="2051" width="10.83203125" style="9" customWidth="1"/>
    <col min="2052" max="2052" width="14.83203125" style="9" bestFit="1" customWidth="1"/>
    <col min="2053" max="2053" width="16.1640625" style="9" bestFit="1" customWidth="1"/>
    <col min="2054" max="2056" width="9.1640625" style="9"/>
    <col min="2057" max="2057" width="10" style="9" customWidth="1"/>
    <col min="2058" max="2304" width="9.1640625" style="9"/>
    <col min="2305" max="2305" width="3.83203125" style="9" customWidth="1"/>
    <col min="2306" max="2306" width="9.1640625" style="9"/>
    <col min="2307" max="2307" width="10.83203125" style="9" customWidth="1"/>
    <col min="2308" max="2308" width="14.83203125" style="9" bestFit="1" customWidth="1"/>
    <col min="2309" max="2309" width="16.1640625" style="9" bestFit="1" customWidth="1"/>
    <col min="2310" max="2312" width="9.1640625" style="9"/>
    <col min="2313" max="2313" width="10" style="9" customWidth="1"/>
    <col min="2314" max="2560" width="9.1640625" style="9"/>
    <col min="2561" max="2561" width="3.83203125" style="9" customWidth="1"/>
    <col min="2562" max="2562" width="9.1640625" style="9"/>
    <col min="2563" max="2563" width="10.83203125" style="9" customWidth="1"/>
    <col min="2564" max="2564" width="14.83203125" style="9" bestFit="1" customWidth="1"/>
    <col min="2565" max="2565" width="16.1640625" style="9" bestFit="1" customWidth="1"/>
    <col min="2566" max="2568" width="9.1640625" style="9"/>
    <col min="2569" max="2569" width="10" style="9" customWidth="1"/>
    <col min="2570" max="2816" width="9.1640625" style="9"/>
    <col min="2817" max="2817" width="3.83203125" style="9" customWidth="1"/>
    <col min="2818" max="2818" width="9.1640625" style="9"/>
    <col min="2819" max="2819" width="10.83203125" style="9" customWidth="1"/>
    <col min="2820" max="2820" width="14.83203125" style="9" bestFit="1" customWidth="1"/>
    <col min="2821" max="2821" width="16.1640625" style="9" bestFit="1" customWidth="1"/>
    <col min="2822" max="2824" width="9.1640625" style="9"/>
    <col min="2825" max="2825" width="10" style="9" customWidth="1"/>
    <col min="2826" max="3072" width="9.1640625" style="9"/>
    <col min="3073" max="3073" width="3.83203125" style="9" customWidth="1"/>
    <col min="3074" max="3074" width="9.1640625" style="9"/>
    <col min="3075" max="3075" width="10.83203125" style="9" customWidth="1"/>
    <col min="3076" max="3076" width="14.83203125" style="9" bestFit="1" customWidth="1"/>
    <col min="3077" max="3077" width="16.1640625" style="9" bestFit="1" customWidth="1"/>
    <col min="3078" max="3080" width="9.1640625" style="9"/>
    <col min="3081" max="3081" width="10" style="9" customWidth="1"/>
    <col min="3082" max="3328" width="9.1640625" style="9"/>
    <col min="3329" max="3329" width="3.83203125" style="9" customWidth="1"/>
    <col min="3330" max="3330" width="9.1640625" style="9"/>
    <col min="3331" max="3331" width="10.83203125" style="9" customWidth="1"/>
    <col min="3332" max="3332" width="14.83203125" style="9" bestFit="1" customWidth="1"/>
    <col min="3333" max="3333" width="16.1640625" style="9" bestFit="1" customWidth="1"/>
    <col min="3334" max="3336" width="9.1640625" style="9"/>
    <col min="3337" max="3337" width="10" style="9" customWidth="1"/>
    <col min="3338" max="3584" width="9.1640625" style="9"/>
    <col min="3585" max="3585" width="3.83203125" style="9" customWidth="1"/>
    <col min="3586" max="3586" width="9.1640625" style="9"/>
    <col min="3587" max="3587" width="10.83203125" style="9" customWidth="1"/>
    <col min="3588" max="3588" width="14.83203125" style="9" bestFit="1" customWidth="1"/>
    <col min="3589" max="3589" width="16.1640625" style="9" bestFit="1" customWidth="1"/>
    <col min="3590" max="3592" width="9.1640625" style="9"/>
    <col min="3593" max="3593" width="10" style="9" customWidth="1"/>
    <col min="3594" max="3840" width="9.1640625" style="9"/>
    <col min="3841" max="3841" width="3.83203125" style="9" customWidth="1"/>
    <col min="3842" max="3842" width="9.1640625" style="9"/>
    <col min="3843" max="3843" width="10.83203125" style="9" customWidth="1"/>
    <col min="3844" max="3844" width="14.83203125" style="9" bestFit="1" customWidth="1"/>
    <col min="3845" max="3845" width="16.1640625" style="9" bestFit="1" customWidth="1"/>
    <col min="3846" max="3848" width="9.1640625" style="9"/>
    <col min="3849" max="3849" width="10" style="9" customWidth="1"/>
    <col min="3850" max="4096" width="9.1640625" style="9"/>
    <col min="4097" max="4097" width="3.83203125" style="9" customWidth="1"/>
    <col min="4098" max="4098" width="9.1640625" style="9"/>
    <col min="4099" max="4099" width="10.83203125" style="9" customWidth="1"/>
    <col min="4100" max="4100" width="14.83203125" style="9" bestFit="1" customWidth="1"/>
    <col min="4101" max="4101" width="16.1640625" style="9" bestFit="1" customWidth="1"/>
    <col min="4102" max="4104" width="9.1640625" style="9"/>
    <col min="4105" max="4105" width="10" style="9" customWidth="1"/>
    <col min="4106" max="4352" width="9.1640625" style="9"/>
    <col min="4353" max="4353" width="3.83203125" style="9" customWidth="1"/>
    <col min="4354" max="4354" width="9.1640625" style="9"/>
    <col min="4355" max="4355" width="10.83203125" style="9" customWidth="1"/>
    <col min="4356" max="4356" width="14.83203125" style="9" bestFit="1" customWidth="1"/>
    <col min="4357" max="4357" width="16.1640625" style="9" bestFit="1" customWidth="1"/>
    <col min="4358" max="4360" width="9.1640625" style="9"/>
    <col min="4361" max="4361" width="10" style="9" customWidth="1"/>
    <col min="4362" max="4608" width="9.1640625" style="9"/>
    <col min="4609" max="4609" width="3.83203125" style="9" customWidth="1"/>
    <col min="4610" max="4610" width="9.1640625" style="9"/>
    <col min="4611" max="4611" width="10.83203125" style="9" customWidth="1"/>
    <col min="4612" max="4612" width="14.83203125" style="9" bestFit="1" customWidth="1"/>
    <col min="4613" max="4613" width="16.1640625" style="9" bestFit="1" customWidth="1"/>
    <col min="4614" max="4616" width="9.1640625" style="9"/>
    <col min="4617" max="4617" width="10" style="9" customWidth="1"/>
    <col min="4618" max="4864" width="9.1640625" style="9"/>
    <col min="4865" max="4865" width="3.83203125" style="9" customWidth="1"/>
    <col min="4866" max="4866" width="9.1640625" style="9"/>
    <col min="4867" max="4867" width="10.83203125" style="9" customWidth="1"/>
    <col min="4868" max="4868" width="14.83203125" style="9" bestFit="1" customWidth="1"/>
    <col min="4869" max="4869" width="16.1640625" style="9" bestFit="1" customWidth="1"/>
    <col min="4870" max="4872" width="9.1640625" style="9"/>
    <col min="4873" max="4873" width="10" style="9" customWidth="1"/>
    <col min="4874" max="5120" width="9.1640625" style="9"/>
    <col min="5121" max="5121" width="3.83203125" style="9" customWidth="1"/>
    <col min="5122" max="5122" width="9.1640625" style="9"/>
    <col min="5123" max="5123" width="10.83203125" style="9" customWidth="1"/>
    <col min="5124" max="5124" width="14.83203125" style="9" bestFit="1" customWidth="1"/>
    <col min="5125" max="5125" width="16.1640625" style="9" bestFit="1" customWidth="1"/>
    <col min="5126" max="5128" width="9.1640625" style="9"/>
    <col min="5129" max="5129" width="10" style="9" customWidth="1"/>
    <col min="5130" max="5376" width="9.1640625" style="9"/>
    <col min="5377" max="5377" width="3.83203125" style="9" customWidth="1"/>
    <col min="5378" max="5378" width="9.1640625" style="9"/>
    <col min="5379" max="5379" width="10.83203125" style="9" customWidth="1"/>
    <col min="5380" max="5380" width="14.83203125" style="9" bestFit="1" customWidth="1"/>
    <col min="5381" max="5381" width="16.1640625" style="9" bestFit="1" customWidth="1"/>
    <col min="5382" max="5384" width="9.1640625" style="9"/>
    <col min="5385" max="5385" width="10" style="9" customWidth="1"/>
    <col min="5386" max="5632" width="9.1640625" style="9"/>
    <col min="5633" max="5633" width="3.83203125" style="9" customWidth="1"/>
    <col min="5634" max="5634" width="9.1640625" style="9"/>
    <col min="5635" max="5635" width="10.83203125" style="9" customWidth="1"/>
    <col min="5636" max="5636" width="14.83203125" style="9" bestFit="1" customWidth="1"/>
    <col min="5637" max="5637" width="16.1640625" style="9" bestFit="1" customWidth="1"/>
    <col min="5638" max="5640" width="9.1640625" style="9"/>
    <col min="5641" max="5641" width="10" style="9" customWidth="1"/>
    <col min="5642" max="5888" width="9.1640625" style="9"/>
    <col min="5889" max="5889" width="3.83203125" style="9" customWidth="1"/>
    <col min="5890" max="5890" width="9.1640625" style="9"/>
    <col min="5891" max="5891" width="10.83203125" style="9" customWidth="1"/>
    <col min="5892" max="5892" width="14.83203125" style="9" bestFit="1" customWidth="1"/>
    <col min="5893" max="5893" width="16.1640625" style="9" bestFit="1" customWidth="1"/>
    <col min="5894" max="5896" width="9.1640625" style="9"/>
    <col min="5897" max="5897" width="10" style="9" customWidth="1"/>
    <col min="5898" max="6144" width="9.1640625" style="9"/>
    <col min="6145" max="6145" width="3.83203125" style="9" customWidth="1"/>
    <col min="6146" max="6146" width="9.1640625" style="9"/>
    <col min="6147" max="6147" width="10.83203125" style="9" customWidth="1"/>
    <col min="6148" max="6148" width="14.83203125" style="9" bestFit="1" customWidth="1"/>
    <col min="6149" max="6149" width="16.1640625" style="9" bestFit="1" customWidth="1"/>
    <col min="6150" max="6152" width="9.1640625" style="9"/>
    <col min="6153" max="6153" width="10" style="9" customWidth="1"/>
    <col min="6154" max="6400" width="9.1640625" style="9"/>
    <col min="6401" max="6401" width="3.83203125" style="9" customWidth="1"/>
    <col min="6402" max="6402" width="9.1640625" style="9"/>
    <col min="6403" max="6403" width="10.83203125" style="9" customWidth="1"/>
    <col min="6404" max="6404" width="14.83203125" style="9" bestFit="1" customWidth="1"/>
    <col min="6405" max="6405" width="16.1640625" style="9" bestFit="1" customWidth="1"/>
    <col min="6406" max="6408" width="9.1640625" style="9"/>
    <col min="6409" max="6409" width="10" style="9" customWidth="1"/>
    <col min="6410" max="6656" width="9.1640625" style="9"/>
    <col min="6657" max="6657" width="3.83203125" style="9" customWidth="1"/>
    <col min="6658" max="6658" width="9.1640625" style="9"/>
    <col min="6659" max="6659" width="10.83203125" style="9" customWidth="1"/>
    <col min="6660" max="6660" width="14.83203125" style="9" bestFit="1" customWidth="1"/>
    <col min="6661" max="6661" width="16.1640625" style="9" bestFit="1" customWidth="1"/>
    <col min="6662" max="6664" width="9.1640625" style="9"/>
    <col min="6665" max="6665" width="10" style="9" customWidth="1"/>
    <col min="6666" max="6912" width="9.1640625" style="9"/>
    <col min="6913" max="6913" width="3.83203125" style="9" customWidth="1"/>
    <col min="6914" max="6914" width="9.1640625" style="9"/>
    <col min="6915" max="6915" width="10.83203125" style="9" customWidth="1"/>
    <col min="6916" max="6916" width="14.83203125" style="9" bestFit="1" customWidth="1"/>
    <col min="6917" max="6917" width="16.1640625" style="9" bestFit="1" customWidth="1"/>
    <col min="6918" max="6920" width="9.1640625" style="9"/>
    <col min="6921" max="6921" width="10" style="9" customWidth="1"/>
    <col min="6922" max="7168" width="9.1640625" style="9"/>
    <col min="7169" max="7169" width="3.83203125" style="9" customWidth="1"/>
    <col min="7170" max="7170" width="9.1640625" style="9"/>
    <col min="7171" max="7171" width="10.83203125" style="9" customWidth="1"/>
    <col min="7172" max="7172" width="14.83203125" style="9" bestFit="1" customWidth="1"/>
    <col min="7173" max="7173" width="16.1640625" style="9" bestFit="1" customWidth="1"/>
    <col min="7174" max="7176" width="9.1640625" style="9"/>
    <col min="7177" max="7177" width="10" style="9" customWidth="1"/>
    <col min="7178" max="7424" width="9.1640625" style="9"/>
    <col min="7425" max="7425" width="3.83203125" style="9" customWidth="1"/>
    <col min="7426" max="7426" width="9.1640625" style="9"/>
    <col min="7427" max="7427" width="10.83203125" style="9" customWidth="1"/>
    <col min="7428" max="7428" width="14.83203125" style="9" bestFit="1" customWidth="1"/>
    <col min="7429" max="7429" width="16.1640625" style="9" bestFit="1" customWidth="1"/>
    <col min="7430" max="7432" width="9.1640625" style="9"/>
    <col min="7433" max="7433" width="10" style="9" customWidth="1"/>
    <col min="7434" max="7680" width="9.1640625" style="9"/>
    <col min="7681" max="7681" width="3.83203125" style="9" customWidth="1"/>
    <col min="7682" max="7682" width="9.1640625" style="9"/>
    <col min="7683" max="7683" width="10.83203125" style="9" customWidth="1"/>
    <col min="7684" max="7684" width="14.83203125" style="9" bestFit="1" customWidth="1"/>
    <col min="7685" max="7685" width="16.1640625" style="9" bestFit="1" customWidth="1"/>
    <col min="7686" max="7688" width="9.1640625" style="9"/>
    <col min="7689" max="7689" width="10" style="9" customWidth="1"/>
    <col min="7690" max="7936" width="9.1640625" style="9"/>
    <col min="7937" max="7937" width="3.83203125" style="9" customWidth="1"/>
    <col min="7938" max="7938" width="9.1640625" style="9"/>
    <col min="7939" max="7939" width="10.83203125" style="9" customWidth="1"/>
    <col min="7940" max="7940" width="14.83203125" style="9" bestFit="1" customWidth="1"/>
    <col min="7941" max="7941" width="16.1640625" style="9" bestFit="1" customWidth="1"/>
    <col min="7942" max="7944" width="9.1640625" style="9"/>
    <col min="7945" max="7945" width="10" style="9" customWidth="1"/>
    <col min="7946" max="8192" width="9.1640625" style="9"/>
    <col min="8193" max="8193" width="3.83203125" style="9" customWidth="1"/>
    <col min="8194" max="8194" width="9.1640625" style="9"/>
    <col min="8195" max="8195" width="10.83203125" style="9" customWidth="1"/>
    <col min="8196" max="8196" width="14.83203125" style="9" bestFit="1" customWidth="1"/>
    <col min="8197" max="8197" width="16.1640625" style="9" bestFit="1" customWidth="1"/>
    <col min="8198" max="8200" width="9.1640625" style="9"/>
    <col min="8201" max="8201" width="10" style="9" customWidth="1"/>
    <col min="8202" max="8448" width="9.1640625" style="9"/>
    <col min="8449" max="8449" width="3.83203125" style="9" customWidth="1"/>
    <col min="8450" max="8450" width="9.1640625" style="9"/>
    <col min="8451" max="8451" width="10.83203125" style="9" customWidth="1"/>
    <col min="8452" max="8452" width="14.83203125" style="9" bestFit="1" customWidth="1"/>
    <col min="8453" max="8453" width="16.1640625" style="9" bestFit="1" customWidth="1"/>
    <col min="8454" max="8456" width="9.1640625" style="9"/>
    <col min="8457" max="8457" width="10" style="9" customWidth="1"/>
    <col min="8458" max="8704" width="9.1640625" style="9"/>
    <col min="8705" max="8705" width="3.83203125" style="9" customWidth="1"/>
    <col min="8706" max="8706" width="9.1640625" style="9"/>
    <col min="8707" max="8707" width="10.83203125" style="9" customWidth="1"/>
    <col min="8708" max="8708" width="14.83203125" style="9" bestFit="1" customWidth="1"/>
    <col min="8709" max="8709" width="16.1640625" style="9" bestFit="1" customWidth="1"/>
    <col min="8710" max="8712" width="9.1640625" style="9"/>
    <col min="8713" max="8713" width="10" style="9" customWidth="1"/>
    <col min="8714" max="8960" width="9.1640625" style="9"/>
    <col min="8961" max="8961" width="3.83203125" style="9" customWidth="1"/>
    <col min="8962" max="8962" width="9.1640625" style="9"/>
    <col min="8963" max="8963" width="10.83203125" style="9" customWidth="1"/>
    <col min="8964" max="8964" width="14.83203125" style="9" bestFit="1" customWidth="1"/>
    <col min="8965" max="8965" width="16.1640625" style="9" bestFit="1" customWidth="1"/>
    <col min="8966" max="8968" width="9.1640625" style="9"/>
    <col min="8969" max="8969" width="10" style="9" customWidth="1"/>
    <col min="8970" max="9216" width="9.1640625" style="9"/>
    <col min="9217" max="9217" width="3.83203125" style="9" customWidth="1"/>
    <col min="9218" max="9218" width="9.1640625" style="9"/>
    <col min="9219" max="9219" width="10.83203125" style="9" customWidth="1"/>
    <col min="9220" max="9220" width="14.83203125" style="9" bestFit="1" customWidth="1"/>
    <col min="9221" max="9221" width="16.1640625" style="9" bestFit="1" customWidth="1"/>
    <col min="9222" max="9224" width="9.1640625" style="9"/>
    <col min="9225" max="9225" width="10" style="9" customWidth="1"/>
    <col min="9226" max="9472" width="9.1640625" style="9"/>
    <col min="9473" max="9473" width="3.83203125" style="9" customWidth="1"/>
    <col min="9474" max="9474" width="9.1640625" style="9"/>
    <col min="9475" max="9475" width="10.83203125" style="9" customWidth="1"/>
    <col min="9476" max="9476" width="14.83203125" style="9" bestFit="1" customWidth="1"/>
    <col min="9477" max="9477" width="16.1640625" style="9" bestFit="1" customWidth="1"/>
    <col min="9478" max="9480" width="9.1640625" style="9"/>
    <col min="9481" max="9481" width="10" style="9" customWidth="1"/>
    <col min="9482" max="9728" width="9.1640625" style="9"/>
    <col min="9729" max="9729" width="3.83203125" style="9" customWidth="1"/>
    <col min="9730" max="9730" width="9.1640625" style="9"/>
    <col min="9731" max="9731" width="10.83203125" style="9" customWidth="1"/>
    <col min="9732" max="9732" width="14.83203125" style="9" bestFit="1" customWidth="1"/>
    <col min="9733" max="9733" width="16.1640625" style="9" bestFit="1" customWidth="1"/>
    <col min="9734" max="9736" width="9.1640625" style="9"/>
    <col min="9737" max="9737" width="10" style="9" customWidth="1"/>
    <col min="9738" max="9984" width="9.1640625" style="9"/>
    <col min="9985" max="9985" width="3.83203125" style="9" customWidth="1"/>
    <col min="9986" max="9986" width="9.1640625" style="9"/>
    <col min="9987" max="9987" width="10.83203125" style="9" customWidth="1"/>
    <col min="9988" max="9988" width="14.83203125" style="9" bestFit="1" customWidth="1"/>
    <col min="9989" max="9989" width="16.1640625" style="9" bestFit="1" customWidth="1"/>
    <col min="9990" max="9992" width="9.1640625" style="9"/>
    <col min="9993" max="9993" width="10" style="9" customWidth="1"/>
    <col min="9994" max="10240" width="9.1640625" style="9"/>
    <col min="10241" max="10241" width="3.83203125" style="9" customWidth="1"/>
    <col min="10242" max="10242" width="9.1640625" style="9"/>
    <col min="10243" max="10243" width="10.83203125" style="9" customWidth="1"/>
    <col min="10244" max="10244" width="14.83203125" style="9" bestFit="1" customWidth="1"/>
    <col min="10245" max="10245" width="16.1640625" style="9" bestFit="1" customWidth="1"/>
    <col min="10246" max="10248" width="9.1640625" style="9"/>
    <col min="10249" max="10249" width="10" style="9" customWidth="1"/>
    <col min="10250" max="10496" width="9.1640625" style="9"/>
    <col min="10497" max="10497" width="3.83203125" style="9" customWidth="1"/>
    <col min="10498" max="10498" width="9.1640625" style="9"/>
    <col min="10499" max="10499" width="10.83203125" style="9" customWidth="1"/>
    <col min="10500" max="10500" width="14.83203125" style="9" bestFit="1" customWidth="1"/>
    <col min="10501" max="10501" width="16.1640625" style="9" bestFit="1" customWidth="1"/>
    <col min="10502" max="10504" width="9.1640625" style="9"/>
    <col min="10505" max="10505" width="10" style="9" customWidth="1"/>
    <col min="10506" max="10752" width="9.1640625" style="9"/>
    <col min="10753" max="10753" width="3.83203125" style="9" customWidth="1"/>
    <col min="10754" max="10754" width="9.1640625" style="9"/>
    <col min="10755" max="10755" width="10.83203125" style="9" customWidth="1"/>
    <col min="10756" max="10756" width="14.83203125" style="9" bestFit="1" customWidth="1"/>
    <col min="10757" max="10757" width="16.1640625" style="9" bestFit="1" customWidth="1"/>
    <col min="10758" max="10760" width="9.1640625" style="9"/>
    <col min="10761" max="10761" width="10" style="9" customWidth="1"/>
    <col min="10762" max="11008" width="9.1640625" style="9"/>
    <col min="11009" max="11009" width="3.83203125" style="9" customWidth="1"/>
    <col min="11010" max="11010" width="9.1640625" style="9"/>
    <col min="11011" max="11011" width="10.83203125" style="9" customWidth="1"/>
    <col min="11012" max="11012" width="14.83203125" style="9" bestFit="1" customWidth="1"/>
    <col min="11013" max="11013" width="16.1640625" style="9" bestFit="1" customWidth="1"/>
    <col min="11014" max="11016" width="9.1640625" style="9"/>
    <col min="11017" max="11017" width="10" style="9" customWidth="1"/>
    <col min="11018" max="11264" width="9.1640625" style="9"/>
    <col min="11265" max="11265" width="3.83203125" style="9" customWidth="1"/>
    <col min="11266" max="11266" width="9.1640625" style="9"/>
    <col min="11267" max="11267" width="10.83203125" style="9" customWidth="1"/>
    <col min="11268" max="11268" width="14.83203125" style="9" bestFit="1" customWidth="1"/>
    <col min="11269" max="11269" width="16.1640625" style="9" bestFit="1" customWidth="1"/>
    <col min="11270" max="11272" width="9.1640625" style="9"/>
    <col min="11273" max="11273" width="10" style="9" customWidth="1"/>
    <col min="11274" max="11520" width="9.1640625" style="9"/>
    <col min="11521" max="11521" width="3.83203125" style="9" customWidth="1"/>
    <col min="11522" max="11522" width="9.1640625" style="9"/>
    <col min="11523" max="11523" width="10.83203125" style="9" customWidth="1"/>
    <col min="11524" max="11524" width="14.83203125" style="9" bestFit="1" customWidth="1"/>
    <col min="11525" max="11525" width="16.1640625" style="9" bestFit="1" customWidth="1"/>
    <col min="11526" max="11528" width="9.1640625" style="9"/>
    <col min="11529" max="11529" width="10" style="9" customWidth="1"/>
    <col min="11530" max="11776" width="9.1640625" style="9"/>
    <col min="11777" max="11777" width="3.83203125" style="9" customWidth="1"/>
    <col min="11778" max="11778" width="9.1640625" style="9"/>
    <col min="11779" max="11779" width="10.83203125" style="9" customWidth="1"/>
    <col min="11780" max="11780" width="14.83203125" style="9" bestFit="1" customWidth="1"/>
    <col min="11781" max="11781" width="16.1640625" style="9" bestFit="1" customWidth="1"/>
    <col min="11782" max="11784" width="9.1640625" style="9"/>
    <col min="11785" max="11785" width="10" style="9" customWidth="1"/>
    <col min="11786" max="12032" width="9.1640625" style="9"/>
    <col min="12033" max="12033" width="3.83203125" style="9" customWidth="1"/>
    <col min="12034" max="12034" width="9.1640625" style="9"/>
    <col min="12035" max="12035" width="10.83203125" style="9" customWidth="1"/>
    <col min="12036" max="12036" width="14.83203125" style="9" bestFit="1" customWidth="1"/>
    <col min="12037" max="12037" width="16.1640625" style="9" bestFit="1" customWidth="1"/>
    <col min="12038" max="12040" width="9.1640625" style="9"/>
    <col min="12041" max="12041" width="10" style="9" customWidth="1"/>
    <col min="12042" max="12288" width="9.1640625" style="9"/>
    <col min="12289" max="12289" width="3.83203125" style="9" customWidth="1"/>
    <col min="12290" max="12290" width="9.1640625" style="9"/>
    <col min="12291" max="12291" width="10.83203125" style="9" customWidth="1"/>
    <col min="12292" max="12292" width="14.83203125" style="9" bestFit="1" customWidth="1"/>
    <col min="12293" max="12293" width="16.1640625" style="9" bestFit="1" customWidth="1"/>
    <col min="12294" max="12296" width="9.1640625" style="9"/>
    <col min="12297" max="12297" width="10" style="9" customWidth="1"/>
    <col min="12298" max="12544" width="9.1640625" style="9"/>
    <col min="12545" max="12545" width="3.83203125" style="9" customWidth="1"/>
    <col min="12546" max="12546" width="9.1640625" style="9"/>
    <col min="12547" max="12547" width="10.83203125" style="9" customWidth="1"/>
    <col min="12548" max="12548" width="14.83203125" style="9" bestFit="1" customWidth="1"/>
    <col min="12549" max="12549" width="16.1640625" style="9" bestFit="1" customWidth="1"/>
    <col min="12550" max="12552" width="9.1640625" style="9"/>
    <col min="12553" max="12553" width="10" style="9" customWidth="1"/>
    <col min="12554" max="12800" width="9.1640625" style="9"/>
    <col min="12801" max="12801" width="3.83203125" style="9" customWidth="1"/>
    <col min="12802" max="12802" width="9.1640625" style="9"/>
    <col min="12803" max="12803" width="10.83203125" style="9" customWidth="1"/>
    <col min="12804" max="12804" width="14.83203125" style="9" bestFit="1" customWidth="1"/>
    <col min="12805" max="12805" width="16.1640625" style="9" bestFit="1" customWidth="1"/>
    <col min="12806" max="12808" width="9.1640625" style="9"/>
    <col min="12809" max="12809" width="10" style="9" customWidth="1"/>
    <col min="12810" max="13056" width="9.1640625" style="9"/>
    <col min="13057" max="13057" width="3.83203125" style="9" customWidth="1"/>
    <col min="13058" max="13058" width="9.1640625" style="9"/>
    <col min="13059" max="13059" width="10.83203125" style="9" customWidth="1"/>
    <col min="13060" max="13060" width="14.83203125" style="9" bestFit="1" customWidth="1"/>
    <col min="13061" max="13061" width="16.1640625" style="9" bestFit="1" customWidth="1"/>
    <col min="13062" max="13064" width="9.1640625" style="9"/>
    <col min="13065" max="13065" width="10" style="9" customWidth="1"/>
    <col min="13066" max="13312" width="9.1640625" style="9"/>
    <col min="13313" max="13313" width="3.83203125" style="9" customWidth="1"/>
    <col min="13314" max="13314" width="9.1640625" style="9"/>
    <col min="13315" max="13315" width="10.83203125" style="9" customWidth="1"/>
    <col min="13316" max="13316" width="14.83203125" style="9" bestFit="1" customWidth="1"/>
    <col min="13317" max="13317" width="16.1640625" style="9" bestFit="1" customWidth="1"/>
    <col min="13318" max="13320" width="9.1640625" style="9"/>
    <col min="13321" max="13321" width="10" style="9" customWidth="1"/>
    <col min="13322" max="13568" width="9.1640625" style="9"/>
    <col min="13569" max="13569" width="3.83203125" style="9" customWidth="1"/>
    <col min="13570" max="13570" width="9.1640625" style="9"/>
    <col min="13571" max="13571" width="10.83203125" style="9" customWidth="1"/>
    <col min="13572" max="13572" width="14.83203125" style="9" bestFit="1" customWidth="1"/>
    <col min="13573" max="13573" width="16.1640625" style="9" bestFit="1" customWidth="1"/>
    <col min="13574" max="13576" width="9.1640625" style="9"/>
    <col min="13577" max="13577" width="10" style="9" customWidth="1"/>
    <col min="13578" max="13824" width="9.1640625" style="9"/>
    <col min="13825" max="13825" width="3.83203125" style="9" customWidth="1"/>
    <col min="13826" max="13826" width="9.1640625" style="9"/>
    <col min="13827" max="13827" width="10.83203125" style="9" customWidth="1"/>
    <col min="13828" max="13828" width="14.83203125" style="9" bestFit="1" customWidth="1"/>
    <col min="13829" max="13829" width="16.1640625" style="9" bestFit="1" customWidth="1"/>
    <col min="13830" max="13832" width="9.1640625" style="9"/>
    <col min="13833" max="13833" width="10" style="9" customWidth="1"/>
    <col min="13834" max="14080" width="9.1640625" style="9"/>
    <col min="14081" max="14081" width="3.83203125" style="9" customWidth="1"/>
    <col min="14082" max="14082" width="9.1640625" style="9"/>
    <col min="14083" max="14083" width="10.83203125" style="9" customWidth="1"/>
    <col min="14084" max="14084" width="14.83203125" style="9" bestFit="1" customWidth="1"/>
    <col min="14085" max="14085" width="16.1640625" style="9" bestFit="1" customWidth="1"/>
    <col min="14086" max="14088" width="9.1640625" style="9"/>
    <col min="14089" max="14089" width="10" style="9" customWidth="1"/>
    <col min="14090" max="14336" width="9.1640625" style="9"/>
    <col min="14337" max="14337" width="3.83203125" style="9" customWidth="1"/>
    <col min="14338" max="14338" width="9.1640625" style="9"/>
    <col min="14339" max="14339" width="10.83203125" style="9" customWidth="1"/>
    <col min="14340" max="14340" width="14.83203125" style="9" bestFit="1" customWidth="1"/>
    <col min="14341" max="14341" width="16.1640625" style="9" bestFit="1" customWidth="1"/>
    <col min="14342" max="14344" width="9.1640625" style="9"/>
    <col min="14345" max="14345" width="10" style="9" customWidth="1"/>
    <col min="14346" max="14592" width="9.1640625" style="9"/>
    <col min="14593" max="14593" width="3.83203125" style="9" customWidth="1"/>
    <col min="14594" max="14594" width="9.1640625" style="9"/>
    <col min="14595" max="14595" width="10.83203125" style="9" customWidth="1"/>
    <col min="14596" max="14596" width="14.83203125" style="9" bestFit="1" customWidth="1"/>
    <col min="14597" max="14597" width="16.1640625" style="9" bestFit="1" customWidth="1"/>
    <col min="14598" max="14600" width="9.1640625" style="9"/>
    <col min="14601" max="14601" width="10" style="9" customWidth="1"/>
    <col min="14602" max="14848" width="9.1640625" style="9"/>
    <col min="14849" max="14849" width="3.83203125" style="9" customWidth="1"/>
    <col min="14850" max="14850" width="9.1640625" style="9"/>
    <col min="14851" max="14851" width="10.83203125" style="9" customWidth="1"/>
    <col min="14852" max="14852" width="14.83203125" style="9" bestFit="1" customWidth="1"/>
    <col min="14853" max="14853" width="16.1640625" style="9" bestFit="1" customWidth="1"/>
    <col min="14854" max="14856" width="9.1640625" style="9"/>
    <col min="14857" max="14857" width="10" style="9" customWidth="1"/>
    <col min="14858" max="15104" width="9.1640625" style="9"/>
    <col min="15105" max="15105" width="3.83203125" style="9" customWidth="1"/>
    <col min="15106" max="15106" width="9.1640625" style="9"/>
    <col min="15107" max="15107" width="10.83203125" style="9" customWidth="1"/>
    <col min="15108" max="15108" width="14.83203125" style="9" bestFit="1" customWidth="1"/>
    <col min="15109" max="15109" width="16.1640625" style="9" bestFit="1" customWidth="1"/>
    <col min="15110" max="15112" width="9.1640625" style="9"/>
    <col min="15113" max="15113" width="10" style="9" customWidth="1"/>
    <col min="15114" max="15360" width="9.1640625" style="9"/>
    <col min="15361" max="15361" width="3.83203125" style="9" customWidth="1"/>
    <col min="15362" max="15362" width="9.1640625" style="9"/>
    <col min="15363" max="15363" width="10.83203125" style="9" customWidth="1"/>
    <col min="15364" max="15364" width="14.83203125" style="9" bestFit="1" customWidth="1"/>
    <col min="15365" max="15365" width="16.1640625" style="9" bestFit="1" customWidth="1"/>
    <col min="15366" max="15368" width="9.1640625" style="9"/>
    <col min="15369" max="15369" width="10" style="9" customWidth="1"/>
    <col min="15370" max="15616" width="9.1640625" style="9"/>
    <col min="15617" max="15617" width="3.83203125" style="9" customWidth="1"/>
    <col min="15618" max="15618" width="9.1640625" style="9"/>
    <col min="15619" max="15619" width="10.83203125" style="9" customWidth="1"/>
    <col min="15620" max="15620" width="14.83203125" style="9" bestFit="1" customWidth="1"/>
    <col min="15621" max="15621" width="16.1640625" style="9" bestFit="1" customWidth="1"/>
    <col min="15622" max="15624" width="9.1640625" style="9"/>
    <col min="15625" max="15625" width="10" style="9" customWidth="1"/>
    <col min="15626" max="15872" width="9.1640625" style="9"/>
    <col min="15873" max="15873" width="3.83203125" style="9" customWidth="1"/>
    <col min="15874" max="15874" width="9.1640625" style="9"/>
    <col min="15875" max="15875" width="10.83203125" style="9" customWidth="1"/>
    <col min="15876" max="15876" width="14.83203125" style="9" bestFit="1" customWidth="1"/>
    <col min="15877" max="15877" width="16.1640625" style="9" bestFit="1" customWidth="1"/>
    <col min="15878" max="15880" width="9.1640625" style="9"/>
    <col min="15881" max="15881" width="10" style="9" customWidth="1"/>
    <col min="15882" max="16128" width="9.1640625" style="9"/>
    <col min="16129" max="16129" width="3.83203125" style="9" customWidth="1"/>
    <col min="16130" max="16130" width="9.1640625" style="9"/>
    <col min="16131" max="16131" width="10.83203125" style="9" customWidth="1"/>
    <col min="16132" max="16132" width="14.83203125" style="9" bestFit="1" customWidth="1"/>
    <col min="16133" max="16133" width="16.1640625" style="9" bestFit="1" customWidth="1"/>
    <col min="16134" max="16136" width="9.1640625" style="9"/>
    <col min="16137" max="16137" width="10" style="9" customWidth="1"/>
    <col min="16138" max="16384" width="9.1640625" style="9"/>
  </cols>
  <sheetData>
    <row r="1" spans="1:9" ht="25" x14ac:dyDescent="0.25">
      <c r="A1" s="125" t="s">
        <v>256</v>
      </c>
      <c r="B1" s="126"/>
      <c r="C1" s="126"/>
      <c r="D1" s="126"/>
      <c r="E1" s="126"/>
      <c r="F1" s="126"/>
      <c r="G1" s="126"/>
      <c r="H1" s="126"/>
      <c r="I1" s="127"/>
    </row>
    <row r="2" spans="1:9" ht="20" x14ac:dyDescent="0.2">
      <c r="A2" s="181" t="s">
        <v>257</v>
      </c>
      <c r="B2" s="182"/>
      <c r="C2" s="182"/>
      <c r="D2" s="182"/>
      <c r="E2" s="182"/>
      <c r="F2" s="182"/>
      <c r="G2" s="182"/>
      <c r="H2" s="182"/>
      <c r="I2" s="183"/>
    </row>
    <row r="3" spans="1:9" ht="21" thickBot="1" x14ac:dyDescent="0.25">
      <c r="A3" s="191" t="s">
        <v>230</v>
      </c>
      <c r="B3" s="192"/>
      <c r="C3" s="192"/>
      <c r="D3" s="192"/>
      <c r="E3" s="192"/>
      <c r="F3" s="192"/>
      <c r="G3" s="192"/>
      <c r="H3" s="192"/>
      <c r="I3" s="193"/>
    </row>
    <row r="4" spans="1:9" ht="18" customHeight="1" x14ac:dyDescent="0.3">
      <c r="A4" s="15"/>
      <c r="B4" s="16"/>
      <c r="C4" s="16"/>
      <c r="D4" s="16"/>
      <c r="E4" s="16"/>
      <c r="F4" s="16"/>
      <c r="G4" s="16"/>
      <c r="H4" s="16"/>
      <c r="I4" s="16"/>
    </row>
    <row r="11" spans="1:9" ht="42.75" customHeight="1" x14ac:dyDescent="0.15"/>
    <row r="13" spans="1:9" ht="19" x14ac:dyDescent="0.2">
      <c r="A13" s="17" t="s">
        <v>177</v>
      </c>
      <c r="B13" s="18"/>
      <c r="C13" s="18"/>
      <c r="D13" s="18"/>
      <c r="E13" s="18"/>
      <c r="F13" s="18"/>
      <c r="G13" s="18"/>
      <c r="H13" s="18"/>
      <c r="I13" s="18"/>
    </row>
    <row r="14" spans="1:9" ht="19" x14ac:dyDescent="0.2">
      <c r="A14" s="17" t="s">
        <v>254</v>
      </c>
      <c r="B14" s="18"/>
      <c r="C14" s="18"/>
      <c r="D14" s="18"/>
      <c r="E14" s="18"/>
      <c r="F14" s="18"/>
      <c r="G14" s="18"/>
      <c r="H14" s="18"/>
      <c r="I14" s="18"/>
    </row>
    <row r="15" spans="1:9" ht="19" x14ac:dyDescent="0.2">
      <c r="A15" s="185" t="s">
        <v>255</v>
      </c>
      <c r="B15" s="185"/>
      <c r="C15" s="185"/>
      <c r="D15" s="185"/>
      <c r="E15" s="185"/>
      <c r="F15" s="185"/>
      <c r="G15" s="185"/>
      <c r="H15" s="185"/>
      <c r="I15" s="185"/>
    </row>
    <row r="16" spans="1:9" ht="19" x14ac:dyDescent="0.2">
      <c r="A16" s="184" t="s">
        <v>182</v>
      </c>
      <c r="B16" s="184"/>
      <c r="C16" s="184"/>
      <c r="D16" s="184"/>
      <c r="E16" s="184"/>
      <c r="F16" s="184"/>
      <c r="G16" s="184"/>
      <c r="H16" s="184"/>
      <c r="I16" s="184"/>
    </row>
    <row r="18" spans="3:4" ht="14" thickBot="1" x14ac:dyDescent="0.2"/>
    <row r="19" spans="3:4" ht="21" thickBot="1" x14ac:dyDescent="0.25">
      <c r="C19" s="186" t="s">
        <v>180</v>
      </c>
      <c r="D19" s="187"/>
    </row>
    <row r="20" spans="3:4" ht="16" x14ac:dyDescent="0.2">
      <c r="C20" s="58" t="s">
        <v>178</v>
      </c>
      <c r="D20" s="61">
        <v>1000</v>
      </c>
    </row>
    <row r="21" spans="3:4" ht="16" x14ac:dyDescent="0.2">
      <c r="C21" s="59" t="s">
        <v>179</v>
      </c>
      <c r="D21" s="62">
        <v>25000</v>
      </c>
    </row>
    <row r="22" spans="3:4" ht="17" thickBot="1" x14ac:dyDescent="0.25">
      <c r="C22" s="60" t="s">
        <v>181</v>
      </c>
      <c r="D22" s="63">
        <v>0.05</v>
      </c>
    </row>
    <row r="24" spans="3:4" ht="14" thickBot="1" x14ac:dyDescent="0.2"/>
    <row r="25" spans="3:4" ht="21" thickBot="1" x14ac:dyDescent="0.25">
      <c r="C25" s="55" t="s">
        <v>175</v>
      </c>
      <c r="D25" s="54" t="s">
        <v>176</v>
      </c>
    </row>
    <row r="26" spans="3:4" ht="20" x14ac:dyDescent="0.2">
      <c r="C26" s="44">
        <v>264</v>
      </c>
      <c r="D26" s="46">
        <v>29360</v>
      </c>
    </row>
    <row r="27" spans="3:4" ht="20" x14ac:dyDescent="0.2">
      <c r="C27" s="45">
        <v>592</v>
      </c>
      <c r="D27" s="47">
        <v>18560</v>
      </c>
    </row>
    <row r="28" spans="3:4" ht="20" x14ac:dyDescent="0.2">
      <c r="C28" s="45">
        <v>645</v>
      </c>
      <c r="D28" s="47">
        <v>32765</v>
      </c>
    </row>
    <row r="29" spans="3:4" ht="20" x14ac:dyDescent="0.2">
      <c r="C29" s="45">
        <v>823</v>
      </c>
      <c r="D29" s="47">
        <v>24500</v>
      </c>
    </row>
    <row r="30" spans="3:4" ht="20" x14ac:dyDescent="0.2">
      <c r="C30" s="48">
        <v>956</v>
      </c>
      <c r="D30" s="49">
        <v>27750</v>
      </c>
    </row>
  </sheetData>
  <mergeCells count="5">
    <mergeCell ref="A15:I15"/>
    <mergeCell ref="A16:I16"/>
    <mergeCell ref="A2:I2"/>
    <mergeCell ref="A3:I3"/>
    <mergeCell ref="C19:D19"/>
  </mergeCells>
  <printOptions gridLines="1" gridLinesSet="0"/>
  <pageMargins left="0.75" right="0.75" top="1" bottom="1" header="0.5" footer="0.5"/>
  <pageSetup orientation="portrait" horizontalDpi="300" verticalDpi="300" r:id="rId1"/>
  <headerFooter alignWithMargins="0">
    <oddHeader>&amp;C&amp;A</oddHeader>
    <oddFooter xml:space="preserve">&amp;LCIS 512 Tuts 3-4&amp;C&amp;A
&amp;R&amp;D, Page &amp;P of &amp;N Pages 
</oddFooter>
  </headerFooter>
  <drawing r:id="rId2"/>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9</vt:i4>
      </vt:variant>
    </vt:vector>
  </HeadingPairs>
  <TitlesOfParts>
    <vt:vector size="32" baseType="lpstr">
      <vt:lpstr>Employee Data</vt:lpstr>
      <vt:lpstr>The DATEDIF Function</vt:lpstr>
      <vt:lpstr>Employee Data (2)</vt:lpstr>
      <vt:lpstr>Excel's IF Function</vt:lpstr>
      <vt:lpstr>Comparison Operators</vt:lpstr>
      <vt:lpstr>IF-Function Exercise</vt:lpstr>
      <vt:lpstr>IF-Function Exercise Solved</vt:lpstr>
      <vt:lpstr>Improved Solution (Readability)</vt:lpstr>
      <vt:lpstr>Excel Table Approach</vt:lpstr>
      <vt:lpstr>Excel Table Approach Solved</vt:lpstr>
      <vt:lpstr>Excel Table Controls</vt:lpstr>
      <vt:lpstr>Character-String Constants</vt:lpstr>
      <vt:lpstr>IF Function with Partial Match</vt:lpstr>
      <vt:lpstr>Now Add a 401(k) Field</vt:lpstr>
      <vt:lpstr>Excel's AND Function</vt:lpstr>
      <vt:lpstr>Excel's Logical Functions</vt:lpstr>
      <vt:lpstr>401(k) Field Added</vt:lpstr>
      <vt:lpstr>Excel's OR Function</vt:lpstr>
      <vt:lpstr>Salary Increase Field Added</vt:lpstr>
      <vt:lpstr>Now Add a Bonus Field</vt:lpstr>
      <vt:lpstr>Determinine the Bonus Amount</vt:lpstr>
      <vt:lpstr>Nested IF Functions</vt:lpstr>
      <vt:lpstr>Nested IF Functions Exercise</vt:lpstr>
      <vt:lpstr>'Excel Table Approach'!BaseSalary</vt:lpstr>
      <vt:lpstr>'Excel Table Approach Solved'!BaseSalary</vt:lpstr>
      <vt:lpstr>'Improved Solution (Readability)'!BaseSalary</vt:lpstr>
      <vt:lpstr>'Excel Table Approach'!BonusRate</vt:lpstr>
      <vt:lpstr>'Excel Table Approach Solved'!BonusRate</vt:lpstr>
      <vt:lpstr>'Improved Solution (Readability)'!BonusRate</vt:lpstr>
      <vt:lpstr>'Excel Table Approach'!BonusThreshhold</vt:lpstr>
      <vt:lpstr>'Excel Table Approach Solved'!BonusThreshhold</vt:lpstr>
      <vt:lpstr>'Improved Solution (Readability)'!BonusThreshhold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dcterms:created xsi:type="dcterms:W3CDTF">2006-05-27T16:49:13Z</dcterms:created>
  <dcterms:modified xsi:type="dcterms:W3CDTF">2021-01-01T08:33:48Z</dcterms:modified>
  <cp:category/>
</cp:coreProperties>
</file>