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ly\Desktop\"/>
    </mc:Choice>
  </mc:AlternateContent>
  <bookViews>
    <workbookView xWindow="0" yWindow="0" windowWidth="20490" windowHeight="7155" activeTab="2"/>
  </bookViews>
  <sheets>
    <sheet name="PRODUCT" sheetId="3" r:id="rId1"/>
    <sheet name="SURVEY" sheetId="4" r:id="rId2"/>
    <sheet name="SALARY" sheetId="5" r:id="rId3"/>
  </sheets>
  <calcPr calcId="152511"/>
</workbook>
</file>

<file path=xl/calcChain.xml><?xml version="1.0" encoding="utf-8"?>
<calcChain xmlns="http://schemas.openxmlformats.org/spreadsheetml/2006/main">
  <c r="K6" i="5" l="1"/>
  <c r="K7" i="5"/>
  <c r="K8" i="5"/>
  <c r="K9" i="5"/>
  <c r="J6" i="5" l="1"/>
  <c r="J8" i="5"/>
  <c r="J9" i="5"/>
  <c r="D6" i="5"/>
  <c r="D7" i="5"/>
  <c r="J7" i="5" s="1"/>
  <c r="D8" i="5"/>
  <c r="D9" i="5"/>
  <c r="D5" i="5"/>
  <c r="J5" i="5" s="1"/>
  <c r="K5" i="5" s="1"/>
  <c r="I6" i="5"/>
  <c r="I7" i="5"/>
  <c r="I8" i="5"/>
  <c r="I9" i="5"/>
  <c r="I5" i="5"/>
  <c r="H14" i="3" l="1"/>
  <c r="H19" i="3" s="1"/>
  <c r="H32" i="3"/>
  <c r="H37" i="3" s="1"/>
  <c r="H16" i="3"/>
  <c r="D50" i="3"/>
  <c r="D55" i="3" s="1"/>
  <c r="D33" i="3"/>
  <c r="D35" i="3" s="1"/>
  <c r="H34" i="3" l="1"/>
  <c r="D38" i="3"/>
  <c r="D52" i="3"/>
  <c r="O28" i="4"/>
  <c r="O27" i="4"/>
  <c r="O29" i="4" s="1"/>
  <c r="O23" i="4"/>
  <c r="O22" i="4"/>
  <c r="O24" i="4" s="1"/>
  <c r="F32" i="4"/>
  <c r="F31" i="4"/>
  <c r="F33" i="4" s="1"/>
  <c r="F26" i="4"/>
  <c r="F27" i="4"/>
  <c r="I23" i="4"/>
  <c r="F23" i="4"/>
  <c r="C30" i="4"/>
  <c r="C29" i="4"/>
  <c r="C28" i="4"/>
  <c r="F22" i="4"/>
  <c r="I22" i="4"/>
  <c r="C25" i="4"/>
  <c r="C24" i="4"/>
  <c r="C23" i="4"/>
  <c r="C22" i="4"/>
  <c r="F28" i="4" l="1"/>
  <c r="D14" i="3"/>
  <c r="D16" i="3" s="1"/>
  <c r="D19" i="3" l="1"/>
</calcChain>
</file>

<file path=xl/sharedStrings.xml><?xml version="1.0" encoding="utf-8"?>
<sst xmlns="http://schemas.openxmlformats.org/spreadsheetml/2006/main" count="204" uniqueCount="91">
  <si>
    <t>PRICE</t>
  </si>
  <si>
    <t>NO.</t>
  </si>
  <si>
    <t>Total</t>
  </si>
  <si>
    <t>Estimated Sale Price</t>
  </si>
  <si>
    <t>Profit</t>
  </si>
  <si>
    <t>Last Name</t>
  </si>
  <si>
    <t>First Name</t>
  </si>
  <si>
    <t>Age</t>
  </si>
  <si>
    <t>Criteria</t>
  </si>
  <si>
    <t>Yes/No</t>
  </si>
  <si>
    <t>CRITERIA</t>
  </si>
  <si>
    <t>PERSONAL INFORMATION</t>
  </si>
  <si>
    <t>Quality</t>
  </si>
  <si>
    <t>Product</t>
  </si>
  <si>
    <t>Recommended</t>
  </si>
  <si>
    <t>Satisfied</t>
  </si>
  <si>
    <t>Student/Professional</t>
  </si>
  <si>
    <t>Professional</t>
  </si>
  <si>
    <t>Student</t>
  </si>
  <si>
    <t>Yes</t>
  </si>
  <si>
    <t>No</t>
  </si>
  <si>
    <t>Average</t>
  </si>
  <si>
    <t>QUALITY</t>
  </si>
  <si>
    <t>Total Average</t>
  </si>
  <si>
    <t>PRODUCT</t>
  </si>
  <si>
    <t>Adjusted Sale Price</t>
  </si>
  <si>
    <t>MATERIALS</t>
  </si>
  <si>
    <t>Fabric</t>
  </si>
  <si>
    <t>Sewing Cotton</t>
  </si>
  <si>
    <t>Fabric Button</t>
  </si>
  <si>
    <t>Zipper</t>
  </si>
  <si>
    <t>Design</t>
  </si>
  <si>
    <t>Price</t>
  </si>
  <si>
    <t>Cost of Materials</t>
  </si>
  <si>
    <t>Mae</t>
  </si>
  <si>
    <t>Anne</t>
  </si>
  <si>
    <t>Marie</t>
  </si>
  <si>
    <t>Nami</t>
  </si>
  <si>
    <t>Hope</t>
  </si>
  <si>
    <t>Comfortability</t>
  </si>
  <si>
    <t>COMFORTABILITY</t>
  </si>
  <si>
    <t>Php 600-650</t>
  </si>
  <si>
    <t>Php 700-750</t>
  </si>
  <si>
    <t>PHP 600-650</t>
  </si>
  <si>
    <t>/</t>
  </si>
  <si>
    <t>DESIGN</t>
  </si>
  <si>
    <t>Cauyao</t>
  </si>
  <si>
    <t>Antonio</t>
  </si>
  <si>
    <t>Lee</t>
  </si>
  <si>
    <t>Bagaforo</t>
  </si>
  <si>
    <t>Llanes</t>
  </si>
  <si>
    <t>SAZAYA CLOTHING LINE INC.</t>
  </si>
  <si>
    <t xml:space="preserve">Sazaya's Jeans                                                                                                           These jeans are comfortable and fitting that you will surely love. </t>
  </si>
  <si>
    <t>Wool</t>
  </si>
  <si>
    <t xml:space="preserve">Sazaya's Jumpsuit                                                                            These  jumpsuits are soft and fluffy that you will surely love.                                                                                                            </t>
  </si>
  <si>
    <t xml:space="preserve">Sazaya's Skirt                                                                                                          These skirts are comfortable and fitting that you will surely love. </t>
  </si>
  <si>
    <t xml:space="preserve">Sazaya's Top                                                                          These tops are soft and fluffy that you will surely love.                                                                                                            </t>
  </si>
  <si>
    <t>Patch</t>
  </si>
  <si>
    <t xml:space="preserve">Sazaya's Summer Dress                                                                            These dresses are soft and fluffy that you will surely love.                                                                                                            </t>
  </si>
  <si>
    <r>
      <rPr>
        <b/>
        <sz val="14"/>
        <color theme="8" tint="-0.499984740745262"/>
        <rFont val="Times New Roman"/>
        <family val="1"/>
      </rPr>
      <t xml:space="preserve">SAZAYA CLOTHING LINE INC.                                                                                                                                                                           Sazaya Clothes    </t>
    </r>
    <r>
      <rPr>
        <sz val="14"/>
        <color theme="8" tint="-0.499984740745262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These clothes are soft and fluffy that you will surely love.                                                                         </t>
    </r>
  </si>
  <si>
    <t>Gonzales</t>
  </si>
  <si>
    <t>Sayo</t>
  </si>
  <si>
    <t>Andaya</t>
  </si>
  <si>
    <t>Gregorio</t>
  </si>
  <si>
    <t>Luna</t>
  </si>
  <si>
    <t>Justine</t>
  </si>
  <si>
    <t>Goya</t>
  </si>
  <si>
    <t>Jaana</t>
  </si>
  <si>
    <t>Alonzo</t>
  </si>
  <si>
    <t>Naeun</t>
  </si>
  <si>
    <t>In a scale of 1 - 10</t>
  </si>
  <si>
    <t>Below Php 250</t>
  </si>
  <si>
    <t>No.</t>
  </si>
  <si>
    <t>Name</t>
  </si>
  <si>
    <t>Regular/Part Time</t>
  </si>
  <si>
    <t>Total Payment</t>
  </si>
  <si>
    <t>Per Day</t>
  </si>
  <si>
    <t>No. Days In Month</t>
  </si>
  <si>
    <t>Work Days</t>
  </si>
  <si>
    <t>Absences</t>
  </si>
  <si>
    <t>Deduction</t>
  </si>
  <si>
    <t>TAX</t>
  </si>
  <si>
    <t>Total Net Payment</t>
  </si>
  <si>
    <t>Part time</t>
  </si>
  <si>
    <t>Regular</t>
  </si>
  <si>
    <t>Cruz, Kween</t>
  </si>
  <si>
    <t>Reyes, Margarita</t>
  </si>
  <si>
    <t>Antonio, Jose</t>
  </si>
  <si>
    <t>Rosario, Anna</t>
  </si>
  <si>
    <t>Luna, Sol</t>
  </si>
  <si>
    <t>Toatal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</si>
</sst>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₱&quot;* #,##0.00_-;\-&quot;₱&quot;* #,##0.00_-;_-&quot;₱&quot;* &quot;-&quot;??_-;_-@_-"/>
    <numFmt numFmtId="165" formatCode="_-[$₱-3409]* #,##0.00_-;\-[$₱-3409]* #,##0.00_-;_-[$₱-3409]* &quot;-&quot;??_-;_-@_-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499984740745262"/>
      <name val="Times New Roman"/>
      <family val="1"/>
    </font>
    <font>
      <sz val="11"/>
      <color theme="7" tint="-0.499984740745262"/>
      <name val="Times New Roman"/>
      <family val="1"/>
    </font>
    <font>
      <b/>
      <sz val="11"/>
      <color theme="7" tint="0.79998168889431442"/>
      <name val="Times New Roman"/>
      <family val="1"/>
    </font>
    <font>
      <sz val="12"/>
      <color theme="7" tint="-0.499984740745262"/>
      <name val="Times New Roman"/>
      <family val="1"/>
    </font>
    <font>
      <b/>
      <sz val="12"/>
      <color theme="8" tint="-0.499984740745262"/>
      <name val="Times New Roman"/>
      <family val="1"/>
    </font>
    <font>
      <sz val="12"/>
      <color theme="8" tint="-0.499984740745262"/>
      <name val="Times New Roman"/>
      <family val="1"/>
    </font>
    <font>
      <b/>
      <sz val="14"/>
      <color theme="8" tint="-0.499984740745262"/>
      <name val="Times New Roman"/>
      <family val="1"/>
    </font>
    <font>
      <sz val="14"/>
      <color theme="8" tint="-0.499984740745262"/>
      <name val="Times New Roman"/>
      <family val="1"/>
    </font>
    <font>
      <sz val="10.5"/>
      <color theme="7" tint="-0.499984740745262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EE0D"/>
        <bgColor indexed="64"/>
      </patternFill>
    </fill>
    <fill>
      <patternFill patternType="solid">
        <fgColor rgb="FFFCF688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/>
      <right style="thin">
        <color theme="8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8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theme="8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indexed="64"/>
      </right>
      <top style="thin">
        <color theme="8" tint="-0.499984740745262"/>
      </top>
      <bottom style="thin">
        <color indexed="64"/>
      </bottom>
      <diagonal/>
    </border>
    <border>
      <left style="thin">
        <color theme="8" tint="-0.499984740745262"/>
      </left>
      <right style="thin">
        <color indexed="64"/>
      </right>
      <top style="thin">
        <color indexed="64"/>
      </top>
      <bottom style="thin">
        <color theme="8" tint="-0.499984740745262"/>
      </bottom>
      <diagonal/>
    </border>
    <border>
      <left style="thin">
        <color indexed="64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indexed="64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7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4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</cellStyleXfs>
  <cellXfs count="14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4" borderId="7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6" fillId="5" borderId="7" xfId="3" applyFont="1" applyBorder="1" applyAlignment="1">
      <alignment horizontal="center" vertical="center"/>
    </xf>
    <xf numFmtId="0" fontId="6" fillId="5" borderId="7" xfId="3" applyFont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2" fillId="5" borderId="7" xfId="3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6" borderId="9" xfId="4" applyFont="1" applyBorder="1" applyAlignment="1">
      <alignment horizontal="left" vertical="center"/>
    </xf>
    <xf numFmtId="0" fontId="5" fillId="4" borderId="0" xfId="2" applyFont="1" applyBorder="1"/>
    <xf numFmtId="0" fontId="7" fillId="3" borderId="9" xfId="1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/>
    <xf numFmtId="0" fontId="6" fillId="0" borderId="5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textRotation="90"/>
    </xf>
    <xf numFmtId="0" fontId="9" fillId="0" borderId="14" xfId="0" applyFont="1" applyFill="1" applyBorder="1" applyAlignment="1">
      <alignment horizontal="center" vertical="center" textRotation="90"/>
    </xf>
    <xf numFmtId="0" fontId="9" fillId="0" borderId="30" xfId="0" applyFont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0" fillId="0" borderId="32" xfId="0" applyFont="1" applyBorder="1"/>
    <xf numFmtId="0" fontId="10" fillId="0" borderId="24" xfId="0" applyFont="1" applyBorder="1"/>
    <xf numFmtId="0" fontId="0" fillId="0" borderId="13" xfId="0" applyBorder="1"/>
    <xf numFmtId="0" fontId="10" fillId="0" borderId="33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0" xfId="0" applyFont="1" applyBorder="1"/>
    <xf numFmtId="0" fontId="10" fillId="0" borderId="34" xfId="0" applyFont="1" applyBorder="1"/>
    <xf numFmtId="0" fontId="10" fillId="0" borderId="3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" fillId="0" borderId="30" xfId="0" applyFont="1" applyBorder="1"/>
    <xf numFmtId="0" fontId="9" fillId="0" borderId="30" xfId="0" applyFont="1" applyBorder="1" applyAlignment="1">
      <alignment horizontal="center" vertical="center" textRotation="90"/>
    </xf>
    <xf numFmtId="0" fontId="9" fillId="0" borderId="30" xfId="0" applyFont="1" applyFill="1" applyBorder="1" applyAlignment="1">
      <alignment horizontal="center" vertical="center" textRotation="90"/>
    </xf>
    <xf numFmtId="0" fontId="10" fillId="9" borderId="30" xfId="7" applyFont="1" applyBorder="1" applyAlignment="1">
      <alignment horizontal="center"/>
    </xf>
    <xf numFmtId="0" fontId="10" fillId="0" borderId="30" xfId="0" applyFont="1" applyFill="1" applyBorder="1"/>
    <xf numFmtId="0" fontId="10" fillId="0" borderId="30" xfId="0" applyFont="1" applyFill="1" applyBorder="1" applyAlignment="1">
      <alignment vertical="center"/>
    </xf>
    <xf numFmtId="0" fontId="10" fillId="9" borderId="30" xfId="7" applyFont="1" applyBorder="1"/>
    <xf numFmtId="0" fontId="10" fillId="0" borderId="30" xfId="0" applyFont="1" applyBorder="1" applyAlignment="1"/>
    <xf numFmtId="0" fontId="7" fillId="3" borderId="7" xfId="1" applyFont="1" applyBorder="1" applyAlignment="1">
      <alignment horizontal="center"/>
    </xf>
    <xf numFmtId="0" fontId="5" fillId="6" borderId="7" xfId="4" applyFont="1" applyBorder="1" applyAlignment="1">
      <alignment horizontal="center" vertical="center"/>
    </xf>
    <xf numFmtId="0" fontId="9" fillId="0" borderId="3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0" borderId="8" xfId="4" applyFont="1" applyFill="1" applyBorder="1" applyAlignment="1">
      <alignment vertical="center" wrapText="1"/>
    </xf>
    <xf numFmtId="0" fontId="13" fillId="0" borderId="1" xfId="4" applyFont="1" applyFill="1" applyBorder="1" applyAlignment="1">
      <alignment vertical="center" wrapText="1"/>
    </xf>
    <xf numFmtId="0" fontId="13" fillId="0" borderId="1" xfId="4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4" borderId="35" xfId="2" applyFont="1" applyBorder="1" applyAlignment="1">
      <alignment horizontal="center" vertical="center"/>
    </xf>
    <xf numFmtId="0" fontId="14" fillId="4" borderId="36" xfId="2" applyFont="1" applyBorder="1"/>
    <xf numFmtId="0" fontId="14" fillId="4" borderId="35" xfId="2" applyFont="1" applyBorder="1" applyAlignment="1">
      <alignment horizontal="center"/>
    </xf>
    <xf numFmtId="0" fontId="2" fillId="5" borderId="35" xfId="3" applyFont="1" applyBorder="1"/>
    <xf numFmtId="0" fontId="2" fillId="5" borderId="35" xfId="3" applyFont="1" applyBorder="1" applyAlignment="1">
      <alignment horizontal="center"/>
    </xf>
    <xf numFmtId="0" fontId="14" fillId="6" borderId="35" xfId="4" applyFont="1" applyBorder="1"/>
    <xf numFmtId="0" fontId="14" fillId="6" borderId="35" xfId="4" applyFont="1" applyBorder="1" applyAlignment="1">
      <alignment horizontal="center"/>
    </xf>
    <xf numFmtId="0" fontId="2" fillId="0" borderId="0" xfId="0" applyFont="1"/>
    <xf numFmtId="0" fontId="2" fillId="5" borderId="7" xfId="3" applyFont="1" applyBorder="1"/>
    <xf numFmtId="0" fontId="2" fillId="5" borderId="7" xfId="3" applyFont="1" applyBorder="1" applyAlignment="1">
      <alignment horizontal="center"/>
    </xf>
    <xf numFmtId="0" fontId="15" fillId="3" borderId="7" xfId="1" applyFont="1" applyBorder="1"/>
    <xf numFmtId="0" fontId="15" fillId="3" borderId="7" xfId="1" applyFont="1" applyBorder="1" applyAlignment="1">
      <alignment horizontal="center"/>
    </xf>
    <xf numFmtId="0" fontId="2" fillId="0" borderId="35" xfId="0" applyFont="1" applyBorder="1"/>
    <xf numFmtId="0" fontId="2" fillId="0" borderId="35" xfId="0" applyFont="1" applyBorder="1" applyAlignment="1">
      <alignment horizontal="center"/>
    </xf>
    <xf numFmtId="0" fontId="2" fillId="0" borderId="37" xfId="0" applyFont="1" applyBorder="1"/>
    <xf numFmtId="0" fontId="2" fillId="0" borderId="3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14" fillId="4" borderId="7" xfId="2" applyFont="1" applyBorder="1"/>
    <xf numFmtId="0" fontId="14" fillId="4" borderId="7" xfId="2" applyFont="1" applyBorder="1" applyAlignment="1">
      <alignment horizontal="center"/>
    </xf>
    <xf numFmtId="0" fontId="14" fillId="6" borderId="7" xfId="4" applyFont="1" applyBorder="1"/>
    <xf numFmtId="0" fontId="14" fillId="6" borderId="7" xfId="4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0" xfId="0" applyFont="1" applyFill="1" applyBorder="1"/>
    <xf numFmtId="0" fontId="1" fillId="0" borderId="0" xfId="0" applyFont="1"/>
    <xf numFmtId="0" fontId="16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center" textRotation="90"/>
    </xf>
    <xf numFmtId="165" fontId="1" fillId="0" borderId="35" xfId="0" applyNumberFormat="1" applyFont="1" applyBorder="1"/>
    <xf numFmtId="165" fontId="1" fillId="0" borderId="35" xfId="8" applyNumberFormat="1" applyFont="1" applyBorder="1"/>
    <xf numFmtId="0" fontId="17" fillId="0" borderId="0" xfId="0" applyFont="1"/>
    <xf numFmtId="165" fontId="17" fillId="0" borderId="0" xfId="8" applyNumberFormat="1" applyFont="1"/>
    <xf numFmtId="0" fontId="1" fillId="0" borderId="0" xfId="0" applyFont="1" applyAlignment="1">
      <alignment horizontal="center"/>
    </xf>
    <xf numFmtId="165" fontId="1" fillId="0" borderId="3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5" xfId="0" applyFont="1" applyBorder="1" applyAlignment="1">
      <alignment horizontal="right"/>
    </xf>
    <xf numFmtId="0" fontId="13" fillId="6" borderId="6" xfId="4" applyFont="1" applyBorder="1" applyAlignment="1">
      <alignment horizontal="center" vertical="center" wrapText="1"/>
    </xf>
    <xf numFmtId="0" fontId="13" fillId="6" borderId="2" xfId="4" applyFont="1" applyBorder="1" applyAlignment="1">
      <alignment horizontal="center" vertical="center" wrapText="1"/>
    </xf>
    <xf numFmtId="0" fontId="13" fillId="6" borderId="3" xfId="4" applyFont="1" applyBorder="1" applyAlignment="1">
      <alignment horizontal="center" vertical="center" wrapText="1"/>
    </xf>
    <xf numFmtId="0" fontId="13" fillId="6" borderId="0" xfId="4" applyFont="1" applyBorder="1" applyAlignment="1">
      <alignment horizontal="center" vertical="center" wrapText="1"/>
    </xf>
    <xf numFmtId="0" fontId="2" fillId="6" borderId="7" xfId="4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9" borderId="30" xfId="7" applyFont="1" applyBorder="1" applyAlignment="1">
      <alignment horizontal="center"/>
    </xf>
    <xf numFmtId="0" fontId="12" fillId="7" borderId="14" xfId="5" applyFont="1" applyBorder="1" applyAlignment="1">
      <alignment horizontal="center" vertical="center" wrapText="1"/>
    </xf>
    <xf numFmtId="0" fontId="10" fillId="7" borderId="13" xfId="5" applyFont="1" applyBorder="1" applyAlignment="1">
      <alignment horizontal="center" vertical="center" wrapText="1"/>
    </xf>
    <xf numFmtId="0" fontId="10" fillId="7" borderId="16" xfId="5" applyFont="1" applyBorder="1" applyAlignment="1">
      <alignment horizontal="center" vertical="center" wrapText="1"/>
    </xf>
    <xf numFmtId="0" fontId="10" fillId="7" borderId="15" xfId="5" applyFont="1" applyBorder="1" applyAlignment="1">
      <alignment horizontal="center" vertical="center" wrapText="1"/>
    </xf>
    <xf numFmtId="0" fontId="10" fillId="7" borderId="0" xfId="5" applyFont="1" applyBorder="1" applyAlignment="1">
      <alignment horizontal="center" vertical="center" wrapText="1"/>
    </xf>
    <xf numFmtId="0" fontId="10" fillId="7" borderId="17" xfId="5" applyFont="1" applyBorder="1" applyAlignment="1">
      <alignment horizontal="center" vertical="center" wrapText="1"/>
    </xf>
    <xf numFmtId="0" fontId="9" fillId="8" borderId="24" xfId="6" applyFont="1" applyBorder="1" applyAlignment="1">
      <alignment horizontal="center"/>
    </xf>
    <xf numFmtId="0" fontId="9" fillId="8" borderId="20" xfId="6" applyFont="1" applyBorder="1" applyAlignment="1">
      <alignment horizontal="center"/>
    </xf>
    <xf numFmtId="0" fontId="9" fillId="8" borderId="31" xfId="6" applyFont="1" applyBorder="1" applyAlignment="1">
      <alignment horizontal="center"/>
    </xf>
    <xf numFmtId="0" fontId="10" fillId="8" borderId="0" xfId="6" applyFont="1" applyBorder="1" applyAlignment="1">
      <alignment horizontal="center"/>
    </xf>
    <xf numFmtId="0" fontId="10" fillId="8" borderId="17" xfId="6" applyFont="1" applyBorder="1" applyAlignment="1">
      <alignment horizontal="center"/>
    </xf>
    <xf numFmtId="0" fontId="9" fillId="0" borderId="30" xfId="0" applyFont="1" applyBorder="1"/>
    <xf numFmtId="0" fontId="10" fillId="0" borderId="30" xfId="0" applyFont="1" applyBorder="1" applyAlignment="1"/>
    <xf numFmtId="0" fontId="10" fillId="0" borderId="3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8" borderId="29" xfId="6" applyFont="1" applyBorder="1" applyAlignment="1">
      <alignment horizontal="center"/>
    </xf>
    <xf numFmtId="0" fontId="10" fillId="8" borderId="23" xfId="6" applyFont="1" applyBorder="1" applyAlignment="1">
      <alignment horizontal="center"/>
    </xf>
    <xf numFmtId="0" fontId="10" fillId="8" borderId="27" xfId="6" applyFont="1" applyBorder="1" applyAlignment="1">
      <alignment horizontal="center"/>
    </xf>
    <xf numFmtId="0" fontId="9" fillId="8" borderId="25" xfId="6" applyFont="1" applyBorder="1" applyAlignment="1">
      <alignment horizontal="center" vertical="center" wrapText="1"/>
    </xf>
    <xf numFmtId="0" fontId="10" fillId="8" borderId="21" xfId="6" applyFont="1" applyBorder="1" applyAlignment="1">
      <alignment horizontal="center" vertical="center" wrapText="1"/>
    </xf>
    <xf numFmtId="0" fontId="10" fillId="8" borderId="22" xfId="6" applyFont="1" applyBorder="1" applyAlignment="1">
      <alignment horizontal="center" vertical="center" wrapText="1"/>
    </xf>
    <xf numFmtId="0" fontId="10" fillId="8" borderId="26" xfId="6" applyFont="1" applyBorder="1" applyAlignment="1">
      <alignment horizontal="center" vertical="center" wrapText="1"/>
    </xf>
    <xf numFmtId="0" fontId="10" fillId="8" borderId="18" xfId="6" applyFont="1" applyBorder="1" applyAlignment="1">
      <alignment horizontal="center" vertical="center" wrapText="1"/>
    </xf>
    <xf numFmtId="0" fontId="10" fillId="8" borderId="19" xfId="6" applyFont="1" applyBorder="1" applyAlignment="1">
      <alignment horizontal="center" vertical="center" wrapText="1"/>
    </xf>
    <xf numFmtId="0" fontId="1" fillId="14" borderId="35" xfId="9" applyFont="1" applyFill="1" applyBorder="1" applyAlignment="1">
      <alignment horizontal="center"/>
    </xf>
    <xf numFmtId="165" fontId="1" fillId="15" borderId="35" xfId="11" applyNumberFormat="1" applyFont="1" applyFill="1" applyBorder="1" applyAlignment="1">
      <alignment horizontal="center"/>
    </xf>
    <xf numFmtId="0" fontId="1" fillId="14" borderId="35" xfId="12" applyFont="1" applyFill="1" applyBorder="1" applyAlignment="1">
      <alignment horizontal="center"/>
    </xf>
    <xf numFmtId="0" fontId="1" fillId="15" borderId="35" xfId="10" applyFont="1" applyFill="1" applyBorder="1" applyAlignment="1">
      <alignment horizontal="center"/>
    </xf>
  </cellXfs>
  <cellStyles count="13">
    <cellStyle name="20% - Accent3" xfId="10" builtinId="38"/>
    <cellStyle name="20% - Accent4" xfId="2" builtinId="42"/>
    <cellStyle name="20% - Accent5" xfId="6" builtinId="46"/>
    <cellStyle name="40% - Accent3" xfId="11" builtinId="39"/>
    <cellStyle name="40% - Accent4" xfId="3" builtinId="43"/>
    <cellStyle name="40% - Accent5" xfId="7" builtinId="47"/>
    <cellStyle name="60% - Accent3" xfId="12" builtinId="40"/>
    <cellStyle name="60% - Accent4" xfId="4" builtinId="44"/>
    <cellStyle name="60% - Accent5" xfId="5" builtinId="48"/>
    <cellStyle name="Accent3" xfId="9" builtinId="37"/>
    <cellStyle name="Accent4" xfId="1" builtinId="41"/>
    <cellStyle name="Currency" xfId="8" builtinId="4"/>
    <cellStyle name="Normal" xfId="0" builtinId="0"/>
  </cellStyles>
  <dxfs count="0"/>
  <tableStyles count="0" defaultTableStyle="TableStyleMedium9" defaultPivotStyle="PivotStyleLight16"/>
  <colors>
    <mruColors>
      <color rgb="FFFCF688"/>
      <color rgb="FFFFEE0D"/>
      <color rgb="FFFCF674"/>
      <color rgb="FFEEFF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107201</xdr:colOff>
      <xdr:row>0</xdr:row>
      <xdr:rowOff>106914</xdr:rowOff>
    </xdr:from>
    <xdr:to>
      <xdr:col>10</xdr:col>
      <xdr:colOff>605789</xdr:colOff>
      <xdr:row>9</xdr:row>
      <xdr:rowOff>48598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3247" y="106914"/>
          <a:ext cx="1723231" cy="170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175172</xdr:colOff>
      <xdr:row>0</xdr:row>
      <xdr:rowOff>65689</xdr:rowOff>
    </xdr:from>
    <xdr:to>
      <xdr:col>17</xdr:col>
      <xdr:colOff>37196</xdr:colOff>
      <xdr:row>7</xdr:row>
      <xdr:rowOff>441841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4310" y="65689"/>
          <a:ext cx="1723231" cy="17008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0</xdr:row>
      <xdr:rowOff>85725</xdr:rowOff>
    </xdr:from>
    <xdr:to>
      <xdr:col>13</xdr:col>
      <xdr:colOff>665956</xdr:colOff>
      <xdr:row>3</xdr:row>
      <xdr:rowOff>1196068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9675" y="85725"/>
          <a:ext cx="1723231" cy="1700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="98" zoomScaleNormal="98" workbookViewId="0">
      <selection activeCell="L9" sqref="L9"/>
    </sheetView>
  </sheetViews>
  <sheetFormatPr defaultRowHeight="15" x14ac:dyDescent="0.25"/>
  <cols>
    <col min="3" max="3" width="36.7109375" customWidth="1"/>
    <col min="6" max="6" width="9" customWidth="1"/>
    <col min="7" max="7" width="36.7109375" customWidth="1"/>
    <col min="8" max="8" width="12.7109375" bestFit="1" customWidth="1"/>
  </cols>
  <sheetData>
    <row r="1" spans="1:11" x14ac:dyDescent="0.25">
      <c r="C1" s="107" t="s">
        <v>51</v>
      </c>
      <c r="D1" s="107"/>
      <c r="E1" s="107"/>
      <c r="F1" s="107"/>
      <c r="G1" s="107"/>
    </row>
    <row r="2" spans="1:11" ht="15" customHeight="1" x14ac:dyDescent="0.25">
      <c r="A2" s="1"/>
      <c r="C2" s="107"/>
      <c r="D2" s="107"/>
      <c r="E2" s="107"/>
      <c r="F2" s="107"/>
      <c r="G2" s="107"/>
      <c r="H2" s="59"/>
    </row>
    <row r="3" spans="1:11" ht="15" customHeight="1" x14ac:dyDescent="0.25">
      <c r="B3" s="102" t="s">
        <v>58</v>
      </c>
      <c r="C3" s="103"/>
      <c r="D3" s="103"/>
      <c r="E3" s="1"/>
      <c r="F3" s="106" t="s">
        <v>52</v>
      </c>
      <c r="G3" s="106"/>
      <c r="H3" s="106"/>
    </row>
    <row r="4" spans="1:11" ht="15" customHeight="1" x14ac:dyDescent="0.25">
      <c r="B4" s="104"/>
      <c r="C4" s="105"/>
      <c r="D4" s="105"/>
      <c r="E4" s="1"/>
      <c r="F4" s="106"/>
      <c r="G4" s="106"/>
      <c r="H4" s="106"/>
    </row>
    <row r="5" spans="1:11" ht="15" customHeight="1" x14ac:dyDescent="0.25">
      <c r="B5" s="104"/>
      <c r="C5" s="105"/>
      <c r="D5" s="105"/>
      <c r="F5" s="106"/>
      <c r="G5" s="106"/>
      <c r="H5" s="106"/>
    </row>
    <row r="6" spans="1:11" x14ac:dyDescent="0.25">
      <c r="B6" s="104"/>
      <c r="C6" s="105"/>
      <c r="D6" s="105"/>
      <c r="F6" s="106"/>
      <c r="G6" s="106"/>
      <c r="H6" s="106"/>
    </row>
    <row r="7" spans="1:11" x14ac:dyDescent="0.25">
      <c r="A7" s="1"/>
      <c r="B7" s="60"/>
      <c r="C7" s="62" t="s">
        <v>33</v>
      </c>
      <c r="D7" s="61"/>
      <c r="E7" s="3"/>
      <c r="G7" s="63" t="s">
        <v>33</v>
      </c>
    </row>
    <row r="8" spans="1:11" x14ac:dyDescent="0.25">
      <c r="A8" s="1"/>
      <c r="B8" s="5" t="s">
        <v>1</v>
      </c>
      <c r="C8" s="5" t="s">
        <v>26</v>
      </c>
      <c r="D8" s="5" t="s">
        <v>0</v>
      </c>
      <c r="F8" s="64" t="s">
        <v>1</v>
      </c>
      <c r="G8" s="64" t="s">
        <v>26</v>
      </c>
      <c r="H8" s="64" t="s">
        <v>0</v>
      </c>
      <c r="J8" s="1"/>
      <c r="K8" s="1"/>
    </row>
    <row r="9" spans="1:11" ht="15.75" x14ac:dyDescent="0.25">
      <c r="B9" s="17">
        <v>1</v>
      </c>
      <c r="C9" s="18" t="s">
        <v>27</v>
      </c>
      <c r="D9" s="19">
        <v>600</v>
      </c>
      <c r="E9" s="1"/>
      <c r="F9" s="76">
        <v>1</v>
      </c>
      <c r="G9" s="76" t="s">
        <v>53</v>
      </c>
      <c r="H9" s="77">
        <v>455</v>
      </c>
      <c r="J9" s="1"/>
      <c r="K9" s="1"/>
    </row>
    <row r="10" spans="1:11" x14ac:dyDescent="0.25">
      <c r="B10" s="20">
        <v>2</v>
      </c>
      <c r="C10" s="21" t="s">
        <v>28</v>
      </c>
      <c r="D10" s="20">
        <v>40</v>
      </c>
      <c r="E10" s="1"/>
      <c r="F10" s="76">
        <v>2</v>
      </c>
      <c r="G10" s="78" t="s">
        <v>28</v>
      </c>
      <c r="H10" s="77">
        <v>50</v>
      </c>
    </row>
    <row r="11" spans="1:11" x14ac:dyDescent="0.25">
      <c r="A11" s="4"/>
      <c r="B11" s="22">
        <v>3</v>
      </c>
      <c r="C11" s="23" t="s">
        <v>29</v>
      </c>
      <c r="D11" s="20">
        <v>10</v>
      </c>
      <c r="E11" s="3"/>
      <c r="F11" s="76">
        <v>3</v>
      </c>
      <c r="G11" s="79" t="s">
        <v>29</v>
      </c>
      <c r="H11" s="77">
        <v>20</v>
      </c>
    </row>
    <row r="12" spans="1:11" x14ac:dyDescent="0.25">
      <c r="B12" s="24">
        <v>4</v>
      </c>
      <c r="C12" s="21" t="s">
        <v>30</v>
      </c>
      <c r="D12" s="20">
        <v>30</v>
      </c>
      <c r="E12" s="3"/>
      <c r="F12" s="76">
        <v>4</v>
      </c>
      <c r="G12" s="76" t="s">
        <v>30</v>
      </c>
      <c r="H12" s="77">
        <v>35</v>
      </c>
    </row>
    <row r="13" spans="1:11" x14ac:dyDescent="0.25">
      <c r="A13" s="1"/>
      <c r="B13" s="6"/>
      <c r="C13" s="7"/>
      <c r="D13" s="13"/>
      <c r="E13" s="1"/>
      <c r="F13" s="1"/>
    </row>
    <row r="14" spans="1:11" x14ac:dyDescent="0.25">
      <c r="B14" s="12"/>
      <c r="C14" s="15" t="s">
        <v>2</v>
      </c>
      <c r="D14" s="5">
        <f>SUM(D9:D12)</f>
        <v>680</v>
      </c>
      <c r="E14" s="1"/>
      <c r="G14" s="65" t="s">
        <v>2</v>
      </c>
      <c r="H14" s="66">
        <f>SUM(H9:H12)</f>
        <v>560</v>
      </c>
    </row>
    <row r="15" spans="1:11" x14ac:dyDescent="0.25">
      <c r="B15" s="108"/>
      <c r="C15" s="9" t="s">
        <v>3</v>
      </c>
      <c r="D15" s="8">
        <v>650</v>
      </c>
      <c r="E15" s="1"/>
      <c r="G15" s="67" t="s">
        <v>3</v>
      </c>
      <c r="H15" s="68">
        <v>500</v>
      </c>
    </row>
    <row r="16" spans="1:11" x14ac:dyDescent="0.25">
      <c r="B16" s="108"/>
      <c r="C16" s="14" t="s">
        <v>4</v>
      </c>
      <c r="D16" s="56">
        <f>D15-D14</f>
        <v>-30</v>
      </c>
      <c r="E16" s="1"/>
      <c r="G16" s="69" t="s">
        <v>4</v>
      </c>
      <c r="H16" s="70">
        <f>H15-H14</f>
        <v>-60</v>
      </c>
    </row>
    <row r="17" spans="2:8" x14ac:dyDescent="0.25">
      <c r="B17" s="2"/>
      <c r="C17" s="2"/>
      <c r="D17" s="2"/>
      <c r="E17" s="1"/>
      <c r="G17" s="71"/>
      <c r="H17" s="71"/>
    </row>
    <row r="18" spans="2:8" x14ac:dyDescent="0.25">
      <c r="B18" s="109"/>
      <c r="C18" s="10" t="s">
        <v>25</v>
      </c>
      <c r="D18" s="11">
        <v>700</v>
      </c>
      <c r="G18" s="72" t="s">
        <v>25</v>
      </c>
      <c r="H18" s="73">
        <v>600</v>
      </c>
    </row>
    <row r="19" spans="2:8" x14ac:dyDescent="0.25">
      <c r="B19" s="109"/>
      <c r="C19" s="16" t="s">
        <v>4</v>
      </c>
      <c r="D19" s="55">
        <f>D18-D14</f>
        <v>20</v>
      </c>
      <c r="E19" s="3"/>
      <c r="G19" s="74" t="s">
        <v>4</v>
      </c>
      <c r="H19" s="75">
        <f>H18-H14</f>
        <v>40</v>
      </c>
    </row>
    <row r="20" spans="2:8" x14ac:dyDescent="0.25">
      <c r="C20" s="1"/>
    </row>
    <row r="22" spans="2:8" x14ac:dyDescent="0.25">
      <c r="B22" s="102" t="s">
        <v>54</v>
      </c>
      <c r="C22" s="103"/>
      <c r="D22" s="103"/>
      <c r="E22" s="1"/>
      <c r="F22" s="106" t="s">
        <v>55</v>
      </c>
      <c r="G22" s="106"/>
      <c r="H22" s="106"/>
    </row>
    <row r="23" spans="2:8" x14ac:dyDescent="0.25">
      <c r="B23" s="104"/>
      <c r="C23" s="105"/>
      <c r="D23" s="105"/>
      <c r="E23" s="1"/>
      <c r="F23" s="106"/>
      <c r="G23" s="106"/>
      <c r="H23" s="106"/>
    </row>
    <row r="24" spans="2:8" x14ac:dyDescent="0.25">
      <c r="B24" s="104"/>
      <c r="C24" s="105"/>
      <c r="D24" s="105"/>
      <c r="F24" s="106"/>
      <c r="G24" s="106"/>
      <c r="H24" s="106"/>
    </row>
    <row r="25" spans="2:8" x14ac:dyDescent="0.25">
      <c r="B25" s="104"/>
      <c r="C25" s="105"/>
      <c r="D25" s="105"/>
      <c r="F25" s="106"/>
      <c r="G25" s="106"/>
      <c r="H25" s="106"/>
    </row>
    <row r="26" spans="2:8" x14ac:dyDescent="0.25">
      <c r="B26" s="60"/>
      <c r="C26" s="62" t="s">
        <v>33</v>
      </c>
      <c r="D26" s="61"/>
      <c r="E26" s="3"/>
      <c r="F26" s="71"/>
      <c r="G26" s="63" t="s">
        <v>33</v>
      </c>
      <c r="H26" s="71"/>
    </row>
    <row r="27" spans="2:8" x14ac:dyDescent="0.25">
      <c r="B27" s="5" t="s">
        <v>1</v>
      </c>
      <c r="C27" s="5" t="s">
        <v>26</v>
      </c>
      <c r="D27" s="5" t="s">
        <v>0</v>
      </c>
      <c r="F27" s="5" t="s">
        <v>1</v>
      </c>
      <c r="G27" s="5" t="s">
        <v>26</v>
      </c>
      <c r="H27" s="5" t="s">
        <v>0</v>
      </c>
    </row>
    <row r="28" spans="2:8" ht="15.75" x14ac:dyDescent="0.25">
      <c r="B28" s="17">
        <v>1</v>
      </c>
      <c r="C28" s="18" t="s">
        <v>27</v>
      </c>
      <c r="D28" s="19">
        <v>300</v>
      </c>
      <c r="E28" s="1"/>
      <c r="F28" s="80">
        <v>1</v>
      </c>
      <c r="G28" s="80" t="s">
        <v>53</v>
      </c>
      <c r="H28" s="87">
        <v>200</v>
      </c>
    </row>
    <row r="29" spans="2:8" x14ac:dyDescent="0.25">
      <c r="B29" s="20">
        <v>2</v>
      </c>
      <c r="C29" s="21" t="s">
        <v>28</v>
      </c>
      <c r="D29" s="20">
        <v>40</v>
      </c>
      <c r="E29" s="1"/>
      <c r="F29" s="80">
        <v>2</v>
      </c>
      <c r="G29" s="80" t="s">
        <v>28</v>
      </c>
      <c r="H29" s="81">
        <v>30</v>
      </c>
    </row>
    <row r="30" spans="2:8" x14ac:dyDescent="0.25">
      <c r="B30" s="22">
        <v>3</v>
      </c>
      <c r="C30" s="23" t="s">
        <v>29</v>
      </c>
      <c r="D30" s="20">
        <v>20</v>
      </c>
      <c r="E30" s="3"/>
      <c r="F30" s="80">
        <v>3</v>
      </c>
      <c r="G30" s="80" t="s">
        <v>30</v>
      </c>
      <c r="H30" s="81">
        <v>20</v>
      </c>
    </row>
    <row r="31" spans="2:8" x14ac:dyDescent="0.25">
      <c r="B31" s="24">
        <v>4</v>
      </c>
      <c r="C31" s="21" t="s">
        <v>30</v>
      </c>
      <c r="D31" s="20">
        <v>40</v>
      </c>
      <c r="E31" s="3"/>
      <c r="F31" s="71"/>
      <c r="G31" s="71"/>
      <c r="H31" s="71"/>
    </row>
    <row r="32" spans="2:8" x14ac:dyDescent="0.25">
      <c r="B32" s="6"/>
      <c r="C32" s="7"/>
      <c r="D32" s="13"/>
      <c r="E32" s="1"/>
      <c r="F32" s="82"/>
      <c r="G32" s="83" t="s">
        <v>2</v>
      </c>
      <c r="H32" s="84">
        <f>SUM(H28:H30)</f>
        <v>250</v>
      </c>
    </row>
    <row r="33" spans="2:8" x14ac:dyDescent="0.25">
      <c r="B33" s="12"/>
      <c r="C33" s="15" t="s">
        <v>2</v>
      </c>
      <c r="D33" s="5">
        <f>SUM(D28:D31)</f>
        <v>400</v>
      </c>
      <c r="E33" s="1"/>
      <c r="F33" s="71"/>
      <c r="G33" s="72" t="s">
        <v>3</v>
      </c>
      <c r="H33" s="73">
        <v>230</v>
      </c>
    </row>
    <row r="34" spans="2:8" x14ac:dyDescent="0.25">
      <c r="B34" s="108"/>
      <c r="C34" s="9" t="s">
        <v>3</v>
      </c>
      <c r="D34" s="8">
        <v>350</v>
      </c>
      <c r="E34" s="1"/>
      <c r="F34" s="71"/>
      <c r="G34" s="85" t="s">
        <v>4</v>
      </c>
      <c r="H34" s="86">
        <f>H33-H32</f>
        <v>-20</v>
      </c>
    </row>
    <row r="35" spans="2:8" x14ac:dyDescent="0.25">
      <c r="B35" s="108"/>
      <c r="C35" s="14" t="s">
        <v>4</v>
      </c>
      <c r="D35" s="56">
        <f>D34-D33</f>
        <v>-50</v>
      </c>
      <c r="E35" s="1"/>
      <c r="F35" s="71"/>
      <c r="G35" s="71"/>
      <c r="H35" s="71"/>
    </row>
    <row r="36" spans="2:8" x14ac:dyDescent="0.25">
      <c r="B36" s="58"/>
      <c r="C36" s="58"/>
      <c r="D36" s="58"/>
      <c r="E36" s="1"/>
      <c r="F36" s="71"/>
      <c r="G36" s="72" t="s">
        <v>25</v>
      </c>
      <c r="H36" s="73">
        <v>300</v>
      </c>
    </row>
    <row r="37" spans="2:8" x14ac:dyDescent="0.25">
      <c r="B37" s="109"/>
      <c r="C37" s="10" t="s">
        <v>25</v>
      </c>
      <c r="D37" s="11">
        <v>450</v>
      </c>
      <c r="F37" s="71"/>
      <c r="G37" s="74" t="s">
        <v>4</v>
      </c>
      <c r="H37" s="75">
        <f>H36-H32</f>
        <v>50</v>
      </c>
    </row>
    <row r="38" spans="2:8" x14ac:dyDescent="0.25">
      <c r="B38" s="109"/>
      <c r="C38" s="16" t="s">
        <v>4</v>
      </c>
      <c r="D38" s="55">
        <f>D37-D33</f>
        <v>50</v>
      </c>
      <c r="E38" s="3"/>
    </row>
    <row r="40" spans="2:8" x14ac:dyDescent="0.25">
      <c r="B40" s="102" t="s">
        <v>56</v>
      </c>
      <c r="C40" s="103"/>
      <c r="D40" s="103"/>
    </row>
    <row r="41" spans="2:8" x14ac:dyDescent="0.25">
      <c r="B41" s="104"/>
      <c r="C41" s="105"/>
      <c r="D41" s="105"/>
    </row>
    <row r="42" spans="2:8" x14ac:dyDescent="0.25">
      <c r="B42" s="104"/>
      <c r="C42" s="105"/>
      <c r="D42" s="105"/>
    </row>
    <row r="43" spans="2:8" x14ac:dyDescent="0.25">
      <c r="B43" s="104"/>
      <c r="C43" s="105"/>
      <c r="D43" s="105"/>
    </row>
    <row r="44" spans="2:8" x14ac:dyDescent="0.25">
      <c r="B44" s="60"/>
      <c r="C44" s="62" t="s">
        <v>33</v>
      </c>
      <c r="D44" s="61"/>
    </row>
    <row r="45" spans="2:8" x14ac:dyDescent="0.25">
      <c r="B45" s="5" t="s">
        <v>1</v>
      </c>
      <c r="C45" s="5" t="s">
        <v>26</v>
      </c>
      <c r="D45" s="5" t="s">
        <v>0</v>
      </c>
    </row>
    <row r="46" spans="2:8" ht="15.75" x14ac:dyDescent="0.25">
      <c r="B46" s="17">
        <v>1</v>
      </c>
      <c r="C46" s="18" t="s">
        <v>27</v>
      </c>
      <c r="D46" s="19">
        <v>250</v>
      </c>
    </row>
    <row r="47" spans="2:8" x14ac:dyDescent="0.25">
      <c r="B47" s="20">
        <v>2</v>
      </c>
      <c r="C47" s="21" t="s">
        <v>28</v>
      </c>
      <c r="D47" s="20">
        <v>20</v>
      </c>
    </row>
    <row r="48" spans="2:8" x14ac:dyDescent="0.25">
      <c r="B48" s="22">
        <v>3</v>
      </c>
      <c r="C48" s="23" t="s">
        <v>57</v>
      </c>
      <c r="D48" s="20">
        <v>10</v>
      </c>
    </row>
    <row r="49" spans="2:4" x14ac:dyDescent="0.25">
      <c r="B49" s="6"/>
      <c r="C49" s="7"/>
      <c r="D49" s="13"/>
    </row>
    <row r="50" spans="2:4" x14ac:dyDescent="0.25">
      <c r="B50" s="12"/>
      <c r="C50" s="15" t="s">
        <v>2</v>
      </c>
      <c r="D50" s="5">
        <f>SUM(D46:D48)</f>
        <v>280</v>
      </c>
    </row>
    <row r="51" spans="2:4" x14ac:dyDescent="0.25">
      <c r="B51" s="108"/>
      <c r="C51" s="9" t="s">
        <v>3</v>
      </c>
      <c r="D51" s="8">
        <v>250</v>
      </c>
    </row>
    <row r="52" spans="2:4" x14ac:dyDescent="0.25">
      <c r="B52" s="108"/>
      <c r="C52" s="14" t="s">
        <v>4</v>
      </c>
      <c r="D52" s="56">
        <f>D51-D50</f>
        <v>-30</v>
      </c>
    </row>
    <row r="53" spans="2:4" x14ac:dyDescent="0.25">
      <c r="B53" s="58"/>
      <c r="C53" s="58"/>
      <c r="D53" s="58"/>
    </row>
    <row r="54" spans="2:4" x14ac:dyDescent="0.25">
      <c r="B54" s="109"/>
      <c r="C54" s="10" t="s">
        <v>25</v>
      </c>
      <c r="D54" s="11">
        <v>300</v>
      </c>
    </row>
    <row r="55" spans="2:4" x14ac:dyDescent="0.25">
      <c r="B55" s="109"/>
      <c r="C55" s="16" t="s">
        <v>4</v>
      </c>
      <c r="D55" s="55">
        <f>D54-D50</f>
        <v>20</v>
      </c>
    </row>
  </sheetData>
  <mergeCells count="12">
    <mergeCell ref="B34:B35"/>
    <mergeCell ref="B37:B38"/>
    <mergeCell ref="B40:D43"/>
    <mergeCell ref="B51:B52"/>
    <mergeCell ref="B54:B55"/>
    <mergeCell ref="B3:D6"/>
    <mergeCell ref="F3:H6"/>
    <mergeCell ref="B22:D25"/>
    <mergeCell ref="F22:H25"/>
    <mergeCell ref="C1:G2"/>
    <mergeCell ref="B15:B16"/>
    <mergeCell ref="B18:B19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zoomScale="87" zoomScaleNormal="87" workbookViewId="0">
      <selection activeCell="Q11" sqref="Q11"/>
    </sheetView>
  </sheetViews>
  <sheetFormatPr defaultRowHeight="15" x14ac:dyDescent="0.25"/>
  <cols>
    <col min="2" max="2" width="14.85546875" customWidth="1"/>
    <col min="3" max="3" width="17.140625" customWidth="1"/>
    <col min="4" max="4" width="8.42578125" customWidth="1"/>
    <col min="5" max="5" width="20.7109375" customWidth="1"/>
    <col min="6" max="9" width="5.28515625" customWidth="1"/>
    <col min="10" max="11" width="7.85546875" customWidth="1"/>
    <col min="13" max="13" width="7.85546875" customWidth="1"/>
    <col min="14" max="14" width="5.7109375" customWidth="1"/>
    <col min="16" max="16" width="10.140625" customWidth="1"/>
    <col min="17" max="17" width="8.5703125" customWidth="1"/>
  </cols>
  <sheetData>
    <row r="2" spans="1:15" ht="15" customHeight="1" x14ac:dyDescent="0.25">
      <c r="B2" s="111" t="s">
        <v>59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</row>
    <row r="3" spans="1:15" ht="15" customHeight="1" x14ac:dyDescent="0.25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6"/>
    </row>
    <row r="4" spans="1:15" ht="15" customHeight="1" x14ac:dyDescent="0.25"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1:15" ht="15" customHeight="1" x14ac:dyDescent="0.25"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spans="1:15" ht="14.25" customHeight="1" x14ac:dyDescent="0.25">
      <c r="B6" s="132" t="s">
        <v>11</v>
      </c>
      <c r="C6" s="133"/>
      <c r="D6" s="133"/>
      <c r="E6" s="134"/>
      <c r="F6" s="117" t="s">
        <v>10</v>
      </c>
      <c r="G6" s="118"/>
      <c r="H6" s="118"/>
      <c r="I6" s="118"/>
      <c r="J6" s="118"/>
      <c r="K6" s="118"/>
      <c r="L6" s="118"/>
      <c r="M6" s="118"/>
      <c r="N6" s="119"/>
      <c r="O6" s="1"/>
    </row>
    <row r="7" spans="1:15" ht="16.5" customHeight="1" x14ac:dyDescent="0.25">
      <c r="B7" s="135"/>
      <c r="C7" s="136"/>
      <c r="D7" s="136"/>
      <c r="E7" s="137"/>
      <c r="F7" s="129" t="s">
        <v>70</v>
      </c>
      <c r="G7" s="130"/>
      <c r="H7" s="130"/>
      <c r="I7" s="131"/>
      <c r="J7" s="129" t="s">
        <v>9</v>
      </c>
      <c r="K7" s="131"/>
      <c r="L7" s="120" t="s">
        <v>0</v>
      </c>
      <c r="M7" s="120"/>
      <c r="N7" s="121"/>
    </row>
    <row r="8" spans="1:15" ht="81.75" customHeight="1" x14ac:dyDescent="0.25">
      <c r="B8" s="32" t="s">
        <v>5</v>
      </c>
      <c r="C8" s="32" t="s">
        <v>6</v>
      </c>
      <c r="D8" s="29" t="s">
        <v>7</v>
      </c>
      <c r="E8" s="32" t="s">
        <v>16</v>
      </c>
      <c r="F8" s="30" t="s">
        <v>12</v>
      </c>
      <c r="G8" s="30" t="s">
        <v>31</v>
      </c>
      <c r="H8" s="30" t="s">
        <v>39</v>
      </c>
      <c r="I8" s="30" t="s">
        <v>13</v>
      </c>
      <c r="J8" s="30" t="s">
        <v>14</v>
      </c>
      <c r="K8" s="30" t="s">
        <v>15</v>
      </c>
      <c r="L8" s="31" t="s">
        <v>71</v>
      </c>
      <c r="M8" s="48" t="s">
        <v>43</v>
      </c>
      <c r="N8" s="49" t="s">
        <v>42</v>
      </c>
    </row>
    <row r="9" spans="1:15" ht="21" customHeight="1" x14ac:dyDescent="0.25">
      <c r="A9" s="1"/>
      <c r="B9" s="33" t="s">
        <v>60</v>
      </c>
      <c r="C9" s="42" t="s">
        <v>34</v>
      </c>
      <c r="D9" s="39">
        <v>15</v>
      </c>
      <c r="E9" s="36" t="s">
        <v>18</v>
      </c>
      <c r="F9" s="44">
        <v>10</v>
      </c>
      <c r="G9" s="44">
        <v>9</v>
      </c>
      <c r="H9" s="44">
        <v>10</v>
      </c>
      <c r="I9" s="44">
        <v>9</v>
      </c>
      <c r="J9" s="39" t="s">
        <v>19</v>
      </c>
      <c r="K9" s="39" t="s">
        <v>19</v>
      </c>
      <c r="L9" s="42"/>
      <c r="M9" s="32" t="s">
        <v>44</v>
      </c>
      <c r="N9" s="47"/>
    </row>
    <row r="10" spans="1:15" ht="21" customHeight="1" x14ac:dyDescent="0.25">
      <c r="A10" s="1"/>
      <c r="B10" s="36" t="s">
        <v>61</v>
      </c>
      <c r="C10" s="42" t="s">
        <v>35</v>
      </c>
      <c r="D10" s="40">
        <v>16</v>
      </c>
      <c r="E10" s="36" t="s">
        <v>18</v>
      </c>
      <c r="F10" s="44">
        <v>9</v>
      </c>
      <c r="G10" s="44">
        <v>9</v>
      </c>
      <c r="H10" s="44">
        <v>9</v>
      </c>
      <c r="I10" s="44">
        <v>10</v>
      </c>
      <c r="J10" s="39" t="s">
        <v>19</v>
      </c>
      <c r="K10" s="39" t="s">
        <v>19</v>
      </c>
      <c r="L10" s="42"/>
      <c r="M10" s="42"/>
      <c r="N10" s="32" t="s">
        <v>44</v>
      </c>
    </row>
    <row r="11" spans="1:15" ht="21" customHeight="1" x14ac:dyDescent="0.25">
      <c r="B11" s="34" t="s">
        <v>62</v>
      </c>
      <c r="C11" s="42" t="s">
        <v>36</v>
      </c>
      <c r="D11" s="41">
        <v>20</v>
      </c>
      <c r="E11" s="42" t="s">
        <v>17</v>
      </c>
      <c r="F11" s="44">
        <v>8</v>
      </c>
      <c r="G11" s="44">
        <v>6</v>
      </c>
      <c r="H11" s="44">
        <v>5</v>
      </c>
      <c r="I11" s="44">
        <v>4</v>
      </c>
      <c r="J11" s="39" t="s">
        <v>20</v>
      </c>
      <c r="K11" s="39" t="s">
        <v>19</v>
      </c>
      <c r="L11" s="42"/>
      <c r="M11" s="32" t="s">
        <v>44</v>
      </c>
      <c r="N11" s="47"/>
    </row>
    <row r="12" spans="1:15" ht="21" customHeight="1" x14ac:dyDescent="0.25">
      <c r="A12" s="1"/>
      <c r="B12" s="36" t="s">
        <v>63</v>
      </c>
      <c r="C12" s="42" t="s">
        <v>66</v>
      </c>
      <c r="D12" s="39">
        <v>18</v>
      </c>
      <c r="E12" s="42" t="s">
        <v>18</v>
      </c>
      <c r="F12" s="44">
        <v>7</v>
      </c>
      <c r="G12" s="44">
        <v>4</v>
      </c>
      <c r="H12" s="44">
        <v>7</v>
      </c>
      <c r="I12" s="44">
        <v>7</v>
      </c>
      <c r="J12" s="39" t="s">
        <v>20</v>
      </c>
      <c r="K12" s="39" t="s">
        <v>20</v>
      </c>
      <c r="L12" s="32" t="s">
        <v>44</v>
      </c>
      <c r="M12" s="42"/>
      <c r="N12" s="47"/>
    </row>
    <row r="13" spans="1:15" ht="21" customHeight="1" x14ac:dyDescent="0.25">
      <c r="B13" s="33" t="s">
        <v>46</v>
      </c>
      <c r="C13" s="42" t="s">
        <v>64</v>
      </c>
      <c r="D13" s="41">
        <v>17</v>
      </c>
      <c r="E13" s="42" t="s">
        <v>18</v>
      </c>
      <c r="F13" s="44">
        <v>7</v>
      </c>
      <c r="G13" s="44">
        <v>8</v>
      </c>
      <c r="H13" s="44">
        <v>9</v>
      </c>
      <c r="I13" s="44">
        <v>7</v>
      </c>
      <c r="J13" s="39" t="s">
        <v>20</v>
      </c>
      <c r="K13" s="39" t="s">
        <v>19</v>
      </c>
      <c r="L13" s="42"/>
      <c r="M13" s="32" t="s">
        <v>44</v>
      </c>
      <c r="N13" s="47"/>
    </row>
    <row r="14" spans="1:15" ht="21" customHeight="1" x14ac:dyDescent="0.25">
      <c r="B14" s="36" t="s">
        <v>47</v>
      </c>
      <c r="C14" s="42" t="s">
        <v>67</v>
      </c>
      <c r="D14" s="38">
        <v>18</v>
      </c>
      <c r="E14" s="42" t="s">
        <v>18</v>
      </c>
      <c r="F14" s="44">
        <v>10</v>
      </c>
      <c r="G14" s="44">
        <v>6</v>
      </c>
      <c r="H14" s="44">
        <v>7</v>
      </c>
      <c r="I14" s="44">
        <v>6</v>
      </c>
      <c r="J14" s="39" t="s">
        <v>19</v>
      </c>
      <c r="K14" s="39" t="s">
        <v>19</v>
      </c>
      <c r="L14" s="42"/>
      <c r="M14" s="42"/>
      <c r="N14" s="32" t="s">
        <v>44</v>
      </c>
    </row>
    <row r="15" spans="1:15" ht="21" customHeight="1" x14ac:dyDescent="0.25">
      <c r="A15" s="1"/>
      <c r="B15" s="35" t="s">
        <v>48</v>
      </c>
      <c r="C15" s="42" t="s">
        <v>69</v>
      </c>
      <c r="D15" s="39">
        <v>25</v>
      </c>
      <c r="E15" s="42" t="s">
        <v>17</v>
      </c>
      <c r="F15" s="44">
        <v>9</v>
      </c>
      <c r="G15" s="44">
        <v>7</v>
      </c>
      <c r="H15" s="44">
        <v>9</v>
      </c>
      <c r="I15" s="44">
        <v>9</v>
      </c>
      <c r="J15" s="39" t="s">
        <v>20</v>
      </c>
      <c r="K15" s="39" t="s">
        <v>19</v>
      </c>
      <c r="L15" s="42"/>
      <c r="M15" s="42"/>
      <c r="N15" s="32" t="s">
        <v>44</v>
      </c>
    </row>
    <row r="16" spans="1:15" ht="21" customHeight="1" x14ac:dyDescent="0.25">
      <c r="A16" s="1"/>
      <c r="B16" s="36" t="s">
        <v>68</v>
      </c>
      <c r="C16" s="42" t="s">
        <v>37</v>
      </c>
      <c r="D16" s="39">
        <v>24</v>
      </c>
      <c r="E16" s="42" t="s">
        <v>17</v>
      </c>
      <c r="F16" s="44">
        <v>7</v>
      </c>
      <c r="G16" s="44">
        <v>6</v>
      </c>
      <c r="H16" s="44">
        <v>7</v>
      </c>
      <c r="I16" s="44">
        <v>7</v>
      </c>
      <c r="J16" s="39" t="s">
        <v>19</v>
      </c>
      <c r="K16" s="39" t="s">
        <v>19</v>
      </c>
      <c r="L16" s="42"/>
      <c r="M16" s="42"/>
      <c r="N16" s="32" t="s">
        <v>44</v>
      </c>
    </row>
    <row r="17" spans="1:18" ht="21" customHeight="1" x14ac:dyDescent="0.25">
      <c r="A17" s="1"/>
      <c r="B17" s="35" t="s">
        <v>49</v>
      </c>
      <c r="C17" s="42" t="s">
        <v>38</v>
      </c>
      <c r="D17" s="40">
        <v>24</v>
      </c>
      <c r="E17" s="42" t="s">
        <v>17</v>
      </c>
      <c r="F17" s="44">
        <v>8</v>
      </c>
      <c r="G17" s="44">
        <v>7</v>
      </c>
      <c r="H17" s="44">
        <v>7</v>
      </c>
      <c r="I17" s="44">
        <v>7</v>
      </c>
      <c r="J17" s="39" t="s">
        <v>19</v>
      </c>
      <c r="K17" s="39" t="s">
        <v>19</v>
      </c>
      <c r="L17" s="42"/>
      <c r="M17" s="42"/>
      <c r="N17" s="32" t="s">
        <v>44</v>
      </c>
    </row>
    <row r="18" spans="1:18" ht="21" customHeight="1" x14ac:dyDescent="0.25">
      <c r="B18" s="34" t="s">
        <v>50</v>
      </c>
      <c r="C18" s="42" t="s">
        <v>65</v>
      </c>
      <c r="D18" s="39">
        <v>23</v>
      </c>
      <c r="E18" s="42" t="s">
        <v>17</v>
      </c>
      <c r="F18" s="44">
        <v>7</v>
      </c>
      <c r="G18" s="45">
        <v>8</v>
      </c>
      <c r="H18" s="45">
        <v>5</v>
      </c>
      <c r="I18" s="45">
        <v>5</v>
      </c>
      <c r="J18" s="46" t="s">
        <v>20</v>
      </c>
      <c r="K18" s="46" t="s">
        <v>19</v>
      </c>
      <c r="L18" s="42"/>
      <c r="M18" s="32" t="s">
        <v>44</v>
      </c>
      <c r="N18" s="47"/>
    </row>
    <row r="19" spans="1:18" x14ac:dyDescent="0.25">
      <c r="B19" s="37"/>
      <c r="C19" s="37"/>
      <c r="D19" s="1"/>
      <c r="E19" s="1"/>
      <c r="F19" s="1"/>
      <c r="G19" s="1"/>
      <c r="H19" s="1"/>
      <c r="I19" s="1"/>
      <c r="J19" s="1"/>
      <c r="K19" s="1"/>
    </row>
    <row r="20" spans="1:18" ht="15.75" x14ac:dyDescent="0.25">
      <c r="A20" s="25"/>
      <c r="B20" s="25"/>
      <c r="C20" s="25"/>
      <c r="D20" s="25"/>
      <c r="E20" s="25"/>
      <c r="F20" s="26"/>
      <c r="G20" s="26"/>
      <c r="H20" s="26"/>
      <c r="I20" s="25"/>
      <c r="J20" s="25"/>
      <c r="K20" s="25"/>
      <c r="L20" s="25"/>
      <c r="M20" s="25"/>
      <c r="N20" s="25"/>
      <c r="O20" s="25"/>
      <c r="P20" s="25"/>
      <c r="Q20" s="25"/>
    </row>
    <row r="21" spans="1:18" ht="15.75" x14ac:dyDescent="0.25">
      <c r="A21" s="25"/>
      <c r="B21" s="50" t="s">
        <v>8</v>
      </c>
      <c r="C21" s="50" t="s">
        <v>21</v>
      </c>
      <c r="D21" s="26"/>
      <c r="E21" s="53" t="s">
        <v>8</v>
      </c>
      <c r="F21" s="110" t="s">
        <v>19</v>
      </c>
      <c r="G21" s="110"/>
      <c r="H21" s="110"/>
      <c r="I21" s="110" t="s">
        <v>20</v>
      </c>
      <c r="J21" s="110"/>
      <c r="K21" s="26"/>
      <c r="L21" s="110" t="s">
        <v>40</v>
      </c>
      <c r="M21" s="110"/>
      <c r="N21" s="110"/>
      <c r="O21" s="110"/>
      <c r="P21" s="110"/>
      <c r="Q21" s="110"/>
      <c r="R21" s="1"/>
    </row>
    <row r="22" spans="1:18" ht="15.75" x14ac:dyDescent="0.25">
      <c r="A22" s="26"/>
      <c r="B22" s="51" t="s">
        <v>12</v>
      </c>
      <c r="C22" s="44">
        <f>AVERAGE(F9:F18)</f>
        <v>8.1999999999999993</v>
      </c>
      <c r="D22" s="26"/>
      <c r="E22" s="51" t="s">
        <v>14</v>
      </c>
      <c r="F22" s="124">
        <f>COUNTIF(J9:J18,"YES")</f>
        <v>5</v>
      </c>
      <c r="G22" s="124"/>
      <c r="H22" s="124"/>
      <c r="I22" s="124">
        <f>COUNTIF(J9:J18,"no")</f>
        <v>5</v>
      </c>
      <c r="J22" s="124"/>
      <c r="K22" s="26"/>
      <c r="L22" s="123" t="s">
        <v>17</v>
      </c>
      <c r="M22" s="123"/>
      <c r="N22" s="123"/>
      <c r="O22" s="128">
        <f>AVERAGEIF(E9:E18,"PROFESSIONAL", H9:H18)</f>
        <v>6.6</v>
      </c>
      <c r="P22" s="128"/>
      <c r="Q22" s="128"/>
      <c r="R22" s="1"/>
    </row>
    <row r="23" spans="1:18" ht="15.75" x14ac:dyDescent="0.25">
      <c r="A23" s="25"/>
      <c r="B23" s="51" t="s">
        <v>31</v>
      </c>
      <c r="C23" s="44">
        <f>AVERAGE(G9:G18)</f>
        <v>7</v>
      </c>
      <c r="D23" s="26"/>
      <c r="E23" s="51" t="s">
        <v>15</v>
      </c>
      <c r="F23" s="124">
        <f>COUNTIF(K9:K18,"YES")</f>
        <v>9</v>
      </c>
      <c r="G23" s="124"/>
      <c r="H23" s="124"/>
      <c r="I23" s="124">
        <f>COUNTIF(K9:K18,"NO")</f>
        <v>1</v>
      </c>
      <c r="J23" s="124"/>
      <c r="K23" s="26"/>
      <c r="L23" s="123" t="s">
        <v>18</v>
      </c>
      <c r="M23" s="123"/>
      <c r="N23" s="123"/>
      <c r="O23" s="128">
        <f>AVERAGEIF(E9:E18,"STUDENT", H9:H18)</f>
        <v>8.4</v>
      </c>
      <c r="P23" s="128"/>
      <c r="Q23" s="128"/>
      <c r="R23" s="1"/>
    </row>
    <row r="24" spans="1:18" ht="15.75" x14ac:dyDescent="0.25">
      <c r="A24" s="25"/>
      <c r="B24" s="51" t="s">
        <v>39</v>
      </c>
      <c r="C24" s="44">
        <f>AVERAGE(H9:H18)</f>
        <v>7.5</v>
      </c>
      <c r="D24" s="26"/>
      <c r="E24" s="26"/>
      <c r="F24" s="26"/>
      <c r="G24" s="26"/>
      <c r="H24" s="26"/>
      <c r="I24" s="26"/>
      <c r="J24" s="26"/>
      <c r="K24" s="25"/>
      <c r="L24" s="122" t="s">
        <v>23</v>
      </c>
      <c r="M24" s="122"/>
      <c r="N24" s="122"/>
      <c r="O24" s="127">
        <f>AVERAGE(O22:O23)</f>
        <v>7.5</v>
      </c>
      <c r="P24" s="127"/>
      <c r="Q24" s="127"/>
      <c r="R24" s="1"/>
    </row>
    <row r="25" spans="1:18" ht="15.75" x14ac:dyDescent="0.25">
      <c r="A25" s="25"/>
      <c r="B25" s="51" t="s">
        <v>13</v>
      </c>
      <c r="C25" s="44">
        <f>AVERAGE(I9:I18)</f>
        <v>7.1</v>
      </c>
      <c r="D25" s="26"/>
      <c r="E25" s="110" t="s">
        <v>22</v>
      </c>
      <c r="F25" s="110"/>
      <c r="G25" s="110"/>
      <c r="H25" s="110"/>
      <c r="I25" s="110"/>
      <c r="J25" s="110"/>
      <c r="K25" s="25"/>
      <c r="L25" s="25"/>
      <c r="M25" s="25"/>
      <c r="N25" s="26"/>
      <c r="O25" s="26"/>
      <c r="P25" s="25"/>
      <c r="Q25" s="25"/>
    </row>
    <row r="26" spans="1:18" ht="15.75" x14ac:dyDescent="0.25">
      <c r="A26" s="25"/>
      <c r="B26" s="28"/>
      <c r="C26" s="26"/>
      <c r="D26" s="26"/>
      <c r="E26" s="51" t="s">
        <v>17</v>
      </c>
      <c r="F26" s="124">
        <f>AVERAGEIF(E9:E18,"PROFESSIONAL", F9:F18)</f>
        <v>7.8</v>
      </c>
      <c r="G26" s="124"/>
      <c r="H26" s="124"/>
      <c r="I26" s="124"/>
      <c r="J26" s="124"/>
      <c r="K26" s="26"/>
      <c r="L26" s="110" t="s">
        <v>24</v>
      </c>
      <c r="M26" s="110"/>
      <c r="N26" s="110"/>
      <c r="O26" s="110"/>
      <c r="P26" s="110"/>
      <c r="Q26" s="110"/>
      <c r="R26" s="1"/>
    </row>
    <row r="27" spans="1:18" ht="15.75" x14ac:dyDescent="0.25">
      <c r="A27" s="25"/>
      <c r="B27" s="110" t="s">
        <v>32</v>
      </c>
      <c r="C27" s="110"/>
      <c r="D27" s="26"/>
      <c r="E27" s="51" t="s">
        <v>18</v>
      </c>
      <c r="F27" s="124">
        <f>AVERAGEIF(E9:E18,"STUDENT", F9:F18)</f>
        <v>8.6</v>
      </c>
      <c r="G27" s="124"/>
      <c r="H27" s="124"/>
      <c r="I27" s="124"/>
      <c r="J27" s="125"/>
      <c r="K27" s="43"/>
      <c r="L27" s="123" t="s">
        <v>17</v>
      </c>
      <c r="M27" s="123"/>
      <c r="N27" s="123"/>
      <c r="O27" s="128">
        <f>AVERAGEIF(E9:E18,"PROFESSIONAL",I9:I18)</f>
        <v>6.4</v>
      </c>
      <c r="P27" s="128"/>
      <c r="Q27" s="128"/>
      <c r="R27" s="1"/>
    </row>
    <row r="28" spans="1:18" ht="15.75" x14ac:dyDescent="0.25">
      <c r="A28" s="25"/>
      <c r="B28" s="51" t="s">
        <v>71</v>
      </c>
      <c r="C28" s="44">
        <f>COUNTIF(L9:L18,"/")</f>
        <v>1</v>
      </c>
      <c r="D28" s="25"/>
      <c r="E28" s="57" t="s">
        <v>23</v>
      </c>
      <c r="F28" s="126">
        <f>AVERAGE(F26:F27)</f>
        <v>8.1999999999999993</v>
      </c>
      <c r="G28" s="126"/>
      <c r="H28" s="126"/>
      <c r="I28" s="126"/>
      <c r="J28" s="126"/>
      <c r="K28" s="43"/>
      <c r="L28" s="123" t="s">
        <v>18</v>
      </c>
      <c r="M28" s="123"/>
      <c r="N28" s="123"/>
      <c r="O28" s="128">
        <f>AVERAGEIF(E9:E18,"STUDENT",I9:I18)</f>
        <v>7.8</v>
      </c>
      <c r="P28" s="128"/>
      <c r="Q28" s="128"/>
      <c r="R28" s="1"/>
    </row>
    <row r="29" spans="1:18" ht="15.75" x14ac:dyDescent="0.25">
      <c r="A29" s="25"/>
      <c r="B29" s="52" t="s">
        <v>41</v>
      </c>
      <c r="C29" s="44">
        <f>COUNTIF(M9:M18,"/")</f>
        <v>4</v>
      </c>
      <c r="D29" s="25"/>
      <c r="E29" s="25"/>
      <c r="F29" s="26"/>
      <c r="G29" s="26"/>
      <c r="H29" s="25"/>
      <c r="I29" s="26"/>
      <c r="J29" s="25"/>
      <c r="K29" s="25"/>
      <c r="L29" s="122" t="s">
        <v>23</v>
      </c>
      <c r="M29" s="122"/>
      <c r="N29" s="122"/>
      <c r="O29" s="127">
        <f>AVERAGE(O27:O28)</f>
        <v>7.1</v>
      </c>
      <c r="P29" s="127"/>
      <c r="Q29" s="127"/>
      <c r="R29" s="1"/>
    </row>
    <row r="30" spans="1:18" ht="15.75" x14ac:dyDescent="0.25">
      <c r="A30" s="25"/>
      <c r="B30" s="51" t="s">
        <v>42</v>
      </c>
      <c r="C30" s="44">
        <f>COUNTIF(N9:N18,"/")</f>
        <v>5</v>
      </c>
      <c r="D30" s="25"/>
      <c r="E30" s="110" t="s">
        <v>45</v>
      </c>
      <c r="F30" s="110"/>
      <c r="G30" s="110"/>
      <c r="H30" s="110"/>
      <c r="I30" s="110"/>
      <c r="J30" s="110"/>
      <c r="K30" s="26"/>
      <c r="L30" s="26"/>
      <c r="M30" s="26"/>
      <c r="N30" s="26"/>
      <c r="O30" s="25"/>
      <c r="P30" s="25"/>
      <c r="Q30" s="25"/>
    </row>
    <row r="31" spans="1:18" ht="15.75" x14ac:dyDescent="0.25">
      <c r="A31" s="25"/>
      <c r="B31" s="25"/>
      <c r="C31" s="25"/>
      <c r="D31" s="27"/>
      <c r="E31" s="54" t="s">
        <v>17</v>
      </c>
      <c r="F31" s="124">
        <f>AVERAGEIF(E9:E18,"PROFESSIONAL", G9:G18)</f>
        <v>6.8</v>
      </c>
      <c r="G31" s="124"/>
      <c r="H31" s="124"/>
      <c r="I31" s="124"/>
      <c r="J31" s="124"/>
      <c r="K31" s="26"/>
      <c r="L31" s="26"/>
      <c r="M31" s="25"/>
      <c r="N31" s="25"/>
      <c r="O31" s="25"/>
      <c r="P31" s="25"/>
      <c r="Q31" s="25"/>
    </row>
    <row r="32" spans="1:18" ht="15.75" x14ac:dyDescent="0.25">
      <c r="A32" s="25"/>
      <c r="B32" s="25"/>
      <c r="C32" s="25"/>
      <c r="D32" s="25"/>
      <c r="E32" s="54" t="s">
        <v>18</v>
      </c>
      <c r="F32" s="124">
        <f>AVERAGEIF(E9:E18,"STUDENT", G9:G18)</f>
        <v>7.2</v>
      </c>
      <c r="G32" s="124"/>
      <c r="H32" s="124"/>
      <c r="I32" s="124"/>
      <c r="J32" s="124"/>
      <c r="K32" s="26"/>
      <c r="L32" s="26"/>
      <c r="M32" s="25"/>
      <c r="N32" s="25"/>
      <c r="O32" s="25"/>
      <c r="P32" s="25"/>
      <c r="Q32" s="25"/>
    </row>
    <row r="33" spans="1:17" ht="15.75" x14ac:dyDescent="0.25">
      <c r="A33" s="25"/>
      <c r="B33" s="25"/>
      <c r="C33" s="25"/>
      <c r="D33" s="25"/>
      <c r="E33" s="57" t="s">
        <v>23</v>
      </c>
      <c r="F33" s="126">
        <f>AVERAGE(F31:F32)</f>
        <v>7</v>
      </c>
      <c r="G33" s="126"/>
      <c r="H33" s="126"/>
      <c r="I33" s="126"/>
      <c r="J33" s="126"/>
      <c r="K33" s="26"/>
      <c r="L33" s="25"/>
      <c r="M33" s="25"/>
      <c r="N33" s="25"/>
      <c r="O33" s="25"/>
      <c r="P33" s="25"/>
      <c r="Q33" s="25"/>
    </row>
    <row r="34" spans="1:17" ht="15.75" x14ac:dyDescent="0.25">
      <c r="A34" s="25"/>
      <c r="B34" s="25"/>
      <c r="C34" s="25"/>
      <c r="D34" s="25"/>
      <c r="E34" s="26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ht="15.75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</sheetData>
  <mergeCells count="35">
    <mergeCell ref="F7:I7"/>
    <mergeCell ref="J7:K7"/>
    <mergeCell ref="B6:E7"/>
    <mergeCell ref="I23:J23"/>
    <mergeCell ref="L24:N24"/>
    <mergeCell ref="L21:Q21"/>
    <mergeCell ref="O22:Q22"/>
    <mergeCell ref="O23:Q23"/>
    <mergeCell ref="O24:Q24"/>
    <mergeCell ref="O27:Q27"/>
    <mergeCell ref="L28:N28"/>
    <mergeCell ref="O28:Q28"/>
    <mergeCell ref="L27:N27"/>
    <mergeCell ref="L26:Q26"/>
    <mergeCell ref="O29:Q29"/>
    <mergeCell ref="F33:J33"/>
    <mergeCell ref="E30:J30"/>
    <mergeCell ref="F31:J31"/>
    <mergeCell ref="F32:J32"/>
    <mergeCell ref="B27:C27"/>
    <mergeCell ref="B2:N5"/>
    <mergeCell ref="F6:N6"/>
    <mergeCell ref="L7:N7"/>
    <mergeCell ref="L29:N29"/>
    <mergeCell ref="L22:N22"/>
    <mergeCell ref="L23:N23"/>
    <mergeCell ref="E25:J25"/>
    <mergeCell ref="F26:J26"/>
    <mergeCell ref="F27:J27"/>
    <mergeCell ref="F28:J28"/>
    <mergeCell ref="F21:H21"/>
    <mergeCell ref="F22:H22"/>
    <mergeCell ref="F23:H23"/>
    <mergeCell ref="I21:J21"/>
    <mergeCell ref="I22:J22"/>
  </mergeCells>
  <pageMargins left="1" right="1" top="1" bottom="1" header="0.5" footer="0.5"/>
  <pageSetup orientation="landscape" horizontalDpi="4294967293" verticalDpi="4294967293" r:id="rId1"/>
  <rowBreaks count="2" manualBreakCount="2">
    <brk id="25" max="16383" man="1"/>
    <brk id="27" max="16383" man="1"/>
  </rowBreaks>
  <colBreaks count="2" manualBreakCount="2">
    <brk id="2" max="1048575" man="1"/>
    <brk id="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tabSelected="1" zoomScaleNormal="100" workbookViewId="0">
      <selection activeCell="O2" sqref="O2"/>
    </sheetView>
  </sheetViews>
  <sheetFormatPr defaultRowHeight="15" x14ac:dyDescent="0.25"/>
  <cols>
    <col min="2" max="2" width="19.85546875" customWidth="1"/>
    <col min="3" max="4" width="13.28515625" customWidth="1"/>
    <col min="5" max="5" width="11.28515625" customWidth="1"/>
    <col min="9" max="9" width="13.28515625" customWidth="1"/>
    <col min="11" max="11" width="13.28515625" customWidth="1"/>
    <col min="14" max="15" width="15" customWidth="1"/>
  </cols>
  <sheetData>
    <row r="2" spans="1:15" ht="15.75" x14ac:dyDescent="0.2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71"/>
      <c r="M2" s="71"/>
      <c r="N2" s="71"/>
      <c r="O2" s="71"/>
    </row>
    <row r="3" spans="1:15" ht="15.75" x14ac:dyDescent="0.25">
      <c r="A3" s="138" t="s">
        <v>51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71"/>
      <c r="M3" s="71"/>
      <c r="N3" s="71"/>
      <c r="O3" s="71"/>
    </row>
    <row r="4" spans="1:15" ht="104.25" customHeight="1" x14ac:dyDescent="0.25">
      <c r="A4" s="90" t="s">
        <v>72</v>
      </c>
      <c r="B4" s="91" t="s">
        <v>73</v>
      </c>
      <c r="C4" s="92" t="s">
        <v>74</v>
      </c>
      <c r="D4" s="92" t="s">
        <v>75</v>
      </c>
      <c r="E4" s="92" t="s">
        <v>76</v>
      </c>
      <c r="F4" s="92" t="s">
        <v>77</v>
      </c>
      <c r="G4" s="92" t="s">
        <v>78</v>
      </c>
      <c r="H4" s="92" t="s">
        <v>79</v>
      </c>
      <c r="I4" s="92" t="s">
        <v>80</v>
      </c>
      <c r="J4" s="92" t="s">
        <v>81</v>
      </c>
      <c r="K4" s="92" t="s">
        <v>82</v>
      </c>
      <c r="L4" s="71"/>
      <c r="M4" s="71"/>
      <c r="N4" s="71"/>
      <c r="O4" s="71"/>
    </row>
    <row r="5" spans="1:15" ht="15.75" x14ac:dyDescent="0.25">
      <c r="A5" s="101">
        <v>1</v>
      </c>
      <c r="B5" s="91" t="s">
        <v>85</v>
      </c>
      <c r="C5" s="91" t="s">
        <v>83</v>
      </c>
      <c r="D5" s="98">
        <f>E5*G5</f>
        <v>10560</v>
      </c>
      <c r="E5" s="98">
        <v>480</v>
      </c>
      <c r="F5" s="91">
        <v>30</v>
      </c>
      <c r="G5" s="91">
        <v>22</v>
      </c>
      <c r="H5" s="91">
        <v>2</v>
      </c>
      <c r="I5" s="98">
        <f>H5*E5</f>
        <v>960</v>
      </c>
      <c r="J5" s="91">
        <f>VLOOKUP(D5,N$9:O$16,2)</f>
        <v>800</v>
      </c>
      <c r="K5" s="139">
        <f>D5-I5-J5</f>
        <v>8800</v>
      </c>
      <c r="L5" s="71"/>
      <c r="M5" s="71"/>
      <c r="N5" s="71"/>
      <c r="O5" s="71"/>
    </row>
    <row r="6" spans="1:15" ht="15.75" x14ac:dyDescent="0.25">
      <c r="A6" s="101">
        <v>2</v>
      </c>
      <c r="B6" s="91" t="s">
        <v>86</v>
      </c>
      <c r="C6" s="91" t="s">
        <v>84</v>
      </c>
      <c r="D6" s="98">
        <f t="shared" ref="D6:D9" si="0">E6*G6</f>
        <v>14300</v>
      </c>
      <c r="E6" s="98">
        <v>650</v>
      </c>
      <c r="F6" s="91">
        <v>30</v>
      </c>
      <c r="G6" s="91">
        <v>22</v>
      </c>
      <c r="H6" s="91">
        <v>4</v>
      </c>
      <c r="I6" s="98">
        <f t="shared" ref="I6:I9" si="1">H6*E6</f>
        <v>2600</v>
      </c>
      <c r="J6" s="91">
        <f t="shared" ref="J6:J9" si="2">VLOOKUP(D6,N$9:O$16,2)</f>
        <v>900</v>
      </c>
      <c r="K6" s="139">
        <f t="shared" ref="K6:K9" si="3">D6-I6-J6</f>
        <v>10800</v>
      </c>
      <c r="L6" s="71"/>
      <c r="M6" s="89"/>
      <c r="N6" s="89"/>
      <c r="O6" s="89"/>
    </row>
    <row r="7" spans="1:15" ht="15.75" x14ac:dyDescent="0.25">
      <c r="A7" s="101">
        <v>3</v>
      </c>
      <c r="B7" s="91" t="s">
        <v>87</v>
      </c>
      <c r="C7" s="91" t="s">
        <v>83</v>
      </c>
      <c r="D7" s="98">
        <f t="shared" si="0"/>
        <v>10560</v>
      </c>
      <c r="E7" s="98">
        <v>480</v>
      </c>
      <c r="F7" s="91">
        <v>30</v>
      </c>
      <c r="G7" s="91">
        <v>22</v>
      </c>
      <c r="H7" s="91">
        <v>1</v>
      </c>
      <c r="I7" s="98">
        <f t="shared" si="1"/>
        <v>480</v>
      </c>
      <c r="J7" s="91">
        <f t="shared" si="2"/>
        <v>800</v>
      </c>
      <c r="K7" s="139">
        <f t="shared" si="3"/>
        <v>9280</v>
      </c>
      <c r="L7" s="71"/>
      <c r="M7" s="89"/>
      <c r="N7" s="140" t="s">
        <v>81</v>
      </c>
      <c r="O7" s="140"/>
    </row>
    <row r="8" spans="1:15" ht="15.75" x14ac:dyDescent="0.25">
      <c r="A8" s="101">
        <v>4</v>
      </c>
      <c r="B8" s="91" t="s">
        <v>88</v>
      </c>
      <c r="C8" s="91" t="s">
        <v>84</v>
      </c>
      <c r="D8" s="98">
        <f t="shared" si="0"/>
        <v>14300</v>
      </c>
      <c r="E8" s="98">
        <v>650</v>
      </c>
      <c r="F8" s="91">
        <v>30</v>
      </c>
      <c r="G8" s="91">
        <v>22</v>
      </c>
      <c r="H8" s="91">
        <v>1</v>
      </c>
      <c r="I8" s="98">
        <f t="shared" si="1"/>
        <v>650</v>
      </c>
      <c r="J8" s="91">
        <f t="shared" si="2"/>
        <v>900</v>
      </c>
      <c r="K8" s="139">
        <f t="shared" si="3"/>
        <v>12750</v>
      </c>
      <c r="L8" s="71"/>
      <c r="M8" s="89"/>
      <c r="N8" s="141" t="s">
        <v>90</v>
      </c>
      <c r="O8" s="141" t="s">
        <v>90</v>
      </c>
    </row>
    <row r="9" spans="1:15" ht="15.75" x14ac:dyDescent="0.25">
      <c r="A9" s="101">
        <v>5</v>
      </c>
      <c r="B9" s="91" t="s">
        <v>89</v>
      </c>
      <c r="C9" s="91" t="s">
        <v>84</v>
      </c>
      <c r="D9" s="98">
        <f t="shared" si="0"/>
        <v>14300</v>
      </c>
      <c r="E9" s="98">
        <v>650</v>
      </c>
      <c r="F9" s="91">
        <v>30</v>
      </c>
      <c r="G9" s="91">
        <v>22</v>
      </c>
      <c r="H9" s="91">
        <v>2</v>
      </c>
      <c r="I9" s="98">
        <f t="shared" si="1"/>
        <v>1300</v>
      </c>
      <c r="J9" s="91">
        <f t="shared" si="2"/>
        <v>900</v>
      </c>
      <c r="K9" s="139">
        <f t="shared" si="3"/>
        <v>12100</v>
      </c>
      <c r="L9" s="71"/>
      <c r="M9" s="89"/>
      <c r="N9" s="94">
        <v>5000</v>
      </c>
      <c r="O9" s="93">
        <v>400</v>
      </c>
    </row>
    <row r="10" spans="1:15" ht="15.75" x14ac:dyDescent="0.25">
      <c r="A10" s="97"/>
      <c r="B10" s="97"/>
      <c r="C10" s="97"/>
      <c r="D10" s="97"/>
      <c r="E10" s="99"/>
      <c r="F10" s="100"/>
      <c r="G10" s="99"/>
      <c r="H10" s="97"/>
      <c r="I10" s="97"/>
      <c r="J10" s="97"/>
      <c r="K10" s="97"/>
      <c r="L10" s="71"/>
      <c r="M10" s="89"/>
      <c r="N10" s="94">
        <v>6000</v>
      </c>
      <c r="O10" s="93">
        <v>400</v>
      </c>
    </row>
    <row r="11" spans="1:15" ht="15.75" x14ac:dyDescent="0.25">
      <c r="A11" s="71"/>
      <c r="B11" s="71"/>
      <c r="C11" s="71"/>
      <c r="D11" s="71"/>
      <c r="E11" s="82"/>
      <c r="F11" s="88"/>
      <c r="G11" s="82"/>
      <c r="H11" s="71"/>
      <c r="I11" s="71"/>
      <c r="J11" s="71"/>
      <c r="K11" s="71"/>
      <c r="L11" s="71"/>
      <c r="M11" s="89"/>
      <c r="N11" s="94">
        <v>7000</v>
      </c>
      <c r="O11" s="93">
        <v>600</v>
      </c>
    </row>
    <row r="12" spans="1:15" ht="15.75" x14ac:dyDescent="0.25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89"/>
      <c r="N12" s="94">
        <v>8000</v>
      </c>
      <c r="O12" s="93">
        <v>700</v>
      </c>
    </row>
    <row r="13" spans="1:15" ht="15.75" x14ac:dyDescent="0.25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89"/>
      <c r="N13" s="94">
        <v>9000</v>
      </c>
      <c r="O13" s="93">
        <v>800</v>
      </c>
    </row>
    <row r="14" spans="1:15" ht="15.75" x14ac:dyDescent="0.25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89"/>
      <c r="N14" s="94">
        <v>10000</v>
      </c>
      <c r="O14" s="93">
        <v>800</v>
      </c>
    </row>
    <row r="15" spans="1:15" ht="15.75" x14ac:dyDescent="0.2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89"/>
      <c r="N15" s="94">
        <v>11000</v>
      </c>
      <c r="O15" s="93">
        <v>900</v>
      </c>
    </row>
    <row r="16" spans="1:15" ht="15.75" x14ac:dyDescent="0.25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89"/>
      <c r="N16" s="94">
        <v>12000</v>
      </c>
      <c r="O16" s="93">
        <v>900</v>
      </c>
    </row>
    <row r="17" spans="13:15" ht="15.75" x14ac:dyDescent="0.25">
      <c r="M17" s="95"/>
      <c r="N17" s="96"/>
      <c r="O17" s="95"/>
    </row>
    <row r="18" spans="13:15" ht="15.75" x14ac:dyDescent="0.25">
      <c r="M18" s="95"/>
      <c r="N18" s="96"/>
      <c r="O18" s="95"/>
    </row>
    <row r="19" spans="13:15" ht="15.75" x14ac:dyDescent="0.25">
      <c r="M19" s="95"/>
      <c r="N19" s="95"/>
      <c r="O19" s="95"/>
    </row>
    <row r="20" spans="13:15" ht="15.75" x14ac:dyDescent="0.25">
      <c r="M20" s="95"/>
      <c r="N20" s="95"/>
      <c r="O20" s="95"/>
    </row>
  </sheetData>
  <mergeCells count="2">
    <mergeCell ref="A3:K3"/>
    <mergeCell ref="N7:O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SURVEY</vt:lpstr>
      <vt:lpstr>SALARY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KRYSS</dc:creator>
  <cp:lastModifiedBy>Gerly Andaya</cp:lastModifiedBy>
  <cp:lastPrinted>2018-10-02T13:12:10Z</cp:lastPrinted>
  <dcterms:created xsi:type="dcterms:W3CDTF">2018-09-29T05:28:03Z</dcterms:created>
  <dcterms:modified xsi:type="dcterms:W3CDTF">2018-10-16T10:57:48Z</dcterms:modified>
</cp:coreProperties>
</file>