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FEED81FE-9EA7-9F4C-9DB5-1E2B56387804}" xr6:coauthVersionLast="47" xr6:coauthVersionMax="47" xr10:uidLastSave="{00000000-0000-0000-0000-000000000000}"/>
  <bookViews>
    <workbookView xWindow="380" yWindow="500" windowWidth="28040" windowHeight="16380" activeTab="1" xr2:uid="{8B6587DC-216F-B443-8791-A91E032A4034}"/>
  </bookViews>
  <sheets>
    <sheet name="Apple" sheetId="2" r:id="rId1"/>
    <sheet name="PC Shipments" sheetId="3" r:id="rId2"/>
    <sheet name="Utah Population" sheetId="4" r:id="rId3"/>
    <sheet name="Educati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C5" i="4"/>
  <c r="D5" i="4"/>
  <c r="E5" i="4"/>
  <c r="F5" i="4"/>
  <c r="G5" i="4"/>
  <c r="H5" i="4"/>
  <c r="I5" i="4"/>
  <c r="J5" i="4"/>
  <c r="K5" i="4"/>
  <c r="L5" i="4"/>
  <c r="C6" i="4"/>
  <c r="D6" i="4"/>
  <c r="E6" i="4"/>
  <c r="F6" i="4"/>
  <c r="G6" i="4"/>
  <c r="H6" i="4"/>
  <c r="I6" i="4"/>
  <c r="J6" i="4"/>
  <c r="K6" i="4"/>
  <c r="L6" i="4"/>
  <c r="C7" i="4"/>
  <c r="D7" i="4"/>
  <c r="E7" i="4"/>
  <c r="F7" i="4"/>
  <c r="G7" i="4"/>
  <c r="H7" i="4"/>
  <c r="I7" i="4"/>
  <c r="J7" i="4"/>
  <c r="K7" i="4"/>
  <c r="L7" i="4"/>
</calcChain>
</file>

<file path=xl/sharedStrings.xml><?xml version="1.0" encoding="utf-8"?>
<sst xmlns="http://schemas.openxmlformats.org/spreadsheetml/2006/main" count="75" uniqueCount="71">
  <si>
    <t>Revenues in billions of dollars</t>
  </si>
  <si>
    <t>Quarter</t>
  </si>
  <si>
    <t>2014</t>
  </si>
  <si>
    <t>2015</t>
  </si>
  <si>
    <t>2016</t>
  </si>
  <si>
    <t>2017</t>
  </si>
  <si>
    <t>2018</t>
  </si>
  <si>
    <t>Q1</t>
  </si>
  <si>
    <t>Q2</t>
  </si>
  <si>
    <t>Q3</t>
  </si>
  <si>
    <t>Q4</t>
  </si>
  <si>
    <t>Total</t>
  </si>
  <si>
    <t>Place the "Apple Revenue" Chart Here for Grading</t>
  </si>
  <si>
    <t>Company</t>
  </si>
  <si>
    <t>2Q19 Shipments</t>
  </si>
  <si>
    <t>2Q18 Shipments</t>
  </si>
  <si>
    <t>Place the "PC Shipments 2Q 2018" Chart Here for Grading</t>
  </si>
  <si>
    <t>Lenovo</t>
  </si>
  <si>
    <t>HP Inc.</t>
  </si>
  <si>
    <t>Dell</t>
  </si>
  <si>
    <t>Apple</t>
  </si>
  <si>
    <t>Acer Group</t>
  </si>
  <si>
    <t>Others</t>
  </si>
  <si>
    <t>Place the "PC Shipments 2Q 2019" Chart Here for Grading</t>
  </si>
  <si>
    <t>Population Data for the Population in Selected Counties Chart</t>
  </si>
  <si>
    <t>Place the "Total Utah Population" Chart Here for Grading</t>
  </si>
  <si>
    <t>Davis County</t>
  </si>
  <si>
    <t>Salt Lake County</t>
  </si>
  <si>
    <t>Utah County</t>
  </si>
  <si>
    <t>Weber County</t>
  </si>
  <si>
    <t>Complete Population Data</t>
  </si>
  <si>
    <t>State Total</t>
  </si>
  <si>
    <t>Beaver County</t>
  </si>
  <si>
    <t>Box Elder County</t>
  </si>
  <si>
    <t>Cache County</t>
  </si>
  <si>
    <t>Carbon County</t>
  </si>
  <si>
    <t>Daggett County</t>
  </si>
  <si>
    <t>Duchesne County</t>
  </si>
  <si>
    <t>Emery County</t>
  </si>
  <si>
    <t>Garfield County</t>
  </si>
  <si>
    <t>Grand County</t>
  </si>
  <si>
    <t>Place the "Population in Selected Counties" Chart Here for Grading</t>
  </si>
  <si>
    <t>Iron County</t>
  </si>
  <si>
    <t>Juab County</t>
  </si>
  <si>
    <t>Kane County</t>
  </si>
  <si>
    <t>Millard County</t>
  </si>
  <si>
    <t>Morgan County</t>
  </si>
  <si>
    <t>Piute County</t>
  </si>
  <si>
    <t>Rich County</t>
  </si>
  <si>
    <t>San Juan County</t>
  </si>
  <si>
    <t>Sanpete County</t>
  </si>
  <si>
    <t>Sevier County</t>
  </si>
  <si>
    <t>Summit County</t>
  </si>
  <si>
    <t>Tooele County</t>
  </si>
  <si>
    <t>Uintah County</t>
  </si>
  <si>
    <t>Wasatch County</t>
  </si>
  <si>
    <t>Washington County</t>
  </si>
  <si>
    <t>Wayne County</t>
  </si>
  <si>
    <t>Education Attained</t>
  </si>
  <si>
    <t>Median Annual Earnings</t>
  </si>
  <si>
    <t>Unemployment Rate (%)</t>
  </si>
  <si>
    <t>Place the "Education and Unemployment" Chart Here for Grading</t>
  </si>
  <si>
    <t>Less than a high school diploma</t>
  </si>
  <si>
    <t>High-school graduate</t>
  </si>
  <si>
    <t>Some college, no degree</t>
  </si>
  <si>
    <t>Associate degree</t>
  </si>
  <si>
    <t>Bachelor's degree</t>
  </si>
  <si>
    <t>Master's degree</t>
  </si>
  <si>
    <t>Professional degree</t>
  </si>
  <si>
    <t>Doctoral degree</t>
  </si>
  <si>
    <t>Place the "Education and Income" Chart Here for Grading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</si>
</sst>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_(* #,##0_);_(* \(#,##0\);_(* &quot;-&quot;??_);_(@_)"/>
    <numFmt numFmtId="166" formatCode="0.0"/>
    <numFmt numFmtId="167" formatCode="&quot;$&quot;#,##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00"/>
        <bgColor rgb="FF00F2AD"/>
      </patternFill>
    </fill>
    <fill>
      <patternFill patternType="solid">
        <fgColor rgb="FFF0E68C"/>
        <bgColor rgb="FF00F2AD"/>
      </patternFill>
    </fill>
  </fills>
  <borders count="3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BBBBB"/>
      </right>
      <top style="thin">
        <color rgb="FF000000"/>
      </top>
      <bottom style="thin">
        <color rgb="FFBBBBBB"/>
      </bottom>
      <diagonal/>
    </border>
    <border>
      <left style="thin">
        <color rgb="FFBBBBBB"/>
      </left>
      <right style="thin">
        <color rgb="FFBBBBBB"/>
      </right>
      <top style="thin">
        <color rgb="FF000000"/>
      </top>
      <bottom style="thin">
        <color rgb="FFBBBBBB"/>
      </bottom>
      <diagonal/>
    </border>
    <border>
      <left style="thin">
        <color rgb="FFBBBBBB"/>
      </left>
      <right style="thin">
        <color rgb="FF000000"/>
      </right>
      <top style="thin">
        <color rgb="FF000000"/>
      </top>
      <bottom style="thin">
        <color rgb="FFBBBBBB"/>
      </bottom>
      <diagonal/>
    </border>
    <border>
      <left style="thin">
        <color rgb="FF000000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thin">
        <color rgb="FF000000"/>
      </right>
      <top style="thin">
        <color rgb="FFBBBBBB"/>
      </top>
      <bottom style="thin">
        <color rgb="FFBBBBBB"/>
      </bottom>
      <diagonal/>
    </border>
    <border>
      <left style="thin">
        <color rgb="FF000000"/>
      </left>
      <right style="thin">
        <color rgb="FFBBBBBB"/>
      </right>
      <top style="thin">
        <color rgb="FFBBBBBB"/>
      </top>
      <bottom style="thin">
        <color rgb="FF000000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000000"/>
      </bottom>
      <diagonal/>
    </border>
    <border>
      <left style="thin">
        <color rgb="FFBBBBBB"/>
      </left>
      <right style="thin">
        <color rgb="FF000000"/>
      </right>
      <top style="thin">
        <color rgb="FFBBBBBB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medium">
        <color rgb="FF000000"/>
      </bottom>
      <diagonal/>
    </border>
    <border>
      <left style="thin">
        <color rgb="FFBBBBBB"/>
      </left>
      <right style="medium">
        <color rgb="FF000000"/>
      </right>
      <top style="thin">
        <color rgb="FF000000"/>
      </top>
      <bottom style="thin">
        <color rgb="FFBBBBBB"/>
      </bottom>
      <diagonal/>
    </border>
    <border>
      <left style="thin">
        <color rgb="FFBBBBBB"/>
      </left>
      <right style="medium">
        <color rgb="FF000000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medium">
        <color rgb="FF000000"/>
      </right>
      <top style="thin">
        <color rgb="FFBBBBBB"/>
      </top>
      <bottom style="medium">
        <color rgb="FF000000"/>
      </bottom>
      <diagonal/>
    </border>
    <border>
      <left style="medium">
        <color rgb="FF000000"/>
      </left>
      <right style="thin">
        <color rgb="FFBBBBBB"/>
      </right>
      <top style="thin">
        <color rgb="FF000000"/>
      </top>
      <bottom style="thin">
        <color rgb="FFBBBBBB"/>
      </bottom>
      <diagonal/>
    </border>
    <border>
      <left style="medium">
        <color rgb="FF000000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medium">
        <color rgb="FF000000"/>
      </left>
      <right style="thin">
        <color rgb="FFBBBBBB"/>
      </right>
      <top style="thin">
        <color rgb="FFBBBBBB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8" xfId="0" applyFill="1" applyBorder="1"/>
    <xf numFmtId="0" fontId="4" fillId="3" borderId="7" xfId="0" applyFont="1" applyFill="1" applyBorder="1" applyAlignment="1">
      <alignment vertical="center" wrapText="1"/>
    </xf>
    <xf numFmtId="0" fontId="2" fillId="2" borderId="0" xfId="0" applyFont="1" applyFill="1"/>
    <xf numFmtId="3" fontId="0" fillId="0" borderId="0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3" fontId="0" fillId="3" borderId="10" xfId="0" applyNumberFormat="1" applyFill="1" applyBorder="1" applyAlignment="1">
      <alignment horizontal="center"/>
    </xf>
    <xf numFmtId="3" fontId="0" fillId="3" borderId="11" xfId="0" applyNumberFormat="1" applyFill="1" applyBorder="1" applyAlignment="1">
      <alignment horizontal="center"/>
    </xf>
    <xf numFmtId="3" fontId="0" fillId="3" borderId="13" xfId="0" applyNumberFormat="1" applyFill="1" applyBorder="1" applyAlignment="1">
      <alignment horizontal="center"/>
    </xf>
    <xf numFmtId="3" fontId="0" fillId="3" borderId="14" xfId="0" applyNumberFormat="1" applyFill="1" applyBorder="1" applyAlignment="1">
      <alignment horizontal="center"/>
    </xf>
    <xf numFmtId="3" fontId="0" fillId="3" borderId="16" xfId="0" applyNumberForma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0" fontId="0" fillId="3" borderId="8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1" fillId="0" borderId="0" xfId="0" applyFont="1"/>
    <xf numFmtId="165" fontId="0" fillId="3" borderId="13" xfId="0" applyNumberFormat="1" applyFill="1" applyBorder="1"/>
    <xf numFmtId="165" fontId="0" fillId="3" borderId="10" xfId="0" applyNumberFormat="1" applyFill="1" applyBorder="1"/>
    <xf numFmtId="165" fontId="0" fillId="0" borderId="0" xfId="0" applyNumberFormat="1" applyBorder="1"/>
    <xf numFmtId="165" fontId="1" fillId="0" borderId="1" xfId="0" applyNumberFormat="1" applyFont="1" applyBorder="1"/>
    <xf numFmtId="165" fontId="0" fillId="3" borderId="19" xfId="0" applyNumberFormat="1" applyFill="1" applyBorder="1"/>
    <xf numFmtId="165" fontId="0" fillId="3" borderId="20" xfId="0" applyNumberFormat="1" applyFill="1" applyBorder="1"/>
    <xf numFmtId="165" fontId="0" fillId="3" borderId="21" xfId="0" applyNumberFormat="1" applyFill="1" applyBorder="1"/>
    <xf numFmtId="165" fontId="0" fillId="3" borderId="22" xfId="0" applyNumberFormat="1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165" fontId="0" fillId="0" borderId="28" xfId="0" applyNumberFormat="1" applyBorder="1"/>
    <xf numFmtId="165" fontId="1" fillId="0" borderId="29" xfId="0" applyNumberFormat="1" applyFont="1" applyBorder="1"/>
    <xf numFmtId="165" fontId="0" fillId="0" borderId="30" xfId="0" applyNumberFormat="1" applyBorder="1"/>
    <xf numFmtId="165" fontId="0" fillId="0" borderId="31" xfId="0" applyNumberFormat="1" applyBorder="1"/>
    <xf numFmtId="0" fontId="1" fillId="0" borderId="32" xfId="0" applyFont="1" applyBorder="1"/>
    <xf numFmtId="0" fontId="0" fillId="0" borderId="33" xfId="0" applyBorder="1"/>
    <xf numFmtId="0" fontId="0" fillId="0" borderId="34" xfId="0" applyBorder="1"/>
    <xf numFmtId="0" fontId="2" fillId="2" borderId="26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 wrapText="1"/>
    </xf>
    <xf numFmtId="167" fontId="0" fillId="0" borderId="0" xfId="0" applyNumberFormat="1" applyAlignment="1">
      <alignment horizontal="center"/>
    </xf>
    <xf numFmtId="167" fontId="0" fillId="3" borderId="13" xfId="0" applyNumberFormat="1" applyFill="1" applyBorder="1" applyAlignment="1">
      <alignment horizontal="center"/>
    </xf>
    <xf numFmtId="0" fontId="5" fillId="3" borderId="0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167" fontId="0" fillId="0" borderId="0" xfId="0" applyNumberFormat="1" applyBorder="1"/>
    <xf numFmtId="0" fontId="0" fillId="0" borderId="12" xfId="0" applyBorder="1"/>
    <xf numFmtId="0" fontId="0" fillId="0" borderId="15" xfId="0" applyBorder="1"/>
    <xf numFmtId="167" fontId="0" fillId="3" borderId="16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0" fontId="0" fillId="0" borderId="9" xfId="0" applyBorder="1"/>
    <xf numFmtId="167" fontId="0" fillId="3" borderId="10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0" fontId="5" fillId="3" borderId="35" xfId="0" applyFont="1" applyFill="1" applyBorder="1" applyAlignment="1">
      <alignment vertical="center"/>
    </xf>
    <xf numFmtId="0" fontId="5" fillId="3" borderId="36" xfId="0" applyFont="1" applyFill="1" applyBorder="1" applyAlignment="1">
      <alignment vertical="center"/>
    </xf>
    <xf numFmtId="0" fontId="5" fillId="3" borderId="3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Apple!$B$4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Apple!$C$3:$G$3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Apple!$C$4:$G$4</c:f>
              <c:numCache>
                <c:formatCode>"$"#,##0.00</c:formatCode>
                <c:ptCount val="5"/>
                <c:pt idx="0">
                  <c:v>37.47</c:v>
                </c:pt>
                <c:pt idx="1">
                  <c:v>74.599999999999994</c:v>
                </c:pt>
                <c:pt idx="2">
                  <c:v>75.87</c:v>
                </c:pt>
                <c:pt idx="3">
                  <c:v>78.349999999999994</c:v>
                </c:pt>
                <c:pt idx="4">
                  <c:v>88.29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A-9942-A308-FC3982963ADA}"/>
            </c:ext>
          </c:extLst>
        </c:ser>
        <c:ser>
          <c:idx val="1"/>
          <c:order val="1"/>
          <c:tx>
            <c:strRef>
              <c:f>Apple!$B$5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Apple!$C$3:$G$3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Apple!$C$5:$G$5</c:f>
              <c:numCache>
                <c:formatCode>"$"#,##0.00</c:formatCode>
                <c:ptCount val="5"/>
                <c:pt idx="0">
                  <c:v>45.65</c:v>
                </c:pt>
                <c:pt idx="1">
                  <c:v>58.01</c:v>
                </c:pt>
                <c:pt idx="2">
                  <c:v>50.56</c:v>
                </c:pt>
                <c:pt idx="3">
                  <c:v>52.9</c:v>
                </c:pt>
                <c:pt idx="4">
                  <c:v>61.14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A-9942-A308-FC3982963ADA}"/>
            </c:ext>
          </c:extLst>
        </c:ser>
        <c:ser>
          <c:idx val="2"/>
          <c:order val="2"/>
          <c:tx>
            <c:strRef>
              <c:f>Apple!$B$6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Apple!$C$3:$G$3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Apple!$C$6:$G$6</c:f>
              <c:numCache>
                <c:formatCode>"$"#,##0.00</c:formatCode>
                <c:ptCount val="5"/>
                <c:pt idx="0">
                  <c:v>37.43</c:v>
                </c:pt>
                <c:pt idx="1">
                  <c:v>49.61</c:v>
                </c:pt>
                <c:pt idx="2">
                  <c:v>42.36</c:v>
                </c:pt>
                <c:pt idx="3">
                  <c:v>45.41</c:v>
                </c:pt>
                <c:pt idx="4">
                  <c:v>53.27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A-9942-A308-FC3982963ADA}"/>
            </c:ext>
          </c:extLst>
        </c:ser>
        <c:ser>
          <c:idx val="3"/>
          <c:order val="3"/>
          <c:tx>
            <c:strRef>
              <c:f>Apple!$B$7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Apple!$C$3:$G$3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Apple!$C$7:$G$7</c:f>
              <c:numCache>
                <c:formatCode>"$"#,##0.00</c:formatCode>
                <c:ptCount val="5"/>
                <c:pt idx="0">
                  <c:v>42.12</c:v>
                </c:pt>
                <c:pt idx="1">
                  <c:v>51.5</c:v>
                </c:pt>
                <c:pt idx="2">
                  <c:v>46.85</c:v>
                </c:pt>
                <c:pt idx="3">
                  <c:v>52.58</c:v>
                </c:pt>
                <c:pt idx="4">
                  <c:v>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A-9942-A308-FC3982963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79247"/>
        <c:axId val="2114456512"/>
      </c:barChart>
      <c:catAx>
        <c:axId val="757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56512"/>
        <c:crosses val="autoZero"/>
        <c:auto val="1"/>
        <c:lblAlgn val="ctr"/>
        <c:lblOffset val="100"/>
        <c:noMultiLvlLbl val="0"/>
      </c:catAx>
      <c:valAx>
        <c:axId val="21144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 Shipments 2Q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'PC Shipments'!$B$3:$B$8</c:f>
              <c:strCache>
                <c:ptCount val="6"/>
                <c:pt idx="0">
                  <c:v>Lenovo</c:v>
                </c:pt>
                <c:pt idx="1">
                  <c:v>HP Inc.</c:v>
                </c:pt>
                <c:pt idx="2">
                  <c:v>Dell</c:v>
                </c:pt>
                <c:pt idx="3">
                  <c:v>Apple</c:v>
                </c:pt>
                <c:pt idx="4">
                  <c:v>Acer Group</c:v>
                </c:pt>
                <c:pt idx="5">
                  <c:v>Others</c:v>
                </c:pt>
              </c:strCache>
            </c:strRef>
          </c:cat>
          <c:val>
            <c:numRef>
              <c:f>'PC Shipments'!$C$3:$C$8</c:f>
              <c:numCache>
                <c:formatCode>#,##0</c:formatCode>
                <c:ptCount val="6"/>
                <c:pt idx="0">
                  <c:v>16254</c:v>
                </c:pt>
                <c:pt idx="1">
                  <c:v>15356</c:v>
                </c:pt>
                <c:pt idx="2">
                  <c:v>11606</c:v>
                </c:pt>
                <c:pt idx="3">
                  <c:v>4288</c:v>
                </c:pt>
                <c:pt idx="4">
                  <c:v>4077</c:v>
                </c:pt>
                <c:pt idx="5">
                  <c:v>13276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B-524E-A25F-3C3AC4198C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  <a:r>
              <a:rPr lang="en-US" baseline="0"/>
              <a:t> Shipments 2Q 2018</a:t>
            </a:r>
            <a:endParaRPr lang="en-US"/>
          </a:p>
        </c:rich>
      </c:tx>
      <c:layout>
        <c:manualLayout>
          <c:xMode val="edge"/>
          <c:yMode val="edge"/>
          <c:x val="0.3180763342082239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CD-514B-8988-7579CF859B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1CD-514B-8988-7579CF859B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'PC Shipments'!$B$3:$B$8</c:f>
              <c:strCache>
                <c:ptCount val="6"/>
                <c:pt idx="0">
                  <c:v>Lenovo</c:v>
                </c:pt>
                <c:pt idx="1">
                  <c:v>HP Inc.</c:v>
                </c:pt>
                <c:pt idx="2">
                  <c:v>Dell</c:v>
                </c:pt>
                <c:pt idx="3">
                  <c:v>Apple</c:v>
                </c:pt>
                <c:pt idx="4">
                  <c:v>Acer Group</c:v>
                </c:pt>
                <c:pt idx="5">
                  <c:v>Others</c:v>
                </c:pt>
              </c:strCache>
            </c:strRef>
          </c:cat>
          <c:val>
            <c:numRef>
              <c:f>'PC Shipments'!$D$3:$D$8</c:f>
              <c:numCache>
                <c:formatCode>#,##0</c:formatCode>
                <c:ptCount val="6"/>
                <c:pt idx="0">
                  <c:v>13750</c:v>
                </c:pt>
                <c:pt idx="1">
                  <c:v>14880</c:v>
                </c:pt>
                <c:pt idx="2">
                  <c:v>11255</c:v>
                </c:pt>
                <c:pt idx="3">
                  <c:v>4363</c:v>
                </c:pt>
                <c:pt idx="4">
                  <c:v>3722</c:v>
                </c:pt>
                <c:pt idx="5">
                  <c:v>13961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D-514B-8988-7579CF859B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Utah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'Utah Population'!$B$11</c:f>
              <c:strCache>
                <c:ptCount val="1"/>
                <c:pt idx="0">
                  <c:v>State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'Utah Population'!$C$10:$L$10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'Utah Population'!$C$11:$L$11</c:f>
              <c:numCache>
                <c:formatCode>_(* #,##0_);_(* \(#,##0\);_(* "-"??_);_(@_)</c:formatCode>
                <c:ptCount val="10"/>
                <c:pt idx="0">
                  <c:v>2772371</c:v>
                </c:pt>
                <c:pt idx="1">
                  <c:v>2820613</c:v>
                </c:pt>
                <c:pt idx="2">
                  <c:v>2864744</c:v>
                </c:pt>
                <c:pt idx="3">
                  <c:v>2902179</c:v>
                </c:pt>
                <c:pt idx="4">
                  <c:v>2941964</c:v>
                </c:pt>
                <c:pt idx="5">
                  <c:v>2997584</c:v>
                </c:pt>
                <c:pt idx="6">
                  <c:v>3054994</c:v>
                </c:pt>
                <c:pt idx="7">
                  <c:v>3113983</c:v>
                </c:pt>
                <c:pt idx="8">
                  <c:v>3166666</c:v>
                </c:pt>
                <c:pt idx="9">
                  <c:v>3220262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D-A84B-8A3A-D9F5F876C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2815"/>
        <c:axId val="8380495"/>
      </c:lineChart>
      <c:catAx>
        <c:axId val="178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95"/>
        <c:crosses val="autoZero"/>
        <c:auto val="1"/>
        <c:lblAlgn val="ctr"/>
        <c:lblOffset val="100"/>
        <c:noMultiLvlLbl val="0"/>
      </c:catAx>
      <c:valAx>
        <c:axId val="83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in Selected Counties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'Utah Population'!$B$4</c:f>
              <c:strCache>
                <c:ptCount val="1"/>
                <c:pt idx="0">
                  <c:v>Davis County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'Utah Population'!$C$3:$L$3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'Utah Population'!$C$4:$L$4</c:f>
              <c:numCache>
                <c:formatCode>_(* #,##0_);_(* \(#,##0\);_(* "-"??_);_(@_)</c:formatCode>
                <c:ptCount val="10"/>
                <c:pt idx="0">
                  <c:v>307625</c:v>
                </c:pt>
                <c:pt idx="1">
                  <c:v>313280</c:v>
                </c:pt>
                <c:pt idx="2">
                  <c:v>318477</c:v>
                </c:pt>
                <c:pt idx="3">
                  <c:v>324410</c:v>
                </c:pt>
                <c:pt idx="4">
                  <c:v>329842</c:v>
                </c:pt>
                <c:pt idx="5">
                  <c:v>336106</c:v>
                </c:pt>
                <c:pt idx="6">
                  <c:v>342658</c:v>
                </c:pt>
                <c:pt idx="7">
                  <c:v>348763</c:v>
                </c:pt>
                <c:pt idx="8">
                  <c:v>352805</c:v>
                </c:pt>
                <c:pt idx="9">
                  <c:v>356964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8-9F44-85C9-B4B23A7434B0}"/>
            </c:ext>
          </c:extLst>
        </c:ser>
        <c:ser>
          <c:idx val="1"/>
          <c:order val="1"/>
          <c:tx>
            <c:strRef>
              <c:f>'Utah Population'!$B$5</c:f>
              <c:strCache>
                <c:ptCount val="1"/>
                <c:pt idx="0">
                  <c:v>Salt Lake County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'Utah Population'!$C$3:$L$3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'Utah Population'!$C$5:$L$5</c:f>
              <c:numCache>
                <c:formatCode>_(* #,##0_);_(* \(#,##0\);_(* "-"??_);_(@_)</c:formatCode>
                <c:ptCount val="10"/>
                <c:pt idx="0">
                  <c:v>1031697</c:v>
                </c:pt>
                <c:pt idx="1">
                  <c:v>1046461</c:v>
                </c:pt>
                <c:pt idx="2">
                  <c:v>1060336</c:v>
                </c:pt>
                <c:pt idx="3">
                  <c:v>1070815</c:v>
                </c:pt>
                <c:pt idx="4">
                  <c:v>1080905</c:v>
                </c:pt>
                <c:pt idx="5">
                  <c:v>1094681</c:v>
                </c:pt>
                <c:pt idx="6">
                  <c:v>1108910</c:v>
                </c:pt>
                <c:pt idx="7">
                  <c:v>1128271</c:v>
                </c:pt>
                <c:pt idx="8">
                  <c:v>1142081</c:v>
                </c:pt>
                <c:pt idx="9">
                  <c:v>1152960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8-9F44-85C9-B4B23A7434B0}"/>
            </c:ext>
          </c:extLst>
        </c:ser>
        <c:ser>
          <c:idx val="2"/>
          <c:order val="2"/>
          <c:tx>
            <c:strRef>
              <c:f>'Utah Population'!$B$6</c:f>
              <c:strCache>
                <c:ptCount val="1"/>
                <c:pt idx="0">
                  <c:v>Utah 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'Utah Population'!$C$3:$L$3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'Utah Population'!$C$6:$L$6</c:f>
              <c:numCache>
                <c:formatCode>_(* #,##0_);_(* \(#,##0\);_(* "-"??_);_(@_)</c:formatCode>
                <c:ptCount val="10"/>
                <c:pt idx="0">
                  <c:v>518872</c:v>
                </c:pt>
                <c:pt idx="1">
                  <c:v>532753</c:v>
                </c:pt>
                <c:pt idx="2">
                  <c:v>544892</c:v>
                </c:pt>
                <c:pt idx="3">
                  <c:v>554405</c:v>
                </c:pt>
                <c:pt idx="4">
                  <c:v>567218</c:v>
                </c:pt>
                <c:pt idx="5">
                  <c:v>585719</c:v>
                </c:pt>
                <c:pt idx="6">
                  <c:v>603385</c:v>
                </c:pt>
                <c:pt idx="7">
                  <c:v>617735</c:v>
                </c:pt>
                <c:pt idx="8">
                  <c:v>633582</c:v>
                </c:pt>
                <c:pt idx="9">
                  <c:v>651409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8-9F44-85C9-B4B23A7434B0}"/>
            </c:ext>
          </c:extLst>
        </c:ser>
        <c:ser>
          <c:idx val="3"/>
          <c:order val="3"/>
          <c:tx>
            <c:strRef>
              <c:f>'Utah Population'!$B$7</c:f>
              <c:strCache>
                <c:ptCount val="1"/>
                <c:pt idx="0">
                  <c:v>Weber County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'Utah Population'!$C$3:$L$3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'Utah Population'!$C$7:$L$7</c:f>
              <c:numCache>
                <c:formatCode>_(* #,##0_);_(* \(#,##0\);_(* "-"??_);_(@_)</c:formatCode>
                <c:ptCount val="10"/>
                <c:pt idx="0">
                  <c:v>231833</c:v>
                </c:pt>
                <c:pt idx="1">
                  <c:v>233819</c:v>
                </c:pt>
                <c:pt idx="2">
                  <c:v>236391</c:v>
                </c:pt>
                <c:pt idx="3">
                  <c:v>237921</c:v>
                </c:pt>
                <c:pt idx="4">
                  <c:v>239588</c:v>
                </c:pt>
                <c:pt idx="5">
                  <c:v>242753</c:v>
                </c:pt>
                <c:pt idx="6">
                  <c:v>245687</c:v>
                </c:pt>
                <c:pt idx="7">
                  <c:v>248835</c:v>
                </c:pt>
                <c:pt idx="8">
                  <c:v>251571</c:v>
                </c:pt>
                <c:pt idx="9">
                  <c:v>253455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8-9F44-85C9-B4B23A74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1887"/>
        <c:axId val="16980223"/>
      </c:lineChart>
      <c:catAx>
        <c:axId val="1861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223"/>
        <c:crosses val="autoZero"/>
        <c:auto val="1"/>
        <c:lblAlgn val="ctr"/>
        <c:lblOffset val="100"/>
        <c:noMultiLvlLbl val="0"/>
      </c:catAx>
      <c:valAx>
        <c:axId val="1698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and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Education!$B$3:$B$10</c:f>
              <c:strCache>
                <c:ptCount val="8"/>
                <c:pt idx="0">
                  <c:v>Less than a high school diploma</c:v>
                </c:pt>
                <c:pt idx="1">
                  <c:v>High-school graduate</c:v>
                </c:pt>
                <c:pt idx="2">
                  <c:v>Some college, no degree</c:v>
                </c:pt>
                <c:pt idx="3">
                  <c:v>Associate degree</c:v>
                </c:pt>
                <c:pt idx="4">
                  <c:v>Bachelor's degree</c:v>
                </c:pt>
                <c:pt idx="5">
                  <c:v>Master's degree</c:v>
                </c:pt>
                <c:pt idx="6">
                  <c:v>Professional degree</c:v>
                </c:pt>
                <c:pt idx="7">
                  <c:v>Doctoral degree</c:v>
                </c:pt>
              </c:strCache>
            </c:strRef>
          </c:cat>
          <c:val>
            <c:numRef>
              <c:f>Education!$C$3:$C$10</c:f>
              <c:numCache>
                <c:formatCode>"$"#,##0</c:formatCode>
                <c:ptCount val="8"/>
                <c:pt idx="0">
                  <c:v>28756</c:v>
                </c:pt>
                <c:pt idx="1">
                  <c:v>37960</c:v>
                </c:pt>
                <c:pt idx="2">
                  <c:v>41704</c:v>
                </c:pt>
                <c:pt idx="3">
                  <c:v>44824</c:v>
                </c:pt>
                <c:pt idx="4">
                  <c:v>62296</c:v>
                </c:pt>
                <c:pt idx="5">
                  <c:v>74568</c:v>
                </c:pt>
                <c:pt idx="6">
                  <c:v>97968</c:v>
                </c:pt>
                <c:pt idx="7">
                  <c:v>94900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2-BB45-8254-D9D4816604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0663088"/>
        <c:axId val="11478671"/>
      </c:barChart>
      <c:catAx>
        <c:axId val="21306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671"/>
        <c:crosses val="autoZero"/>
        <c:auto val="1"/>
        <c:lblAlgn val="ctr"/>
        <c:lblOffset val="100"/>
        <c:noMultiLvlLbl val="0"/>
      </c:catAx>
      <c:valAx>
        <c:axId val="114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and Unemployment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Education!$B$3:$B$10</c:f>
              <c:strCache>
                <c:ptCount val="8"/>
                <c:pt idx="0">
                  <c:v>Less than a high school diploma</c:v>
                </c:pt>
                <c:pt idx="1">
                  <c:v>High-school graduate</c:v>
                </c:pt>
                <c:pt idx="2">
                  <c:v>Some college, no degree</c:v>
                </c:pt>
                <c:pt idx="3">
                  <c:v>Associate degree</c:v>
                </c:pt>
                <c:pt idx="4">
                  <c:v>Bachelor's degree</c:v>
                </c:pt>
                <c:pt idx="5">
                  <c:v>Master's degree</c:v>
                </c:pt>
                <c:pt idx="6">
                  <c:v>Professional degree</c:v>
                </c:pt>
                <c:pt idx="7">
                  <c:v>Doctoral degree</c:v>
                </c:pt>
              </c:strCache>
            </c:strRef>
          </c:cat>
          <c:val>
            <c:numRef>
              <c:f>Education!$D$3:$D$10</c:f>
              <c:numCache>
                <c:formatCode>0.0</c:formatCode>
                <c:ptCount val="8"/>
                <c:pt idx="0">
                  <c:v>5.6</c:v>
                </c:pt>
                <c:pt idx="1">
                  <c:v>4.0999999999999996</c:v>
                </c:pt>
                <c:pt idx="2">
                  <c:v>3.7</c:v>
                </c:pt>
                <c:pt idx="3">
                  <c:v>2.8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1.5</c:v>
                </c:pt>
                <c:pt idx="7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4-0D41-B22A-342CC79C56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641584"/>
        <c:axId val="2124722160"/>
      </c:barChart>
      <c:catAx>
        <c:axId val="21346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22160"/>
        <c:crosses val="autoZero"/>
        <c:auto val="1"/>
        <c:lblAlgn val="ctr"/>
        <c:lblOffset val="100"/>
        <c:noMultiLvlLbl val="0"/>
      </c:catAx>
      <c:valAx>
        <c:axId val="21247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8</xdr:row>
      <xdr:rowOff>190500</xdr:rowOff>
    </xdr:from>
    <xdr:to>
      <xdr:col>7</xdr:col>
      <xdr:colOff>355600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79CBE-832E-065D-51E3-AA6A79849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9</xdr:row>
      <xdr:rowOff>25400</xdr:rowOff>
    </xdr:from>
    <xdr:to>
      <xdr:col>5</xdr:col>
      <xdr:colOff>431800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A2F04-FC40-0F21-7A7F-94282487A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0</xdr:row>
      <xdr:rowOff>12700</xdr:rowOff>
    </xdr:from>
    <xdr:to>
      <xdr:col>10</xdr:col>
      <xdr:colOff>406400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D41A7E-6D16-BA98-A8FA-D5F28BD3B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241300</xdr:colOff>
      <xdr:row>1</xdr:row>
      <xdr:rowOff>165100</xdr:rowOff>
    </xdr:from>
    <xdr:to>
      <xdr:col>18</xdr:col>
      <xdr:colOff>431800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EE097-950D-5915-AB2F-CDBA1239E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19</xdr:row>
      <xdr:rowOff>165100</xdr:rowOff>
    </xdr:from>
    <xdr:to>
      <xdr:col>18</xdr:col>
      <xdr:colOff>419100</xdr:colOff>
      <xdr:row>33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0C0EF8-0C9B-363C-1746-D9B67B548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165100</xdr:rowOff>
    </xdr:from>
    <xdr:to>
      <xdr:col>3</xdr:col>
      <xdr:colOff>762000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D9490-F4BD-BB55-4A04-A7575CDAF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177800</xdr:rowOff>
    </xdr:from>
    <xdr:to>
      <xdr:col>10</xdr:col>
      <xdr:colOff>444500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DB842-75D7-0FCE-11A8-04E544015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30F991E-2BB6-6045-A585-017FE435685A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FE38-9078-6D46-ADD2-EB65BF3492C9}">
  <dimension ref="B1:G16"/>
  <sheetViews>
    <sheetView workbookViewId="0">
      <selection activeCell="B3" sqref="B3:G7"/>
    </sheetView>
  </sheetViews>
  <sheetFormatPr baseColWidth="10" defaultRowHeight="16" x14ac:dyDescent="0.2"/>
  <cols>
    <col min="1" max="1" width="3.33203125" customWidth="1"/>
    <col min="2" max="7" width="9.1640625" customWidth="1"/>
  </cols>
  <sheetData>
    <row r="1" spans="2:7" x14ac:dyDescent="0.2">
      <c r="C1" s="2"/>
      <c r="D1" s="2"/>
      <c r="E1" s="2"/>
      <c r="F1" s="2"/>
      <c r="G1" s="2"/>
    </row>
    <row r="2" spans="2:7" x14ac:dyDescent="0.2">
      <c r="B2" s="4" t="s">
        <v>0</v>
      </c>
      <c r="C2" s="1"/>
      <c r="D2" s="1"/>
      <c r="E2" s="1"/>
      <c r="F2" s="1"/>
      <c r="G2" s="1"/>
    </row>
    <row r="3" spans="2:7" x14ac:dyDescent="0.2"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</row>
    <row r="4" spans="2:7" x14ac:dyDescent="0.2">
      <c r="B4" s="11" t="s">
        <v>7</v>
      </c>
      <c r="C4" s="12">
        <v>37.47</v>
      </c>
      <c r="D4" s="12">
        <v>74.599999999999994</v>
      </c>
      <c r="E4" s="12">
        <v>75.87</v>
      </c>
      <c r="F4" s="12">
        <v>78.349999999999994</v>
      </c>
      <c r="G4" s="13">
        <v>88.29</v>
      </c>
    </row>
    <row r="5" spans="2:7" x14ac:dyDescent="0.2">
      <c r="B5" s="14" t="s">
        <v>8</v>
      </c>
      <c r="C5" s="15">
        <v>45.65</v>
      </c>
      <c r="D5" s="15">
        <v>58.01</v>
      </c>
      <c r="E5" s="15">
        <v>50.56</v>
      </c>
      <c r="F5" s="15">
        <v>52.9</v>
      </c>
      <c r="G5" s="16">
        <v>61.14</v>
      </c>
    </row>
    <row r="6" spans="2:7" x14ac:dyDescent="0.2">
      <c r="B6" s="14" t="s">
        <v>9</v>
      </c>
      <c r="C6" s="15">
        <v>37.43</v>
      </c>
      <c r="D6" s="15">
        <v>49.61</v>
      </c>
      <c r="E6" s="15">
        <v>42.36</v>
      </c>
      <c r="F6" s="15">
        <v>45.41</v>
      </c>
      <c r="G6" s="16">
        <v>53.27</v>
      </c>
    </row>
    <row r="7" spans="2:7" x14ac:dyDescent="0.2">
      <c r="B7" s="14" t="s">
        <v>10</v>
      </c>
      <c r="C7" s="15">
        <v>42.12</v>
      </c>
      <c r="D7" s="15">
        <v>51.5</v>
      </c>
      <c r="E7" s="15">
        <v>46.85</v>
      </c>
      <c r="F7" s="15">
        <v>52.58</v>
      </c>
      <c r="G7" s="16">
        <v>62.9</v>
      </c>
    </row>
    <row r="8" spans="2:7" x14ac:dyDescent="0.2">
      <c r="B8" s="6" t="s">
        <v>11</v>
      </c>
      <c r="C8" s="7">
        <v>162.66999999999999</v>
      </c>
      <c r="D8" s="7">
        <v>233.72</v>
      </c>
      <c r="E8" s="7">
        <v>215.64</v>
      </c>
      <c r="F8" s="7">
        <v>229.24</v>
      </c>
      <c r="G8" s="8">
        <v>265.60000000000002</v>
      </c>
    </row>
    <row r="9" spans="2:7" x14ac:dyDescent="0.2">
      <c r="B9" s="5"/>
      <c r="C9" s="5"/>
      <c r="D9" s="5"/>
      <c r="E9" s="5"/>
      <c r="F9" s="5"/>
      <c r="G9" s="5"/>
    </row>
    <row r="10" spans="2:7" x14ac:dyDescent="0.2">
      <c r="B10" s="25" t="s">
        <v>12</v>
      </c>
      <c r="C10" s="23"/>
      <c r="D10" s="24"/>
    </row>
    <row r="11" spans="2:7" x14ac:dyDescent="0.2">
      <c r="B11" s="18"/>
      <c r="C11" s="17"/>
      <c r="D11" s="21"/>
    </row>
    <row r="12" spans="2:7" x14ac:dyDescent="0.2">
      <c r="B12" s="18"/>
      <c r="C12" s="17"/>
      <c r="D12" s="21"/>
    </row>
    <row r="13" spans="2:7" x14ac:dyDescent="0.2">
      <c r="B13" s="18"/>
      <c r="C13" s="17"/>
      <c r="D13" s="21"/>
    </row>
    <row r="14" spans="2:7" x14ac:dyDescent="0.2">
      <c r="B14" s="18"/>
      <c r="C14" s="17"/>
      <c r="D14" s="21"/>
    </row>
    <row r="15" spans="2:7" x14ac:dyDescent="0.2">
      <c r="B15" s="19"/>
      <c r="C15" s="20"/>
      <c r="D15" s="22"/>
    </row>
    <row r="16" spans="2:7" x14ac:dyDescent="0.2">
      <c r="B16" s="5"/>
      <c r="C16" s="5"/>
      <c r="D16" s="5"/>
    </row>
  </sheetData>
  <mergeCells count="2">
    <mergeCell ref="B2:G2"/>
    <mergeCell ref="B10:D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817E-F51E-204C-90F9-04D295DA2450}">
  <dimension ref="B1:H16"/>
  <sheetViews>
    <sheetView tabSelected="1" workbookViewId="0">
      <selection activeCell="O20" sqref="O20"/>
    </sheetView>
  </sheetViews>
  <sheetFormatPr baseColWidth="10" defaultRowHeight="16" x14ac:dyDescent="0.2"/>
  <cols>
    <col min="1" max="1" width="3.33203125" customWidth="1"/>
    <col min="2" max="2" width="12.5" customWidth="1"/>
    <col min="3" max="4" width="15" customWidth="1"/>
  </cols>
  <sheetData>
    <row r="1" spans="2:8" x14ac:dyDescent="0.2">
      <c r="B1" s="2"/>
      <c r="C1" s="2"/>
      <c r="D1" s="2"/>
    </row>
    <row r="2" spans="2:8" x14ac:dyDescent="0.2">
      <c r="B2" s="26" t="s">
        <v>13</v>
      </c>
      <c r="C2" s="26" t="s">
        <v>14</v>
      </c>
      <c r="D2" s="26" t="s">
        <v>15</v>
      </c>
      <c r="F2" s="25" t="s">
        <v>16</v>
      </c>
      <c r="G2" s="42"/>
      <c r="H2" s="37"/>
    </row>
    <row r="3" spans="2:8" x14ac:dyDescent="0.2">
      <c r="B3" s="30" t="s">
        <v>17</v>
      </c>
      <c r="C3" s="31">
        <v>16254</v>
      </c>
      <c r="D3" s="32">
        <v>13750</v>
      </c>
      <c r="F3" s="38"/>
      <c r="G3" s="43"/>
      <c r="H3" s="39"/>
    </row>
    <row r="4" spans="2:8" x14ac:dyDescent="0.2">
      <c r="B4" s="28" t="s">
        <v>18</v>
      </c>
      <c r="C4" s="33">
        <v>15356</v>
      </c>
      <c r="D4" s="34">
        <v>14880</v>
      </c>
      <c r="F4" s="38"/>
      <c r="G4" s="43"/>
      <c r="H4" s="39"/>
    </row>
    <row r="5" spans="2:8" x14ac:dyDescent="0.2">
      <c r="B5" s="28" t="s">
        <v>19</v>
      </c>
      <c r="C5" s="33">
        <v>11606</v>
      </c>
      <c r="D5" s="34">
        <v>11255</v>
      </c>
      <c r="F5" s="38"/>
      <c r="G5" s="43"/>
      <c r="H5" s="39"/>
    </row>
    <row r="6" spans="2:8" x14ac:dyDescent="0.2">
      <c r="B6" s="28" t="s">
        <v>20</v>
      </c>
      <c r="C6" s="33">
        <v>4288</v>
      </c>
      <c r="D6" s="34">
        <v>4363</v>
      </c>
      <c r="F6" s="38"/>
      <c r="G6" s="43"/>
      <c r="H6" s="39"/>
    </row>
    <row r="7" spans="2:8" x14ac:dyDescent="0.2">
      <c r="B7" s="28" t="s">
        <v>21</v>
      </c>
      <c r="C7" s="33">
        <v>4077</v>
      </c>
      <c r="D7" s="34">
        <v>3722</v>
      </c>
      <c r="F7" s="40"/>
      <c r="G7" s="44"/>
      <c r="H7" s="41"/>
    </row>
    <row r="8" spans="2:8" x14ac:dyDescent="0.2">
      <c r="B8" s="29" t="s">
        <v>22</v>
      </c>
      <c r="C8" s="35">
        <v>13276</v>
      </c>
      <c r="D8" s="36">
        <v>13961</v>
      </c>
      <c r="F8" s="5"/>
      <c r="G8" s="5"/>
      <c r="H8" s="5"/>
    </row>
    <row r="9" spans="2:8" x14ac:dyDescent="0.2">
      <c r="B9" s="5"/>
      <c r="C9" s="27"/>
      <c r="D9" s="27"/>
    </row>
    <row r="10" spans="2:8" x14ac:dyDescent="0.2">
      <c r="B10" s="25" t="s">
        <v>23</v>
      </c>
      <c r="C10" s="37"/>
    </row>
    <row r="11" spans="2:8" x14ac:dyDescent="0.2">
      <c r="B11" s="38"/>
      <c r="C11" s="39"/>
    </row>
    <row r="12" spans="2:8" x14ac:dyDescent="0.2">
      <c r="B12" s="38"/>
      <c r="C12" s="39"/>
    </row>
    <row r="13" spans="2:8" x14ac:dyDescent="0.2">
      <c r="B13" s="38"/>
      <c r="C13" s="39"/>
    </row>
    <row r="14" spans="2:8" x14ac:dyDescent="0.2">
      <c r="B14" s="38"/>
      <c r="C14" s="39"/>
    </row>
    <row r="15" spans="2:8" x14ac:dyDescent="0.2">
      <c r="B15" s="40"/>
      <c r="C15" s="41"/>
    </row>
    <row r="16" spans="2:8" x14ac:dyDescent="0.2">
      <c r="B16" s="5"/>
      <c r="C16" s="5"/>
    </row>
  </sheetData>
  <mergeCells count="2">
    <mergeCell ref="B10:C15"/>
    <mergeCell ref="F2:H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990F-8C23-D74C-B43B-1E235A5660B6}">
  <dimension ref="B2:P41"/>
  <sheetViews>
    <sheetView topLeftCell="C1" workbookViewId="0">
      <selection activeCell="B2" sqref="B2"/>
    </sheetView>
  </sheetViews>
  <sheetFormatPr baseColWidth="10" defaultRowHeight="16" x14ac:dyDescent="0.2"/>
  <cols>
    <col min="1" max="1" width="3.33203125" customWidth="1"/>
    <col min="2" max="2" width="20" customWidth="1"/>
    <col min="3" max="12" width="11.6640625" customWidth="1"/>
    <col min="13" max="13" width="3.33203125" customWidth="1"/>
  </cols>
  <sheetData>
    <row r="2" spans="2:16" ht="17" thickBot="1" x14ac:dyDescent="0.25">
      <c r="B2" s="45" t="s">
        <v>24</v>
      </c>
    </row>
    <row r="3" spans="2:16" x14ac:dyDescent="0.2">
      <c r="B3" s="64"/>
      <c r="C3" s="65">
        <v>2010</v>
      </c>
      <c r="D3" s="65">
        <v>2011</v>
      </c>
      <c r="E3" s="65">
        <v>2012</v>
      </c>
      <c r="F3" s="65">
        <v>2013</v>
      </c>
      <c r="G3" s="65">
        <v>2014</v>
      </c>
      <c r="H3" s="65">
        <v>2015</v>
      </c>
      <c r="I3" s="65">
        <v>2016</v>
      </c>
      <c r="J3" s="65">
        <v>2017</v>
      </c>
      <c r="K3" s="65">
        <v>2018</v>
      </c>
      <c r="L3" s="66">
        <v>2019</v>
      </c>
      <c r="N3" s="67" t="s">
        <v>25</v>
      </c>
      <c r="O3" s="42"/>
      <c r="P3" s="37"/>
    </row>
    <row r="4" spans="2:16" x14ac:dyDescent="0.2">
      <c r="B4" s="54" t="s">
        <v>26</v>
      </c>
      <c r="C4" s="47">
        <f>VLOOKUP($B4,$B$11:$L$40,2,FALSE)</f>
        <v>307625</v>
      </c>
      <c r="D4" s="47">
        <f>VLOOKUP($B4,$B$11:$L$40,3,FALSE)</f>
        <v>313280</v>
      </c>
      <c r="E4" s="47">
        <f>VLOOKUP($B4,$B$11:$L$40,4,FALSE)</f>
        <v>318477</v>
      </c>
      <c r="F4" s="47">
        <f>VLOOKUP($B4,$B$11:$L$40,5,FALSE)</f>
        <v>324410</v>
      </c>
      <c r="G4" s="47">
        <f>VLOOKUP($B4,$B$11:$L$40,6,FALSE)</f>
        <v>329842</v>
      </c>
      <c r="H4" s="47">
        <f>VLOOKUP($B4,$B$11:$L$40,7,FALSE)</f>
        <v>336106</v>
      </c>
      <c r="I4" s="47">
        <f>VLOOKUP($B4,$B$11:$L$40,8,FALSE)</f>
        <v>342658</v>
      </c>
      <c r="J4" s="47">
        <f>VLOOKUP($B4,$B$11:$L$40,9,FALSE)</f>
        <v>348763</v>
      </c>
      <c r="K4" s="47">
        <f>VLOOKUP($B4,$B$11:$L$40,10,FALSE)</f>
        <v>352805</v>
      </c>
      <c r="L4" s="51">
        <f>VLOOKUP($B4,$B$11:$L$40,11,FALSE)</f>
        <v>356964</v>
      </c>
      <c r="N4" s="38"/>
      <c r="O4" s="43"/>
      <c r="P4" s="39"/>
    </row>
    <row r="5" spans="2:16" x14ac:dyDescent="0.2">
      <c r="B5" s="55" t="s">
        <v>27</v>
      </c>
      <c r="C5" s="46">
        <f>VLOOKUP($B5,$B$11:$L$40,2,FALSE)</f>
        <v>1031697</v>
      </c>
      <c r="D5" s="46">
        <f>VLOOKUP($B5,$B$11:$L$40,3,FALSE)</f>
        <v>1046461</v>
      </c>
      <c r="E5" s="46">
        <f>VLOOKUP($B5,$B$11:$L$40,4,FALSE)</f>
        <v>1060336</v>
      </c>
      <c r="F5" s="46">
        <f>VLOOKUP($B5,$B$11:$L$40,5,FALSE)</f>
        <v>1070815</v>
      </c>
      <c r="G5" s="46">
        <f>VLOOKUP($B5,$B$11:$L$40,6,FALSE)</f>
        <v>1080905</v>
      </c>
      <c r="H5" s="46">
        <f>VLOOKUP($B5,$B$11:$L$40,7,FALSE)</f>
        <v>1094681</v>
      </c>
      <c r="I5" s="46">
        <f>VLOOKUP($B5,$B$11:$L$40,8,FALSE)</f>
        <v>1108910</v>
      </c>
      <c r="J5" s="46">
        <f>VLOOKUP($B5,$B$11:$L$40,9,FALSE)</f>
        <v>1128271</v>
      </c>
      <c r="K5" s="46">
        <f>VLOOKUP($B5,$B$11:$L$40,10,FALSE)</f>
        <v>1142081</v>
      </c>
      <c r="L5" s="52">
        <f>VLOOKUP($B5,$B$11:$L$40,11,FALSE)</f>
        <v>1152960</v>
      </c>
      <c r="N5" s="38"/>
      <c r="O5" s="43"/>
      <c r="P5" s="39"/>
    </row>
    <row r="6" spans="2:16" x14ac:dyDescent="0.2">
      <c r="B6" s="55" t="s">
        <v>28</v>
      </c>
      <c r="C6" s="46">
        <f>VLOOKUP($B6,$B$11:$L$40,2,FALSE)</f>
        <v>518872</v>
      </c>
      <c r="D6" s="46">
        <f>VLOOKUP($B6,$B$11:$L$40,3,FALSE)</f>
        <v>532753</v>
      </c>
      <c r="E6" s="46">
        <f>VLOOKUP($B6,$B$11:$L$40,4,FALSE)</f>
        <v>544892</v>
      </c>
      <c r="F6" s="46">
        <f>VLOOKUP($B6,$B$11:$L$40,5,FALSE)</f>
        <v>554405</v>
      </c>
      <c r="G6" s="46">
        <f>VLOOKUP($B6,$B$11:$L$40,6,FALSE)</f>
        <v>567218</v>
      </c>
      <c r="H6" s="46">
        <f>VLOOKUP($B6,$B$11:$L$40,7,FALSE)</f>
        <v>585719</v>
      </c>
      <c r="I6" s="46">
        <f>VLOOKUP($B6,$B$11:$L$40,8,FALSE)</f>
        <v>603385</v>
      </c>
      <c r="J6" s="46">
        <f>VLOOKUP($B6,$B$11:$L$40,9,FALSE)</f>
        <v>617735</v>
      </c>
      <c r="K6" s="46">
        <f>VLOOKUP($B6,$B$11:$L$40,10,FALSE)</f>
        <v>633582</v>
      </c>
      <c r="L6" s="52">
        <f>VLOOKUP($B6,$B$11:$L$40,11,FALSE)</f>
        <v>651409</v>
      </c>
      <c r="N6" s="38"/>
      <c r="O6" s="43"/>
      <c r="P6" s="39"/>
    </row>
    <row r="7" spans="2:16" ht="17" thickBot="1" x14ac:dyDescent="0.25">
      <c r="B7" s="56" t="s">
        <v>29</v>
      </c>
      <c r="C7" s="50">
        <f>VLOOKUP($B7,$B$11:$L$40,2,FALSE)</f>
        <v>231833</v>
      </c>
      <c r="D7" s="50">
        <f>VLOOKUP($B7,$B$11:$L$40,3,FALSE)</f>
        <v>233819</v>
      </c>
      <c r="E7" s="50">
        <f>VLOOKUP($B7,$B$11:$L$40,4,FALSE)</f>
        <v>236391</v>
      </c>
      <c r="F7" s="50">
        <f>VLOOKUP($B7,$B$11:$L$40,5,FALSE)</f>
        <v>237921</v>
      </c>
      <c r="G7" s="50">
        <f>VLOOKUP($B7,$B$11:$L$40,6,FALSE)</f>
        <v>239588</v>
      </c>
      <c r="H7" s="50">
        <f>VLOOKUP($B7,$B$11:$L$40,7,FALSE)</f>
        <v>242753</v>
      </c>
      <c r="I7" s="50">
        <f>VLOOKUP($B7,$B$11:$L$40,8,FALSE)</f>
        <v>245687</v>
      </c>
      <c r="J7" s="50">
        <f>VLOOKUP($B7,$B$11:$L$40,9,FALSE)</f>
        <v>248835</v>
      </c>
      <c r="K7" s="50">
        <f>VLOOKUP($B7,$B$11:$L$40,10,FALSE)</f>
        <v>251571</v>
      </c>
      <c r="L7" s="53">
        <f>VLOOKUP($B7,$B$11:$L$40,11,FALSE)</f>
        <v>253455</v>
      </c>
      <c r="N7" s="38"/>
      <c r="O7" s="43"/>
      <c r="P7" s="39"/>
    </row>
    <row r="8" spans="2:16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N8" s="40"/>
      <c r="O8" s="44"/>
      <c r="P8" s="41"/>
    </row>
    <row r="9" spans="2:16" ht="17" thickBot="1" x14ac:dyDescent="0.25">
      <c r="B9" s="45" t="s">
        <v>30</v>
      </c>
      <c r="N9" s="5"/>
      <c r="O9" s="5"/>
      <c r="P9" s="5"/>
    </row>
    <row r="10" spans="2:16" x14ac:dyDescent="0.2">
      <c r="B10" s="64"/>
      <c r="C10" s="65">
        <v>2010</v>
      </c>
      <c r="D10" s="65">
        <v>2011</v>
      </c>
      <c r="E10" s="65">
        <v>2012</v>
      </c>
      <c r="F10" s="65">
        <v>2013</v>
      </c>
      <c r="G10" s="65">
        <v>2014</v>
      </c>
      <c r="H10" s="65">
        <v>2015</v>
      </c>
      <c r="I10" s="65">
        <v>2016</v>
      </c>
      <c r="J10" s="65">
        <v>2017</v>
      </c>
      <c r="K10" s="65">
        <v>2018</v>
      </c>
      <c r="L10" s="66">
        <v>2019</v>
      </c>
    </row>
    <row r="11" spans="2:16" x14ac:dyDescent="0.2">
      <c r="B11" s="61" t="s">
        <v>31</v>
      </c>
      <c r="C11" s="49">
        <v>2772371</v>
      </c>
      <c r="D11" s="49">
        <v>2820613</v>
      </c>
      <c r="E11" s="49">
        <v>2864744</v>
      </c>
      <c r="F11" s="49">
        <v>2902179</v>
      </c>
      <c r="G11" s="49">
        <v>2941964</v>
      </c>
      <c r="H11" s="49">
        <v>2997584</v>
      </c>
      <c r="I11" s="49">
        <v>3054994</v>
      </c>
      <c r="J11" s="49">
        <v>3113983</v>
      </c>
      <c r="K11" s="49">
        <v>3166666</v>
      </c>
      <c r="L11" s="58">
        <v>3220262</v>
      </c>
    </row>
    <row r="12" spans="2:16" x14ac:dyDescent="0.2">
      <c r="B12" s="62" t="s">
        <v>32</v>
      </c>
      <c r="C12" s="48">
        <v>6643</v>
      </c>
      <c r="D12" s="48">
        <v>6658</v>
      </c>
      <c r="E12" s="48">
        <v>6670</v>
      </c>
      <c r="F12" s="48">
        <v>6754</v>
      </c>
      <c r="G12" s="48">
        <v>6661</v>
      </c>
      <c r="H12" s="48">
        <v>6710</v>
      </c>
      <c r="I12" s="48">
        <v>6782</v>
      </c>
      <c r="J12" s="48">
        <v>6843</v>
      </c>
      <c r="K12" s="48">
        <v>6910</v>
      </c>
      <c r="L12" s="59">
        <v>6976</v>
      </c>
    </row>
    <row r="13" spans="2:16" x14ac:dyDescent="0.2">
      <c r="B13" s="62" t="s">
        <v>33</v>
      </c>
      <c r="C13" s="48">
        <v>50067</v>
      </c>
      <c r="D13" s="48">
        <v>50640</v>
      </c>
      <c r="E13" s="48">
        <v>51155</v>
      </c>
      <c r="F13" s="48">
        <v>51795</v>
      </c>
      <c r="G13" s="48">
        <v>52282</v>
      </c>
      <c r="H13" s="48">
        <v>52971</v>
      </c>
      <c r="I13" s="48">
        <v>54040</v>
      </c>
      <c r="J13" s="48">
        <v>54971</v>
      </c>
      <c r="K13" s="48">
        <v>55685</v>
      </c>
      <c r="L13" s="59">
        <v>56329</v>
      </c>
    </row>
    <row r="14" spans="2:16" x14ac:dyDescent="0.2">
      <c r="B14" s="62" t="s">
        <v>34</v>
      </c>
      <c r="C14" s="48">
        <v>113307</v>
      </c>
      <c r="D14" s="48">
        <v>115004</v>
      </c>
      <c r="E14" s="48">
        <v>116404</v>
      </c>
      <c r="F14" s="48">
        <v>117600</v>
      </c>
      <c r="G14" s="48">
        <v>118876</v>
      </c>
      <c r="H14" s="48">
        <v>121873</v>
      </c>
      <c r="I14" s="48">
        <v>123926</v>
      </c>
      <c r="J14" s="48">
        <v>126490</v>
      </c>
      <c r="K14" s="48">
        <v>128887</v>
      </c>
      <c r="L14" s="59">
        <v>131387</v>
      </c>
    </row>
    <row r="15" spans="2:16" x14ac:dyDescent="0.2">
      <c r="B15" s="62" t="s">
        <v>35</v>
      </c>
      <c r="C15" s="48">
        <v>21419</v>
      </c>
      <c r="D15" s="48">
        <v>21505</v>
      </c>
      <c r="E15" s="48">
        <v>21590</v>
      </c>
      <c r="F15" s="48">
        <v>21341</v>
      </c>
      <c r="G15" s="48">
        <v>21203</v>
      </c>
      <c r="H15" s="48">
        <v>21168</v>
      </c>
      <c r="I15" s="48">
        <v>21193</v>
      </c>
      <c r="J15" s="48">
        <v>21209</v>
      </c>
      <c r="K15" s="48">
        <v>21396</v>
      </c>
      <c r="L15" s="59">
        <v>21482</v>
      </c>
    </row>
    <row r="16" spans="2:16" x14ac:dyDescent="0.2">
      <c r="B16" s="62" t="s">
        <v>36</v>
      </c>
      <c r="C16" s="48">
        <v>1078</v>
      </c>
      <c r="D16" s="48">
        <v>1109</v>
      </c>
      <c r="E16" s="48">
        <v>1114</v>
      </c>
      <c r="F16" s="48">
        <v>1157</v>
      </c>
      <c r="G16" s="48">
        <v>1113</v>
      </c>
      <c r="H16" s="48">
        <v>1114</v>
      </c>
      <c r="I16" s="48">
        <v>1104</v>
      </c>
      <c r="J16" s="48">
        <v>1052</v>
      </c>
      <c r="K16" s="48">
        <v>1061</v>
      </c>
      <c r="L16" s="59">
        <v>1073</v>
      </c>
    </row>
    <row r="17" spans="2:16" x14ac:dyDescent="0.2">
      <c r="B17" s="62" t="s">
        <v>26</v>
      </c>
      <c r="C17" s="48">
        <v>307625</v>
      </c>
      <c r="D17" s="48">
        <v>313280</v>
      </c>
      <c r="E17" s="48">
        <v>318477</v>
      </c>
      <c r="F17" s="48">
        <v>324410</v>
      </c>
      <c r="G17" s="48">
        <v>329842</v>
      </c>
      <c r="H17" s="48">
        <v>336106</v>
      </c>
      <c r="I17" s="48">
        <v>342658</v>
      </c>
      <c r="J17" s="48">
        <v>348763</v>
      </c>
      <c r="K17" s="48">
        <v>352805</v>
      </c>
      <c r="L17" s="59">
        <v>356964</v>
      </c>
    </row>
    <row r="18" spans="2:16" x14ac:dyDescent="0.2">
      <c r="B18" s="62" t="s">
        <v>37</v>
      </c>
      <c r="C18" s="48">
        <v>18721</v>
      </c>
      <c r="D18" s="48">
        <v>19020</v>
      </c>
      <c r="E18" s="48">
        <v>19696</v>
      </c>
      <c r="F18" s="48">
        <v>20283</v>
      </c>
      <c r="G18" s="48">
        <v>20577</v>
      </c>
      <c r="H18" s="48">
        <v>20822</v>
      </c>
      <c r="I18" s="48">
        <v>20609</v>
      </c>
      <c r="J18" s="48">
        <v>20828</v>
      </c>
      <c r="K18" s="48">
        <v>20850</v>
      </c>
      <c r="L18" s="59">
        <v>20846</v>
      </c>
    </row>
    <row r="19" spans="2:16" x14ac:dyDescent="0.2">
      <c r="B19" s="62" t="s">
        <v>38</v>
      </c>
      <c r="C19" s="48">
        <v>11012</v>
      </c>
      <c r="D19" s="48">
        <v>11128</v>
      </c>
      <c r="E19" s="48">
        <v>10964</v>
      </c>
      <c r="F19" s="48">
        <v>10945</v>
      </c>
      <c r="G19" s="48">
        <v>10845</v>
      </c>
      <c r="H19" s="48">
        <v>10662</v>
      </c>
      <c r="I19" s="48">
        <v>10577</v>
      </c>
      <c r="J19" s="48">
        <v>10672</v>
      </c>
      <c r="K19" s="48">
        <v>10669</v>
      </c>
      <c r="L19" s="59">
        <v>10666</v>
      </c>
    </row>
    <row r="20" spans="2:16" x14ac:dyDescent="0.2">
      <c r="B20" s="62" t="s">
        <v>39</v>
      </c>
      <c r="C20" s="48">
        <v>5171</v>
      </c>
      <c r="D20" s="48">
        <v>5203</v>
      </c>
      <c r="E20" s="48">
        <v>5226</v>
      </c>
      <c r="F20" s="48">
        <v>5220</v>
      </c>
      <c r="G20" s="48">
        <v>5194</v>
      </c>
      <c r="H20" s="48">
        <v>5164</v>
      </c>
      <c r="I20" s="48">
        <v>5191</v>
      </c>
      <c r="J20" s="48">
        <v>5240</v>
      </c>
      <c r="K20" s="48">
        <v>5229</v>
      </c>
      <c r="L20" s="59">
        <v>5226</v>
      </c>
    </row>
    <row r="21" spans="2:16" x14ac:dyDescent="0.2">
      <c r="B21" s="62" t="s">
        <v>40</v>
      </c>
      <c r="C21" s="48">
        <v>9238</v>
      </c>
      <c r="D21" s="48">
        <v>9395</v>
      </c>
      <c r="E21" s="48">
        <v>9529</v>
      </c>
      <c r="F21" s="48">
        <v>9553</v>
      </c>
      <c r="G21" s="48">
        <v>9631</v>
      </c>
      <c r="H21" s="48">
        <v>9764</v>
      </c>
      <c r="I21" s="48">
        <v>9943</v>
      </c>
      <c r="J21" s="48">
        <v>10059</v>
      </c>
      <c r="K21" s="48">
        <v>10262</v>
      </c>
      <c r="L21" s="59">
        <v>10117</v>
      </c>
      <c r="N21" s="67" t="s">
        <v>41</v>
      </c>
      <c r="O21" s="42"/>
      <c r="P21" s="37"/>
    </row>
    <row r="22" spans="2:16" x14ac:dyDescent="0.2">
      <c r="B22" s="62" t="s">
        <v>42</v>
      </c>
      <c r="C22" s="48">
        <v>46221</v>
      </c>
      <c r="D22" s="48">
        <v>46955</v>
      </c>
      <c r="E22" s="48">
        <v>47311</v>
      </c>
      <c r="F22" s="48">
        <v>47622</v>
      </c>
      <c r="G22" s="48">
        <v>48193</v>
      </c>
      <c r="H22" s="48">
        <v>49412</v>
      </c>
      <c r="I22" s="48">
        <v>50747</v>
      </c>
      <c r="J22" s="48">
        <v>52278</v>
      </c>
      <c r="K22" s="48">
        <v>54151</v>
      </c>
      <c r="L22" s="59">
        <v>55401</v>
      </c>
      <c r="N22" s="38"/>
      <c r="O22" s="43"/>
      <c r="P22" s="39"/>
    </row>
    <row r="23" spans="2:16" x14ac:dyDescent="0.2">
      <c r="B23" s="62" t="s">
        <v>43</v>
      </c>
      <c r="C23" s="48">
        <v>10280</v>
      </c>
      <c r="D23" s="48">
        <v>10380</v>
      </c>
      <c r="E23" s="48">
        <v>10485</v>
      </c>
      <c r="F23" s="48">
        <v>10604</v>
      </c>
      <c r="G23" s="48">
        <v>10824</v>
      </c>
      <c r="H23" s="48">
        <v>11072</v>
      </c>
      <c r="I23" s="48">
        <v>11542</v>
      </c>
      <c r="J23" s="48">
        <v>11798</v>
      </c>
      <c r="K23" s="48">
        <v>12177</v>
      </c>
      <c r="L23" s="59">
        <v>12455</v>
      </c>
      <c r="N23" s="38"/>
      <c r="O23" s="43"/>
      <c r="P23" s="39"/>
    </row>
    <row r="24" spans="2:16" x14ac:dyDescent="0.2">
      <c r="B24" s="62" t="s">
        <v>44</v>
      </c>
      <c r="C24" s="48">
        <v>7116</v>
      </c>
      <c r="D24" s="48">
        <v>7200</v>
      </c>
      <c r="E24" s="48">
        <v>7302</v>
      </c>
      <c r="F24" s="48">
        <v>7321</v>
      </c>
      <c r="G24" s="48">
        <v>7268</v>
      </c>
      <c r="H24" s="48">
        <v>7272</v>
      </c>
      <c r="I24" s="48">
        <v>7583</v>
      </c>
      <c r="J24" s="48">
        <v>7558</v>
      </c>
      <c r="K24" s="48">
        <v>7718</v>
      </c>
      <c r="L24" s="59">
        <v>7716</v>
      </c>
      <c r="N24" s="38"/>
      <c r="O24" s="43"/>
      <c r="P24" s="39"/>
    </row>
    <row r="25" spans="2:16" x14ac:dyDescent="0.2">
      <c r="B25" s="62" t="s">
        <v>45</v>
      </c>
      <c r="C25" s="48">
        <v>12535</v>
      </c>
      <c r="D25" s="48">
        <v>12706</v>
      </c>
      <c r="E25" s="48">
        <v>12816</v>
      </c>
      <c r="F25" s="48">
        <v>12956</v>
      </c>
      <c r="G25" s="48">
        <v>13023</v>
      </c>
      <c r="H25" s="48">
        <v>13105</v>
      </c>
      <c r="I25" s="48">
        <v>13291</v>
      </c>
      <c r="J25" s="48">
        <v>13477</v>
      </c>
      <c r="K25" s="48">
        <v>13586</v>
      </c>
      <c r="L25" s="59">
        <v>13743</v>
      </c>
      <c r="N25" s="38"/>
      <c r="O25" s="43"/>
      <c r="P25" s="39"/>
    </row>
    <row r="26" spans="2:16" x14ac:dyDescent="0.2">
      <c r="B26" s="62" t="s">
        <v>46</v>
      </c>
      <c r="C26" s="48">
        <v>9518</v>
      </c>
      <c r="D26" s="48">
        <v>9714</v>
      </c>
      <c r="E26" s="48">
        <v>10049</v>
      </c>
      <c r="F26" s="48">
        <v>10418</v>
      </c>
      <c r="G26" s="48">
        <v>10776</v>
      </c>
      <c r="H26" s="48">
        <v>11081</v>
      </c>
      <c r="I26" s="48">
        <v>11522</v>
      </c>
      <c r="J26" s="48">
        <v>11725</v>
      </c>
      <c r="K26" s="48">
        <v>11963</v>
      </c>
      <c r="L26" s="59">
        <v>12189</v>
      </c>
      <c r="N26" s="40"/>
      <c r="O26" s="44"/>
      <c r="P26" s="41"/>
    </row>
    <row r="27" spans="2:16" x14ac:dyDescent="0.2">
      <c r="B27" s="62" t="s">
        <v>47</v>
      </c>
      <c r="C27" s="48">
        <v>1555</v>
      </c>
      <c r="D27" s="48">
        <v>1576</v>
      </c>
      <c r="E27" s="48">
        <v>1585</v>
      </c>
      <c r="F27" s="48">
        <v>1603</v>
      </c>
      <c r="G27" s="48">
        <v>1594</v>
      </c>
      <c r="H27" s="48">
        <v>1632</v>
      </c>
      <c r="I27" s="48">
        <v>1604</v>
      </c>
      <c r="J27" s="48">
        <v>1607</v>
      </c>
      <c r="K27" s="48">
        <v>1663</v>
      </c>
      <c r="L27" s="59">
        <v>1711</v>
      </c>
      <c r="N27" s="5"/>
      <c r="O27" s="5"/>
      <c r="P27" s="5"/>
    </row>
    <row r="28" spans="2:16" x14ac:dyDescent="0.2">
      <c r="B28" s="62" t="s">
        <v>48</v>
      </c>
      <c r="C28" s="48">
        <v>2278</v>
      </c>
      <c r="D28" s="48">
        <v>2291</v>
      </c>
      <c r="E28" s="48">
        <v>2277</v>
      </c>
      <c r="F28" s="48">
        <v>2300</v>
      </c>
      <c r="G28" s="48">
        <v>2324</v>
      </c>
      <c r="H28" s="48">
        <v>2355</v>
      </c>
      <c r="I28" s="48">
        <v>2357</v>
      </c>
      <c r="J28" s="48">
        <v>2371</v>
      </c>
      <c r="K28" s="48">
        <v>2428</v>
      </c>
      <c r="L28" s="59">
        <v>2398</v>
      </c>
    </row>
    <row r="29" spans="2:16" x14ac:dyDescent="0.2">
      <c r="B29" s="62" t="s">
        <v>27</v>
      </c>
      <c r="C29" s="48">
        <v>1031697</v>
      </c>
      <c r="D29" s="48">
        <v>1046461</v>
      </c>
      <c r="E29" s="48">
        <v>1060336</v>
      </c>
      <c r="F29" s="48">
        <v>1070815</v>
      </c>
      <c r="G29" s="48">
        <v>1080905</v>
      </c>
      <c r="H29" s="48">
        <v>1094681</v>
      </c>
      <c r="I29" s="48">
        <v>1108910</v>
      </c>
      <c r="J29" s="48">
        <v>1128271</v>
      </c>
      <c r="K29" s="48">
        <v>1142081</v>
      </c>
      <c r="L29" s="59">
        <v>1152960</v>
      </c>
    </row>
    <row r="30" spans="2:16" x14ac:dyDescent="0.2">
      <c r="B30" s="62" t="s">
        <v>49</v>
      </c>
      <c r="C30" s="48">
        <v>14771</v>
      </c>
      <c r="D30" s="48">
        <v>15037</v>
      </c>
      <c r="E30" s="48">
        <v>15448</v>
      </c>
      <c r="F30" s="48">
        <v>15578</v>
      </c>
      <c r="G30" s="48">
        <v>15782</v>
      </c>
      <c r="H30" s="48">
        <v>15919</v>
      </c>
      <c r="I30" s="48">
        <v>16324</v>
      </c>
      <c r="J30" s="48">
        <v>16333</v>
      </c>
      <c r="K30" s="48">
        <v>16490</v>
      </c>
      <c r="L30" s="59">
        <v>16680</v>
      </c>
    </row>
    <row r="31" spans="2:16" x14ac:dyDescent="0.2">
      <c r="B31" s="62" t="s">
        <v>50</v>
      </c>
      <c r="C31" s="48">
        <v>27907</v>
      </c>
      <c r="D31" s="48">
        <v>28351</v>
      </c>
      <c r="E31" s="48">
        <v>28485</v>
      </c>
      <c r="F31" s="48">
        <v>28632</v>
      </c>
      <c r="G31" s="48">
        <v>28705</v>
      </c>
      <c r="H31" s="48">
        <v>29089</v>
      </c>
      <c r="I31" s="48">
        <v>29490</v>
      </c>
      <c r="J31" s="48">
        <v>30032</v>
      </c>
      <c r="K31" s="48">
        <v>30578</v>
      </c>
      <c r="L31" s="59">
        <v>31003</v>
      </c>
    </row>
    <row r="32" spans="2:16" x14ac:dyDescent="0.2">
      <c r="B32" s="62" t="s">
        <v>51</v>
      </c>
      <c r="C32" s="48">
        <v>20814</v>
      </c>
      <c r="D32" s="48">
        <v>20893</v>
      </c>
      <c r="E32" s="48">
        <v>21053</v>
      </c>
      <c r="F32" s="48">
        <v>21021</v>
      </c>
      <c r="G32" s="48">
        <v>21102</v>
      </c>
      <c r="H32" s="48">
        <v>21240</v>
      </c>
      <c r="I32" s="48">
        <v>21519</v>
      </c>
      <c r="J32" s="48">
        <v>21765</v>
      </c>
      <c r="K32" s="48">
        <v>21928</v>
      </c>
      <c r="L32" s="59">
        <v>22219</v>
      </c>
    </row>
    <row r="33" spans="2:12" x14ac:dyDescent="0.2">
      <c r="B33" s="62" t="s">
        <v>52</v>
      </c>
      <c r="C33" s="48">
        <v>36562</v>
      </c>
      <c r="D33" s="48">
        <v>37396</v>
      </c>
      <c r="E33" s="48">
        <v>37936</v>
      </c>
      <c r="F33" s="48">
        <v>38212</v>
      </c>
      <c r="G33" s="48">
        <v>38678</v>
      </c>
      <c r="H33" s="48">
        <v>39280</v>
      </c>
      <c r="I33" s="48">
        <v>40051</v>
      </c>
      <c r="J33" s="48">
        <v>40771</v>
      </c>
      <c r="K33" s="48">
        <v>41285</v>
      </c>
      <c r="L33" s="59">
        <v>41824</v>
      </c>
    </row>
    <row r="34" spans="2:12" x14ac:dyDescent="0.2">
      <c r="B34" s="62" t="s">
        <v>53</v>
      </c>
      <c r="C34" s="48">
        <v>58358</v>
      </c>
      <c r="D34" s="48">
        <v>59151</v>
      </c>
      <c r="E34" s="48">
        <v>60131</v>
      </c>
      <c r="F34" s="48">
        <v>61367</v>
      </c>
      <c r="G34" s="48">
        <v>62184</v>
      </c>
      <c r="H34" s="48">
        <v>63266</v>
      </c>
      <c r="I34" s="48">
        <v>65290</v>
      </c>
      <c r="J34" s="48">
        <v>67133</v>
      </c>
      <c r="K34" s="48">
        <v>68858</v>
      </c>
      <c r="L34" s="59">
        <v>70889</v>
      </c>
    </row>
    <row r="35" spans="2:12" x14ac:dyDescent="0.2">
      <c r="B35" s="62" t="s">
        <v>54</v>
      </c>
      <c r="C35" s="48">
        <v>32760</v>
      </c>
      <c r="D35" s="48">
        <v>33943</v>
      </c>
      <c r="E35" s="48">
        <v>35047</v>
      </c>
      <c r="F35" s="48">
        <v>36146</v>
      </c>
      <c r="G35" s="48">
        <v>36981</v>
      </c>
      <c r="H35" s="48">
        <v>37398</v>
      </c>
      <c r="I35" s="48">
        <v>36583</v>
      </c>
      <c r="J35" s="48">
        <v>36612</v>
      </c>
      <c r="K35" s="48">
        <v>36921</v>
      </c>
      <c r="L35" s="59">
        <v>36973</v>
      </c>
    </row>
    <row r="36" spans="2:12" x14ac:dyDescent="0.2">
      <c r="B36" s="62" t="s">
        <v>28</v>
      </c>
      <c r="C36" s="48">
        <v>518872</v>
      </c>
      <c r="D36" s="48">
        <v>532753</v>
      </c>
      <c r="E36" s="48">
        <v>544892</v>
      </c>
      <c r="F36" s="48">
        <v>554405</v>
      </c>
      <c r="G36" s="48">
        <v>567218</v>
      </c>
      <c r="H36" s="48">
        <v>585719</v>
      </c>
      <c r="I36" s="48">
        <v>603385</v>
      </c>
      <c r="J36" s="48">
        <v>617735</v>
      </c>
      <c r="K36" s="48">
        <v>633582</v>
      </c>
      <c r="L36" s="59">
        <v>651409</v>
      </c>
    </row>
    <row r="37" spans="2:12" x14ac:dyDescent="0.2">
      <c r="B37" s="62" t="s">
        <v>55</v>
      </c>
      <c r="C37" s="48">
        <v>23652</v>
      </c>
      <c r="D37" s="48">
        <v>24484</v>
      </c>
      <c r="E37" s="48">
        <v>25542</v>
      </c>
      <c r="F37" s="48">
        <v>26390</v>
      </c>
      <c r="G37" s="48">
        <v>27344</v>
      </c>
      <c r="H37" s="48">
        <v>28616</v>
      </c>
      <c r="I37" s="48">
        <v>29998</v>
      </c>
      <c r="J37" s="48">
        <v>31224</v>
      </c>
      <c r="K37" s="48">
        <v>32138</v>
      </c>
      <c r="L37" s="59">
        <v>32866</v>
      </c>
    </row>
    <row r="38" spans="2:12" x14ac:dyDescent="0.2">
      <c r="B38" s="62" t="s">
        <v>56</v>
      </c>
      <c r="C38" s="48">
        <v>138579</v>
      </c>
      <c r="D38" s="48">
        <v>141797</v>
      </c>
      <c r="E38" s="48">
        <v>144061</v>
      </c>
      <c r="F38" s="48">
        <v>147061</v>
      </c>
      <c r="G38" s="48">
        <v>150508</v>
      </c>
      <c r="H38" s="48">
        <v>154615</v>
      </c>
      <c r="I38" s="48">
        <v>160371</v>
      </c>
      <c r="J38" s="48">
        <v>165592</v>
      </c>
      <c r="K38" s="48">
        <v>171042</v>
      </c>
      <c r="L38" s="59">
        <v>180550</v>
      </c>
    </row>
    <row r="39" spans="2:12" x14ac:dyDescent="0.2">
      <c r="B39" s="62" t="s">
        <v>57</v>
      </c>
      <c r="C39" s="48">
        <v>2782</v>
      </c>
      <c r="D39" s="48">
        <v>2766</v>
      </c>
      <c r="E39" s="48">
        <v>2773</v>
      </c>
      <c r="F39" s="48">
        <v>2748</v>
      </c>
      <c r="G39" s="48">
        <v>2740</v>
      </c>
      <c r="H39" s="48">
        <v>2725</v>
      </c>
      <c r="I39" s="48">
        <v>2719</v>
      </c>
      <c r="J39" s="48">
        <v>2738</v>
      </c>
      <c r="K39" s="48">
        <v>2752</v>
      </c>
      <c r="L39" s="59">
        <v>2754</v>
      </c>
    </row>
    <row r="40" spans="2:12" ht="17" thickBot="1" x14ac:dyDescent="0.25">
      <c r="B40" s="63" t="s">
        <v>29</v>
      </c>
      <c r="C40" s="57">
        <v>231833</v>
      </c>
      <c r="D40" s="57">
        <v>233819</v>
      </c>
      <c r="E40" s="57">
        <v>236391</v>
      </c>
      <c r="F40" s="57">
        <v>237921</v>
      </c>
      <c r="G40" s="57">
        <v>239588</v>
      </c>
      <c r="H40" s="57">
        <v>242753</v>
      </c>
      <c r="I40" s="57">
        <v>245687</v>
      </c>
      <c r="J40" s="57">
        <v>248835</v>
      </c>
      <c r="K40" s="57">
        <v>251571</v>
      </c>
      <c r="L40" s="60">
        <v>253455</v>
      </c>
    </row>
    <row r="41" spans="2:12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</sheetData>
  <mergeCells count="2">
    <mergeCell ref="N3:P8"/>
    <mergeCell ref="N21:P26"/>
  </mergeCells>
  <dataValidations count="4">
    <dataValidation type="list" allowBlank="1" showInputMessage="1" showErrorMessage="1" sqref="B4" xr:uid="{CB0D67A2-5610-3046-8F26-779457AC38B9}">
      <formula1>B11:B40</formula1>
    </dataValidation>
    <dataValidation type="list" allowBlank="1" showInputMessage="1" showErrorMessage="1" sqref="B5" xr:uid="{4F887AD3-3FEE-F04A-83F0-653689333ABC}">
      <formula1>B11:B40</formula1>
    </dataValidation>
    <dataValidation type="list" allowBlank="1" showInputMessage="1" showErrorMessage="1" sqref="B6" xr:uid="{8AF8475C-8D2D-5542-8E99-F744291C387A}">
      <formula1>B11:B40</formula1>
    </dataValidation>
    <dataValidation type="list" allowBlank="1" showInputMessage="1" showErrorMessage="1" sqref="B7" xr:uid="{9985B2A8-83DB-B348-BD75-EA1430BD2B3E}">
      <formula1>B11:B40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6C39-FCC8-954E-9253-C0995FB817D0}">
  <dimension ref="B2:I18"/>
  <sheetViews>
    <sheetView workbookViewId="0">
      <selection activeCell="D3" activeCellId="1" sqref="B3:B10 D3:D10"/>
    </sheetView>
  </sheetViews>
  <sheetFormatPr baseColWidth="10" defaultRowHeight="16" x14ac:dyDescent="0.2"/>
  <cols>
    <col min="1" max="1" width="3.33203125" customWidth="1"/>
    <col min="2" max="2" width="28.33203125" customWidth="1"/>
    <col min="3" max="3" width="21.6640625" customWidth="1"/>
    <col min="4" max="4" width="22.5" customWidth="1"/>
  </cols>
  <sheetData>
    <row r="2" spans="2:9" ht="20" customHeight="1" x14ac:dyDescent="0.2">
      <c r="B2" s="9" t="s">
        <v>58</v>
      </c>
      <c r="C2" s="9" t="s">
        <v>59</v>
      </c>
      <c r="D2" s="9" t="s">
        <v>60</v>
      </c>
      <c r="F2" s="67" t="s">
        <v>61</v>
      </c>
      <c r="G2" s="76"/>
      <c r="H2" s="77"/>
      <c r="I2" s="3"/>
    </row>
    <row r="3" spans="2:9" x14ac:dyDescent="0.2">
      <c r="B3" s="84" t="s">
        <v>62</v>
      </c>
      <c r="C3" s="85">
        <v>28756</v>
      </c>
      <c r="D3" s="86">
        <v>5.6</v>
      </c>
      <c r="F3" s="71"/>
      <c r="G3" s="70"/>
      <c r="H3" s="74"/>
    </row>
    <row r="4" spans="2:9" x14ac:dyDescent="0.2">
      <c r="B4" s="79" t="s">
        <v>63</v>
      </c>
      <c r="C4" s="69">
        <v>37960</v>
      </c>
      <c r="D4" s="82">
        <v>4.0999999999999996</v>
      </c>
      <c r="F4" s="71"/>
      <c r="G4" s="70"/>
      <c r="H4" s="74"/>
    </row>
    <row r="5" spans="2:9" x14ac:dyDescent="0.2">
      <c r="B5" s="79" t="s">
        <v>64</v>
      </c>
      <c r="C5" s="69">
        <v>41704</v>
      </c>
      <c r="D5" s="82">
        <v>3.7</v>
      </c>
      <c r="F5" s="71"/>
      <c r="G5" s="70"/>
      <c r="H5" s="74"/>
    </row>
    <row r="6" spans="2:9" x14ac:dyDescent="0.2">
      <c r="B6" s="79" t="s">
        <v>65</v>
      </c>
      <c r="C6" s="69">
        <v>44824</v>
      </c>
      <c r="D6" s="82">
        <v>2.8</v>
      </c>
      <c r="F6" s="71"/>
      <c r="G6" s="70"/>
      <c r="H6" s="74"/>
    </row>
    <row r="7" spans="2:9" x14ac:dyDescent="0.2">
      <c r="B7" s="79" t="s">
        <v>66</v>
      </c>
      <c r="C7" s="69">
        <v>62296</v>
      </c>
      <c r="D7" s="82">
        <v>2.2000000000000002</v>
      </c>
      <c r="F7" s="72"/>
      <c r="G7" s="73"/>
      <c r="H7" s="75"/>
    </row>
    <row r="8" spans="2:9" x14ac:dyDescent="0.2">
      <c r="B8" s="79" t="s">
        <v>67</v>
      </c>
      <c r="C8" s="69">
        <v>74568</v>
      </c>
      <c r="D8" s="82">
        <v>2.1</v>
      </c>
      <c r="F8" s="5"/>
      <c r="G8" s="5"/>
      <c r="H8" s="5"/>
    </row>
    <row r="9" spans="2:9" x14ac:dyDescent="0.2">
      <c r="B9" s="79" t="s">
        <v>68</v>
      </c>
      <c r="C9" s="69">
        <v>97968</v>
      </c>
      <c r="D9" s="82">
        <v>1.5</v>
      </c>
    </row>
    <row r="10" spans="2:9" x14ac:dyDescent="0.2">
      <c r="B10" s="80" t="s">
        <v>69</v>
      </c>
      <c r="C10" s="81">
        <v>94900</v>
      </c>
      <c r="D10" s="83">
        <v>1.6</v>
      </c>
    </row>
    <row r="11" spans="2:9" x14ac:dyDescent="0.2">
      <c r="B11" s="5"/>
      <c r="C11" s="78"/>
      <c r="D11" s="5"/>
    </row>
    <row r="12" spans="2:9" ht="20" customHeight="1" x14ac:dyDescent="0.2">
      <c r="B12" s="89" t="s">
        <v>70</v>
      </c>
      <c r="C12" s="68"/>
    </row>
    <row r="13" spans="2:9" x14ac:dyDescent="0.2">
      <c r="B13" s="87"/>
    </row>
    <row r="14" spans="2:9" x14ac:dyDescent="0.2">
      <c r="B14" s="87"/>
    </row>
    <row r="15" spans="2:9" x14ac:dyDescent="0.2">
      <c r="B15" s="87"/>
    </row>
    <row r="16" spans="2:9" x14ac:dyDescent="0.2">
      <c r="B16" s="87"/>
    </row>
    <row r="17" spans="2:2" x14ac:dyDescent="0.2">
      <c r="B17" s="88"/>
    </row>
    <row r="18" spans="2:2" x14ac:dyDescent="0.2">
      <c r="B18" s="5"/>
    </row>
  </sheetData>
  <mergeCells count="2">
    <mergeCell ref="F2:H7"/>
    <mergeCell ref="B12:B1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roperties xmlns="http://schemas.myeducator.com/properties/myeducator/atlas_meta">H4sIAAAAAAAAAz3JSwrDIBhF4b3ccQWf/NWtlCJWDYRYBB9kELL3Bgo5ow/OgTBK6L6PNuOYLcMd2GvbPrVufk1w0FaohVNkgmxmWljNQjILi6T4U1qVyUQ88K1pluzL2gfcC/yKpLrGX/qWuSXxPs8fOzPcEYIAAAA=</properties>
</file>

<file path=customXml/item2.xml><?xml version="1.0" encoding="utf-8"?>
<properties xmlns="http://schemas.myeducator.com/symphony/msoffice/properties/officeprops">[obf3]t.wkzo6gxaGzvawiei62TaLNTJqkPcuzbonQRiLC7iFgzrmgCon4CaqieiLkLadQ0amZ1.6gBNYCAtuz4tLfjgFBPNdBnrdE0oG_SiFW2</properties>
</file>

<file path=customXml/item3.xml><?xml version="1.0" encoding="utf-8"?>
<properties xmlns="http://schemas.myeducator.com/symphony/msoffice/properties/submission">[obf3]Z8.WfYK4oQwftQ.j6jKCHQ5SHmvWrXDfcYThsj5EFjM4BXKBEiL4EYTzEQvj6jssz25gsIUWBSfb_S.jcjM4fiL4EYTzEQvj6j5W5QqhaQL0d8K4gS3EuGDfzG52~4MgrSqgTiqZaYwkRjHrHXMZEYwIHeHW-kwhHYwUHJD~</properties>
</file>

<file path=customXml/item4.xml><?xml version="1.0" encoding="utf-8"?>
<properties xmlns="http://schemas.myeducator.com/properties/myeducator/atlas_meta_I9EcYpKhdRmA">H4sIAAAAAAAAA+1Z+2/bNhD+VwgBCzrAc/xInUyIPcROghXrI2iSH4o2MGjpZBOhSIGknLhd/vfdUS/HrdOta7p1WJDAInV3/Hi8x2fmQ8CtFXOVgnJBqHIpW0Gq41xCEH4on6YqT2dggjDo4M9+rxe0gswIbabcOUgzZ4Ow0woMiuLTW1QDa/kcLQSnQkqI2WzFklxFTmiFuoqn9G6y4MZZdqpzFbOXwA2bgJT43jrICkO1UhhEJD3NDEQLiK4JATc8tYSyeBWRchiMuwSvnNIyT1G5V00YfROEXRzG3PGpXQDgpoOTOI+4X+bu7uqu9c/iP/0Y/uAe/IfRX7UCx+11sXwMjguJz8GhlsytMhjy0aEUo3OQEDnmFsAMV3NgiTYMeLRgUFljEpYg2ZNxPxx3Oz8yjpsk+SWXOVivkEIsuGJCRToF9mTSDyckOQN8CThtwTih5l7Nb6BNa59qk3LXTLIb4RZ+6ISTwN41O/KLPvPm3wWsVHI6ax/uoiG/kYW++TRwfCDphTbivVaOS8ZvhW2zl9pByETCVjpnC74EZr0zoNjehhnrIZQ7JLc/sLsWPgqL25GSSXENcsW4NMDjFSoVYtxCg/1YM6Udi4XNJEdZXHEOKt7YnF9U8hlhKfeEHmA6KbaNnzT1LiiCxaKfyqm54dmiMXYmeQS1uoTEsUgbBaaSLw5DL3GGhjaDSCQC3VJESCl1o821j7zS8q6WIwzYWIu6fCyEuheXv/MuSogY546OmvQpzrVYltJBo5otsrOpJKUWqTVJeVGjpZBm6HPyI+4Gk8tt5Ce7KEUm9etqpT5lKnc55YfP6wQgnnFMzjCoxZ5r63x1K4YnHF2GmPpUJkpw4y3gMEAEZkqZMByD5gGYx3TMr72nHxXsZAvYWIO9F45rcbeJtRSxGzJbodo8ihAtQUm4tPDF4I+3hYEvHJ+Jg0rma/uWKi7cUsRPtLLO5FhYOYtkjm3AYPoUiVkh1QxueSpUkYplBeVK5VigsIUorCi2qcZlKUuastRGQEsRgy4LvI2MyMoWc4GFn53jcmWfSkSVRnhcDo2mKHRGEZAbajUL5zIb7u5yJ7ltp6tiEW3amJi7S5GCbi9cKn8R8XAwGPy8P9jr7O2gp4wbdvBTZ8P+wU4MGArDbvvpToJl1or3MOzt+AMZEp4fep231JB+KjjE1Q75alhMeamrgA54DeALHn0xwqfdp/0NhHtfH+ErJfEAvxzkQW//MdxIgYjFDhFZbBx+fJtKnzrRcrAUAZXmGC6VE5JoB0m9AJ9hgbdRF3CQWfVswGYY1kBdO5e8mo61Aqr4ZT5HWiViXr3ELKS4Kwbos3Pe2M6MTn5ds48MUySrarRRN8DlteA8FzFXUW3IYut+pSY6zSQ4qJE8mKzdHp3kI7MiGuYKabHUK2LVaMshOzruh8efY0dVr/6rFOlybbktROm4LOuPzpXubf1xGBMFrn/7XyVM/jtA0fPGTR87afz6Z0jT+FFIU+9v9Mpe08rH3xNpGn8D0rT3VUnT3hr4/xxp+ri4fjd86aD7b+dL+4PvgC8d9P7nS9+ILzWJSpWjoR2Oz7AyRMQWsLFjc088Z/GMZKZz94mvN+UtCpGEXqd7sCWPj1LsABFXtiA9S26Ezm3FMO6lNru0ZTGzVCO44nL1vqgRBsODZOxCZMgl3A2AWuMra5c6HBcC5B/4ef/9OjyqIuWRr923tQKpIy6nMSxrL68fgR9MeRwjScnTajaSwFW+5UAzA0hD4ub4y0vCclQ14T0fGBFW9Sl2SjzooqLVIejQhetTm8FAEUf8d2ZG/i8Wy9FhNjpERa3mowtiZfjL2cXJ+QV78+ryNTv/7dnz5+esuS1GPlOKH+5mpH2GG7O+X0Pop3LpidSbijxW5t2NZn6XMasukGtb3vWeEGK/AYFayD1NrYpmDDYyZrFhQa3UkDZaK8UmgpFZBHqhTiSMLnFpgBQ2afngqsKU8pciS+PA2MbYUYLNyHNfm89S4dgMJUjQ29zYQcsLeuR+szyi46G4pOtgWtx/uhwrncBs8E3Jv/fLk3KuYlzfkQe4WhH5waAsqHfM8Lwx49IiLSouSedWU0V8gNvM0/MpNkuR5unUU9EppmF5R19E0BkGJBLxtZltjA2JRPVPAM/LgxB7NZYN7/9ppJtI9bfOdGUteWZJ90PQqaS7xcNdJZUgOuTEJHR39wfLT4bYghgAAA==</properties>
</file>

<file path=customXml/item5.xml><?xml version="1.0" encoding="utf-8"?>
<properties xmlns="http://schemas.myeducator.com/properties/myeducator/atlas_meta_I9EcYpKhpBFN">H4sIAAAAAAAAA7VX608bORD/VyxLh4qUhjx4rhpONBTuw7Wlpf1UUGTWs1kLr71ne1PSXv73m/E+EtBxh1DhQ/BjPP7NeB6//cmF92puCjCBJ6bSuscLKysNPPnZjGamKm7A8YQP8O9gNOY9Xjpl3UyEAEUZPE8GPe5QFEff8Bh4L+aogZ8prUGymyXLKpMGZQ2eNaKgvWkuXPDszFZGsg8gHJuC1rjvA5S1ou5QwlOSnpUO0hzSW0IgnCg8oay3Ujqc8LfDAW42S1ZXBR4etQvOfufJELFKEcTM5wBoND8pSzR3tbpeXfd4EP62vlxCEErjmL+xmoVlCRPBfFhqmFzh7VIqM08GV/z4jVbHl6AhDSzkwJwwc2CZdXG2RMN8Lw4zWzn2V4VAgJYEmk3LXqDfGCFiyjAQac5sFndaWfbq7Tg5P9h+s4M30W2nlhkbUDzVlYQoG2wQmjlYgKlaDKiOtqLtqOMwOT/c7ndKzqwrRNiQ+K5CXutSQQO7qh3DPjc68RE/1YCu+FrLVw+dnUz4OM6tUz+sIUDiTvk++2ADJLilPF6iNdPqFvSSCe1AyCW7qVWkAnWpjC1txXKxQM9Ep0LtptQ6Ry6uTbsBdDBZ6MEFfIi1GWtop8qXWiw3XYmXNi7yaJ8PIr0FecU7x9cRs1ZxIiUTTMMc4mOhuySUKsWwjeKN1rX8hRZp+x4lnstC+5a1i+0C6rDwJaQqU2jbvaf6bt1tDMtG5Y7VxxjO0qouO3NluqD9u452JWnhZJ1a9cPFKylTLB7BOB4NN5O0OUSn1vn6pUNK8c7wvSjOGtc/SF32pRGZdtvtTWNKYhEqSp6Y8hmAvEFn47wT+9P6EAtHPX0nnAHENF71OnBvHwMXA/R/0LUyLwdv+gg8acHfS9A2hB5izDFhup1fje70EXSYMQrxLYSmLKA69WnIBCZTobAVYCrhCgL/d6+eUpn6HEP21XQ3Od/dflkXv3u6EaPnGbGXnO+9sBFnTzdi/Dwj9pPz/Rc24vzpRuw+z4gD6nEvYQS1dbijqjm1xgdXYRuhVh6rf1Pz28picV6UhD/28qb3xe5aWxcLP3W7Pl68UBJswxZ86lTZsJUvyCLYJSpuKE+m2rKLHSmgmgKFLqh+VI5YSx5C6ZOdHRG08P1iCbJKRbCuj2B2FqoA289DoX9XcrK/v390sL83PthCA1yYDPC/LSfj0ZYE7HaTYX9vK8Pm69UPmIy2YqmcEJ7fRoNvxG5e13Tueot8MqmXotQ1p+feAPhepM9GuDc6PHqAcPDrEX40Whl4Psij0e5LgKSAw+aIiHyOlJPmd4WOiVQcHWnFqY1L+GqC0sRgSeo9xHzjUUfX7EGX7diBLzF8gXhbpUW7LK0BYgcZBigg0bUmU/N2E5sQxV09QZ9dirXu0tnsjw39SPZVtmxn99PNQ6g6wXmlpDBpp8gjV/toppg2GgJ0SP4zKUfDjaykYvKAbSInC+IG5w0Lv5eNlIa1dMvbGiLGMmcLNhoMd1/jzyFlaOPOhuT3uLap0DMJiw79pmlxMkNujy25KtrVVIMw1SOOwk+SuRNy7dbmu6SZbXAvdHiKBXSGpRIdWFeK7mmDU+nm0kMn00vWxa6uxziAuzLS41mhjCqqYhap5Aykar7I6ssv0Baswxsrj79J+/E3i8ScJ1gr8SU9Vm/Ar6m1kfErib6vtCg9nf3JB7X0qt3MEBRSWdpbrf4Bgz+AHWcOAAA=</properties>
</file>

<file path=customXml/item6.xml><?xml version="1.0" encoding="utf-8"?>
<properties xmlns="http://schemas.myeducator.com/properties/myeducator/atlas_meta_I9EcYpKhpBKn">H4sIAAAAAAAAA+1Z224bNxD9FYJAjARwZV1sRV5EKSI5Rgs0l9Yp8hAbArWc1RLmkluSK1lN9e8dci+61E5SN27tInrRkhySh8MzM0erj5RZK2YqA+VopAop92mmeSGBRh+rp4kqsikYGtE2fp52D+k+zY3QZsKcgyx3lkbtfWrQFJ8+4DSwls1wBXoqpAROpkuSFCp2Qiucq1jmx8YpM86SU10oTl4DM2QMUuK4dZCXCzWTIhp760luIE4hvvQImGGZ9SjLodhPjuio08bBqkvLIsPJ3brD6AWNOoiVM8cmNgXAQ9O3Y3KWity7wNLV6mK1/98e4bT7lxP0t07Q/dwBLvapY/ayRMDBMSHxmT7TkrhlDkNGrFtKGJ4jBM6FmkXtc/r8mRTPz0BC7IhLgRimZkASbQiwOCWxznKmluTxqBeNBk8IwyN7s267c0wsw7snHhR5PO5FYxyfAk4FIpQF43CLYBwO0Xp2gDv53U61yZhbj5CFcGloOuEkkPOto5Huz2G3c7pe4UTYXLIlYUTCDAIkXJBDLmKcsAm8RV5rBxEaCIv7SEmkuASJU6UBxpcIuATCLKJOyFIXJGVzIDa4BCnAFGF5bjRyn7naP19yzB9VLAsOpX8km4K065PmYGI8HbvO11pdt9xbyeISq9M5njtxRCcbTtRzMKFpc4hFIhB6iVWUyy20uQzUqZY80PI5Mo5r0aSAVKhdYv1RRpbg2P/ixToGwv1vXVNA4emthSdk1DncTA7VAn6FdZC9a8B7fhK8IaUdusFgsLideCPvKpNxM1zv1PWRx1zhyR7iNAHgU4bBFtHG7CdtXUhYZfMlMwoQU9eHfQVudAM4vGOBPJ8zWeAXw3v/BMwTf9u/lI6/DmzvH4DtbYAd3wCWayjdyKsY2aDfLtbKxO7YfG2/ntwCKmF2I0a+CDl59CnstohjhO+xJUxauPVpXt5E4ZC7PsPh2ubueHH6OWeLKi3VuXMXY4qeb0a+DhV8YYIrn1rGWllnCqw1jOSicZ0uc58p85utcgr2O7yqa4qRr0Ln9A0aG3tOn9QpzkKsceS3AhfFZIjp0aepFgKcCw66qos2NiKvivM7rJfkDMttVeETUScspJfDjbOQD3GkML5Ip87lNjo4YE4y28qWwIuYOW1aCO1gLjLQrdRl8nvBh/1+//hp/+i4v4eeM27Yxm+dDw97exyQusNO62gv0egn8TsMu3uBPkOP51G3/cHX8e9KAXax5303LLuC1QX1970B8BWLb43wqNfbQXh0BwjfKCkU3B7kcX+w48bB1wDpiYllBRHZFCWWb19lMkTSctbtGuprIodflRPSCzZv9QpCwNGwRlM5Qeb1swGbI83By5xCsrqbawW+1FbZB5maiFk9iIHpeVc20GdnbL02ao/kh431UZ6LZFm3drIcuKIxnBWCMxU3C1nUNW/UGINIgoMGySeDt3Pob/LuxeRgS0ye9KKTuxSTgwcnJl9w/sCFZPh9Uxap0ZaOHPx9HTm6zzpy9JB05Ojh6MjR/0pHju63jhx905E7OnJwv3Tk4Ol915Gddv8BCMnjw29C8l8Skuvw9elkZvQCNQyG3HttJF+ge7wQsI0QWGAC4UbMQfnXsBwyH60xCi1Xvpj1kfpeKK4XlnTaxECCDkvrGJ4WFoliLcmYuUStQvyejk0xb1ayaEt1NKKGVFp3A0hidIY5AWURk34WAikSFrvCYNogj8OGurAIzz7xOQhNTFjEDwfQBVIt861rE4ytM0wwrn+yVrTYfs27T6WOmZxwmDeXsXlToTFBQY5pt8jq3lgCQr7h3nMDM8P4miXV6+mqVSfuQeBPjB6doIBBPpSZr2GqMyLe7NrljCdmmeTLAoMPcJUHVTzJhBJZkU2CzJwAF9V/C+Xmb/EsqIo3em4qEINV/TfGJOhxGmGNQGJaLKMwifX6kOE9uX/PLllu/dyPtF1bd8qHVW2VIDqkhjdarf4ERjNHOToZAAA=</properties>
</file>

<file path=customXml/item7.xml><?xml version="1.0" encoding="utf-8"?>
<properties xmlns="http://schemas.myeducator.com/properties/myeducator/atlas_meta_I9EcYpKhpBQC">H4sIAAAAAAAAA+1ZbU/bSBD+KytL5UBKQ14IaS3CqQnl7gNt0UF1HwqKFnscr7L2WrtrIOX47zezfkkgpKBCeq10fADv+8zszPM8NjceN0ZM0gRS6/lpLmXDS1SYS/D8m/JpnObJBWjP91r40+/0vIaXaaH0mFsLSWaN57cansap+PQFl4ExfII7eIdCSgjZxYxFeRpYoVJcm/KExkYx19awQ5WnIfsIXLMRSInjxkJWbFQv8r2AZo8zDUEMwZQs4JonhqwshgJa7HsfuzhW9iiZJ7i2vVP1aHXl+d2GF3LLxyYGQJ+9z5bH7FhlueTurNvb89vGf+xEp/2YF532E9w4b3iWm2lhRwiWC4nP3p6SzM4yGPD9PSn2T0BCYJmNgWmeToBFSrvWDP0xjKNn1DKWW2BZfQKzynJp2Oaw3fKP2u0tdgG4EphIDWgr0olb5mxu7m3jQXTYodIJt/MRdiVs7JpWWAnszDulbdk9d868+RYHwmSSzxhnEiZA1qnCeDGJLVPRQ8d+NuC6MWRg0EKGQWTtVjX7SumpCyTjxnVIfgHoWxWJWGnxVaVkGL8Wpsk+Kgs+DgmDDkjJpJiCRJOkBh7OMBKFERyPFRGbqZyZIso8ZTzLtMIConAWAX9K4I4lD4pdrcrQ88iyQOkU9B2PmbqEwmSTQSAigYlbnIE+3/G03HlbyX3MtVCJuv5jkT6QUP/gNeNEEeLQu3fzCiiuaz6vsINyW+E+mG7tziI2lOtpg3mFndbmU1oyDGqqnHtYKfZesbHTcsqoHq5O6lLZcZtTjrsijQDCC46V5nv1tCNlrMOrovmeYwzRpi7VfGnccIVxeDsCs+eSyxz/cLyxb5h5gMXJ/ipCv05jRyuMDRUUYRRpIPMQ6nK5b2iMKV+PvLR1B6vu2RX7IxddzXnp4BEswjXl+Eilxuqc6hJLOK2tUwyueUIdVDNn3onDPpfqZx6bIHggaG06DGkvYcjWPQDttNqt1/jrbRNNuxQhqBKPTaBFVlLDKeI0O0GsL/klElXFINZZ3DDBScd02bkmioitzYy/vc2t5KaZzCDMA26VbgYq2b4UCahmbBP5uwgHu7u7b/u7/e6bDYyZtoMW/lXZoNvbCAFxdNBu9jYiBDcjvsKgs+GuZkD2vOq0vhB/vC4EwPkGRW1QdLlZ5x5d9YKBH3jw3Rb2eq3e+i38lNI9f38YW72de0a2XsJISknENbTIxEjv1L5OpCuiqzfdKeV+jJnzObVCklygWR/A1Zrn9qjBG2RWPWswGSY4EOciOlfdoUqB0D5C9gYUFSqNxKQaxHqkvCsaGLMTPt8baSv6c2F/lIcimlWtuwVpwOb1xEkuQp4G9UaGX8KndKSSTIKF2pJvlm27Qze5UsQgIYuSH03CUbBp4nrOLL9AENksOHDY9Y/6W1TeSNC5QW6kSg2Qs0vWRbApaNfJOMOGO/6wj/iEzI/8GSJtvw7VVYpYYSwJBVQyATJ6tRvhBjcChQDuQgc6XkZtaGeLwskZhirQoOjGVSUzO0vnfF+rMrTp6SrhcXm1wNR4cHEKGjEiK5HdviW0HpFT3R+kph6UULjUVL78GnKqU6up4Zz5lu5jWU71luXUcC1yqvMMku3MNcDwaXKKkuOAXzpLXMF8j77aHO34Rztba3BilcxadgIR07IjPoXnOdLzj3rrcGSVIlt2xGXss3zY9Y921+HD+yf78Dcg4z7PiT5xxhqcOFyLcH8p6/74VYU7CreMLprQeYFzS82+QplXcB4pKdUVUUZQ4q9fgFJjXtYNVxgN913EpdfPJet7b352Wb/7Iop5zbK+9/Z/Wf9DZH1voapP79YsKjHHQYgkVL5UlppnIpQzlIyoLhMx0eU3J7wgLS5yUk7d7qtq5W/mAQgwiKvgSr/J6MB7wqx8YyhfNBwqgLECVTXuvbAbIQnwIK70PSKI26nuJ4hhkVaJO4ugyX0DYHvZfhWiUvebqaFhqdS0ACiNmG4YPmX0hV2npsKnZW/KAfdxloCozJqlz8ENT6qAy3EIl/V1Ld6la4x5GOLReVL1BhJ4mq/IDHyDwfiH8zwqP2aXrYqQ+i7DAuSSMRIzZkwBjXUu48UFi133s4pSt2CHgprwAa4zp5LHiUhFkidjp8nHEIryfxHF4cfoCybNQs8q4uvfVv/2GLtXDs9HcsHUNchwMA7U3El3W/RRXvLM0Nobr1XNbhcPt9WsCK3DlwOadHv7L6vDp1ZqGQAA</properties>
</file>

<file path=customXml/item8.xml><?xml version="1.0" encoding="utf-8"?>
<properties xmlns="http://schemas.myeducator.com/properties/myeducator/atlas_integrity">H4sIAAAAAAAAA+1YXW/bNhT9L3yWCn6Kot/Sdi3arcEGFGuzIRAo8ioRLImJKMUpAv/3UZat2EmTwo0HbICfRPJeHt177jl60B0yrnItmiGM39GTtyhC3rgryIxrivIinH9Qv5iz69vy1/yrC9HeQ7sTrGWZnAnHik2wtPeBz+9/+2gHzD6vS+9L12zC71J78rqnvxMWwuGNJdjMQFV5NPv7Dl21YC7BzLOurAHNSKIYZykRVDD6A7TleYRudFVa3YUENLtbRkg3fgGtHze1s30Fw3tCzxhLSkMF44pNKz6tBAqAHq57aAxktb4KKFP6CnBzY2sjtjd02CyHsutat9+G+7sN4wgFypts4dp57tw8uyldtSo/BAtdeYhQq5sLyMCW3XihBt1kHsIkrM9y6BYQAHaSmr6qIjRgZnXZ9B2MF9vQStmGl99j7R5lK26bi1VoOAnwhWshs6W/qvS3+3onWC5ehbF02s+DNPqmQzM5bn3mL90iTEEu13c6dwHdJbQDC1O/qylyRViBpYmJVBBzonisrShiIxlOqWIghUFb49sMIV7zv36K+H6qz0v5ezLS5vqPxelp/ZyYn7XA1JPvdNcPZQ4nA50jAWE1SrxsQsYgqbF5ghU2jMQq4TLmeS7inFkZg5RK2QSblOdoQ+GWJ0RgDacqQpeg2y4HPYw03Sqj0UMyeh3WRAWESvsum5I3MDLBQiQ8QrYsCmih6bJ1l6tphoFPktw6c8MgJ9WObX2X1Pef3sxvb/5Eu2XSZzh+3GggKGUieiAaowRlnBdBLybwllobKx5EI1MhjGaSFDr5wVQeCmonf5u+9En6RBgfoewF385ltBd1ZC/qeKhNqoNRt6qz68AejLyxvJ8n73yg7zCGkgkXgYZHSt3XUIonJCH/lqES0p59/vLXS1SRYpxiRh+qAhghxKYqLqhUMTeJjHPKSSy0pSEd50SovVVBnlKFfHVb+dsnWZxqPLivLGtOTvnJp5cxSLig5GAMPv1J+nn+1hX+V6yVSKoOYS1FjtY6WutorckTaZoQRR8xvq+1NjBHax2tdbTW+q8DIwK/2FoTzNFaR2v9v60VzIVaMK6uobFgs6LSq38a58t/AKMpA0FOFAAA</properties>
</file>

<file path=customXml/item9.xml><?xml version="1.0" encoding="utf-8"?>
<properties xmlns="http://schemas.myeducator.com/properties/myeducator/atlas_log_common">H4sIAAAAAAAAA+y9aXPjOLIu/FcUvl/OOdFykwC4oGNi3leydkuy9m3uhAIAQYnaSO1LR//3C5CStVh2uZaeOdWD6popcU8AicwEkHie3x8m/uDht3/8/sAeftN/eeAPvz2UfGc94TFN/LEAjOVn3sojE+/AnYdfHlbiNhNDBA1k67ap/fLgPPw2W08mvzwMxbMutLFLTJdpDiaAEJfY3GQusQwCdOog28GQMcOwXKwbWEcPf/xy59PJtTdZ3XwM6LoZfuz3h2l41/lXf7aeUr4Qzx9llo96K3nLQyIIxL9//BGJp3Hg2BpzIWa2TVyXcwMhU2ca0iAzgY0MAwFbyKvplgYd4754qmbe1Exl4Qd8sfL4MtYMHLJ6UyPQMsFRyPmaL1eeP5O/PXHmIY/TrBs8D4NkpiweYwsevkA+rJuabiKs2/gXWSTP9Y4XgIZMYNqmYYi3khWRLyOTgb/wVsOpx+Thhiw8Qid8GTWDKCgb+h6Tx78/9Pv+wuGLfl8o/z/lJX+24jMh8YOQQHzH9dh6sto//Cbb0VsGEyJ+ixdwNpY3rBckKoK4zCd8Kh6NXuv6iymRr1k5urixv/D91amQo3mC7BuBkREXrg4vKuLyniFZyqYxMLYYALbm2CZliHJqcB0Q0e6QIcS4BRBBOrDEEwtfNm2kdKt9IFtGFox4M6EEsvxksQxlnvANn4S/lqv9xTO7JZ8//BYXrboV9RPdG5BFWDOnW1belEf3SAEJE5X9YFqW5lCIEcUaJNA2NKgDh5kIcBtZTOiexnXLhMdSTXz5ECS6DTVg6ULfXG4aFkUIA8qIUEFsA+BygsUZIiWfkOWyP/GWRzmk2vLdii9mZNJnviNLWvZnXNw6WJDwkO8LQ5pl3otXSJZGTVDXmVd8KkzotPR6rqoVUsXmsFFupPf5mfY4rFcDOJuva6mdXhv1qnuM4g5Oa6utu50GzX0qRTuDwSaebmSzPb7r9yrD/tYKnvP5WY/H2fKAu9Ca48Dq6+NDsZkcUStlrV6eAZwS8EKaj8ZmmMrN+t5glnnOZF9cnVgsU30c8PXkUF2MK2Mr82wUfeg0u0GlrpUbdVpMOonnxRzNumY+/gwbmZd5vF8ZDS3YWhjtrNHfLOut+ZMNFvlEna2HtDUe2JWgvxo8dnYpd9UmKBVsNlPcfUatxWSJPJ5vbSeZ7Cy56TuDcW01rD5vRcVNvKm3Cnv0lCzHp/aekp3rhZ1IXvBmFwdHY3NhWwKyYlJlE//z2/+dxWKO761+i8n3yKOh5/DmbOVNfovJw1hsOfS3Jf5bLHzS98IuBMSLF2Tm+FNhVh9+Wy3WXOjojASykwzWYTcZAENzLAeYmGFqa5q+k13tqO9kJVQFiOM5PQqTt7ttL3Bz89zWFOeXnEVd90HYsNNTnMfDB8X1dTDxifxMQ3xb3hIs+Mbz18tTjQRrKhRxyF/NO1mwobe5OJ7N/FVoH5ZHUyz72kP1ZPd+uTRNv/8hdVlot9CJ6UU/OxpwYQud/Ws9MH/Bj+p+NGmhgXChaWPgUORYhDoG4I7DhMWwuAU1SIEtOh50HRtCzdYtrn/k1dAHXg1iqN94NQwIhpZmOMgBDgbQpbZFOdZsioDo867hmgYhDhFmgRgUv+NQ73k1pIem/TNeDV14tcpTrD70gsggn5wbZ6ZpAt0liAsRhddFkFIiDBKmrs6w7ejAhRQTQxeGlr6pIOXclHNTzk05N+XclHP7z3NuBgTml53b8+wd54btd5ybiX4q50Z1u7tJvTq34+G1c3u95ydyboRpOrMNbrsORAwCYNhI/p9wXwaCumE6mlBWYl85N8AMF3DNwVwzDUh1pGsQOeIlNjUMiB2XEGhAx/rXObdnfT5d17aW03Tyw+J8CF2/0q9oufX+ULAOsH5ouY2OZ2ltbLZ2CV7LlhqdISg32KidaydWzrBbSg5mCyvxsrPWmRe3PKtUhfZku5l0xa6udo/OLr+ba5OWkzD6E3tBDqJflbePSWK5z2Be3w/To33SW7gVd5IopNb20iPFuN4ox/ejVarF473uwBk3MwkXT1+0Aiunan0rZyy6h17xubUPWnRWbVX33X2mnyptH8fTQatfadY8B+z87Oa5Nx6WuzirO0/DxXoBUWO9zNd5vb0tdb/fuaEf49zsTzs3Q2g+Q6ZybsymDsbYdCgxOWAu4xqDmmGK6rGgcHOuML625gqDiR3Tdd+ZFIxa0fjAuRmmAW6cGzOxYYqY1uaGDU3hVE1kGoxjiKkmQ1oXEZsgIhyfDcV/1uedm7B6n52PNC6cW3NFhrGKH6wnkYE++TcHaMDURD3YQIRFlklc6gjDZJsOwpZmutKXUF03hemyXdu6FVT5N+XflH9T/k35N+Xf/iP9m4Wli/qSf6s+3fdvQHvPv1nw5/Jv4AAT+7N/iw5v/Nvpnp/Iv0mnBBiElLvA0QB1oCH0STSfhRASmu4SaDri95V/07nLLEptU2izruvERQ7BuqHbDrNt0byGjW1d5/Rf598G8ediodjxjBJKmrPOvHfwitpmQweDVb7XnCasXLne6/Usy2abRMJfpY1ssjhbohafW8M9jJuL5Cw/5KlCKdvg9Szt1ytdlziLRvJQGT11J4/FzTa7Z8lJ2+xvqLWcp0vOwds+0krFrMyLhXi1luckSFh0unETlZdKOo4zaDTaLjp2vzcazkuZKkg49Zetl3yu48YBtyZo81Rqd/q4OdDWG7PcWe9Kqef1YdGqPhoVRvRVs2zNB0MGuq3nVDY/qfXncFRbzHkybrf2h2A0wqTgf79/M36Mf7M+7d8smwIHKP/2QKHofdzgpsUsgglBrqsD0X9cjonjOBQzRoXB1G3RzbCw5x/5N/CBf7Ohjm/8mzBGEFmIGBZwXGGTIBN+1SZAuCdgcQCBBoWBchGmhAq3on3ev9kG+OzkJLjwb2lnza49G+WECrvkiPcaQioRROsWcSwRWHNhW2wHOchkQETmwLWEL4bKsynPpjyb8mzKsynP9p/t2TDWtS95Nqc2TbwzJ2m959nQzzUnSbY1Uh2eE0qiw5uEktM9P5FnsxgyRFdyDWwKYSzCNC6iGUgIF385cpHQIh2h6zlJDijmohicIQAhgJSaNnQocblr6Mzhju5SjYN/4ZxkJj8Y7vMs1WkmFtVFJp1oN6f1bK84s3Zxp36oLmAti7rcmKwLjXatpU/nMLfDmocS8QxbFfy22e1vuunqy7ZQtkfCc69fEuO0tSR+frlLe+hRKxE2W9XhZNbPjAwX1jvV1CHx2C6sarCenDe2ORtUZtztp571l2oC9K14sO5lKt1Of1ss5ce73ov5nG3iQVl8gjmdRqc4py2SW1awU6iPC3ahWKotzGqlXQCJxwFv53Fi1tLZfkjt0mCIxqOXaT2ttyuplTu0yz2aSzJr+aSz7/ds4NKzhY5N2Hfht/5GF38P/+d4m7//Lfj735arhT8b/L0x9JYx8ZfEGul6I9Z9adZi9ed8sViPne38499+Pd7+t18D+XRlwsmSR68OT60nf//bxPt711/HhmTDY6fXr7Z+LFQFJ0ZWKz4NVsvXd8WE64xtvckktuCMC6cU2/vrxeuj4jULMuCx0JG8PiREEd85fWu6Xq5izJ8GE746Pi56zDhG9+HBkk/cX8QnVkN/vYqthjw25JMg5rsxXxwslueXJVyhxfKZ2HJNRQPEqLhD3hi+86YEv4Q3hpKHhRWdjy+XsZUfW654ID8e/rtar4QhJJPYRgQTfng9/Lx8eD0TZm+5kjVAZvuY6NtkGV4YEicWLHxhMKfLUPKjjL/Kdvu/s/87+45wBX02XGGuQzRbhSvCIWuawWyXGggBbiJoG9TWTRFH2Bq3oWvycEZehCy2hl3T5jcOub4iC+FEYwnH8WbXvhiL4AMefbEwxMKARhb95vqSL0Q/uL2mazK3M6zWvugYa7ZaL8KgQ2o/9f1xP2xNcSN0NYvFdQvzONIxihPHcOPMgqJ5MeSWIU3OsT4iu/6Pi8y08zLHOWw+mRnpriMBvJlUZMaP39Q1rDGox4UPsuKIUiNOoWPFuSWG1Y6pMRuFgyRf2LDBqwOPmlI8HnY/0WJhW5LAk60o23C6uvDPGZuweXVbLk9vApWwdgxgQ/0mUAkvWLYY6V0EKrPlli+Wxy9siDch1Jt4q3CMu/GWHpV2VTwggqooxnDWUSMgmWeFZE1In+gvedjgwkSs2VE1//FPaYaXy6P/lofrmWjm8fFgwedrTyic6JnCe3JROJdMljz6Vl+24PGMDIpEgBvIEPJ38dhSxEOh6oc2qR+dOCn2MlK318PQlF2ciOzYuS+9lj905F8zNZBsN/n0PDUQHd5MDZzuOQZQOgCibQgzdG66QiOQ6EkYOZCJuIoiCrHJxLCbvBNASQ2IH+3L8gcFUcI9iBeGF+7HU4BQ0dmB6RqGK2IkW4QKNoNAhH3QFDGxoTuaNAzX8RS0XccSsZdrExNA4mg21FxuIEfYVUCwi4FhOqIHPlxZ42Pz34uwXM5FOCYiXlG/Qg9YFCBHjXth3s9nTqH98qzll5eFpVuE5f7oHSsR110eT7yZ1N0H6WnC4cr3BHh6Jo1rhHQP3aE5s7baaKtNa74GiVbvN6zdFE8q057e1gN9HqAkWtjQrwzQ3s71zBdS69Cg6+h6A6RLbrzZ0No5kELB5mXffCpkq+3aZvLYOqDWAXdovdhYVVJapT7gE736OKkfEjWUTkxn48nO6I1XhYU772RcpJcG5UBE8fV433/utJ9SXZJKb4rOaEqNYico+qNJyn3OgrQ7TRwO5XIqWSpigKnOt8+5plE8DA5YDPInaZmCWTgkjcHjupde6vVaMWGsqhpIlOqtYclvpgaHfqWy0JqNfYKu8/NsUdfRw23PHCz8tfDKD0URVvizmPlb7Emo+8qbDcSt3sWY99LmISCvRd4gavyHUzgZKsLZsh77jbBGIiwKfxMRqhyb+jftD/nUsi+uiciK96UHEuO1/noxOcknLy9FYMS4Exr949mVFzqzb3nWFxIMhfudLddT4e7GfP96JXrV8jhCDMjAm706DdEdxInISh+NAxXuYPzan/hMWDLGz8b0pOm6tN2y/3myNwErXCy1IRBeV7rd157Zf7U5p1cKkxuK/2rJIwss3L6/nkXVGQYTrwUmy1V/HQ7HX0MLeYNszcik+5P1MWw6xrxhJw1fBv54LdibAfN19CVEuTqWLX6M7SKjfB2qyf4t6nviS9PwfzLhH3GaRq9/vQB1S7PDC8IASbWcOW8u/nGx93O5FCor3UisHkkd0x/OhtZ6O61gYDn9cmWz/nE7FXGz1eUmeepmRv50eNisqleHu+B86CUHDSCr7K0Ffn/64ndp9q572MlERwW80BXtvcia6JQBTmRkDR7OPT1qHb4pZhORiZaDl9N5f6DnVh1PBkTi/ZswQjm1J8hmRu3XJ2brqfS0lqYxIv5Q+VdGW2IouQqb9fRas7BZsUZv4Hafbi+f3yFb9kshxXI/DYb+bH/tCfLNQ14vewX8KE6Ou53aMD8KrPysbNBO0qfAMDoA6062vKHtlutk8aLXRvLBCW8GfnfsjEgTB/XxpMXH411jOnl+qRvhtXajXGfZ2oqmkpMW2C3q7WBDWuUmyQTt0nQH29PguZ4prFhmWCAdJ2g38kapXV43prthS88EDTB5ro9xlmaGw9Zhsm60Wn4p4+QImJSqmr/rHgpt3s50mu1JhTSD54bW25SmrXl7EnilXLLQnAjZ2r1acdI8VIU7q+Vq067eM5uzsd4cO/ue3ltQMGy1pkG+O5lU6+NhlegTv5xih3az5fbGmnSPB97WtySL17yFN06nNqJAn3Rga0+f8mZ+OtScXPLw4tmbbie5LU51o9eu6V2Q0SjMr7sAr4rwXJdFmNwwWHMZbHm0PTkwMNlQUfniOzppV2W9Fl4ykw7pJKelsZMlk9BF6wy09ufrPuCjXo9qQb7WZp5bfSym2sBD9ayWKK1Xre7Qz3U365dubr2aFjLQf26kBzOHvsydiRxEnBTh1fav/LEMm99Vi2EX1gJnOtF4ezLOj3yv3hj2WmCy7Y0KolKDTt7beqKoOpuVJ1fFaONZqTnU2tnxZ4rRhAkdpFYuax1qe6OWXQxaY3/YbI1ytFsp5Crj7hBZsJvuu6V7xQhd18NwtQqWv/36KwmCx+mehxO3/uJR3PHr6YlfA18Y+qvxy8ksnrx3rCGMXKwrpxTqY28yWcYS58FpNFQ9ms+3HVy4jID3o4GQNGMDc15uQ7fTkddWa0c8dL4aDpAqjfKWnp6Mxlunad75znumHbmQshYu+vLa1PLMruFD93jtfLaRLRac2+jyylKrmWQ1k6xmktVMsppJVjPJf8WZ5KtxiNqHr/bhq334ah++2od/PSGjtripLW5qi5va4qa2uF3PTKsEcpVArhLIVQK5SiC/XqK7tYvHdbs7dhGa742j7R9gF0VFmwbRbFtiMTlAVnS4MP/mrCHXDe/dHC4BnwxrV3zhj/uPX91X9sNsivOJvwV/T3lOOIPDZ+EqMF+EMzsrzoYzj5FJzFsu1zyc0omt5KTbJEwT+P/k9Nmfa88Rn+nbsz2PDm/s+emekz13qak7VBPDawpsiCzqIqYxzIHJNIe5joawbRH91Z6fE9Nf9XXK41P2J1j0t1VztvGYaFREsA7gtoYhRNgBunBIkNiWzoAJkGVhDm12ZeM1CDRqEmhDzCzLQIajGYybGLui7BRZEkDLQdT8pI3/Tvu+D8z5tgNy40OevNTnziA761rl9BA+D55zW2uU6dZ8M65Ptx3z0GtyzkBhsrCyudpoVBt4W9KdjytxPj7s+CxpxLOrfaW0ZN1Sz8v6SwSy6HE4PBhlszxqzj3W8zM94zDhs8RjNbWCRnW461VrbT+dsDrlw2S8ek5jY9kIPBH1dtNgbgal8lbrDVyuxXO2VcrhHBladbucW9Wzo3KnAtxtZrajCLfJy7i1dhuFBC/M59U24Q1W2U8xtEpWImFsWbpjkt1uiQqZOF8K62Gk9OfkLgtrzRm0G+aI9alWLDY6XQ5TwydGW8Ngs8mwzCwN+pxZvXbeLc63i0VnVytWGc1MvOEzbtQ63lp0ti1nLkwMD9VHrc4z7WJ+W8tnanzl5zrmznZetvl83jLym2klU512X2gSbSr5b/AvJ5eg3ctJeOMSbo3KhUuYip7vBRMembmvdQ1RV/uX+4FdcMcPhAkb9/yArb3jB/CP8wNYQ66wU+jaD1yeNe6eNe+ete6etc+e5PpzVx5Cj8VjabLcn93JtRRXN4P7d5nXd0HxysQx1eju/db1/ej+Xfb1XYZ4a+rkfN56teZSroCT2FL0Kh5zF/40psuVDCP2X3qMcnmRi2JGp6JjIeI+9urP/vsxlvO352PxK/KTrjdzIk94XkD/F3hDs53Nnpd+j4c33vB0z0/uDQGSWbsmcV3DIsLzEcw0w2YcUJdxwwCUC3NMsXnlDS3maohDYDEKIIeYmBQhiDTTdKFlUA4Ad6kOPjvi+d7Z8aE7KubibLwpzuBES6Q2uWyROuunXGMgQqtWJf3UX7zs7TxE+lN81HHbxnLttw6ZdEp7rtByvV8kqWqRru3yc3qfKXtwOKytNvXpi7XQ1i+Hx00p/dQlVWdpVROpJc8PUL5Eqo+9arDuPxcN6vdLgdcspLfDHjr0hH/ZTZfWpp/fxNt82YPA3MwXnmFll5t2u6CzZGv8kkg028XqrGx20/3perjTtKcU27i81Y3nnjfZZ81C++0EdhOb4nj6xNcujD93s0XXrFiZ2rgYj2sLt7xzn/o4NcfCxXFwaOnxCjSDRkYb7NLr9KHV4LyazjlWfFPY1pa0Pk41NDhutgu9eqr4PKBxq96NFwO9xpaTZMlIQnfuZoutfSGVrMUJLs0OLZgcr6oOsGfLycSrHYbF6QvOwJfcS3W92VqFSt7bw/SKFrMJnvGHxAHTtZ7ZxV8SuUOnBywfeElG4azg5MEh/TJebcBKD0bWoZ2aznPl0t7htVZ7vERlWvGt1czfl1KjRmY1tV6aleIUbmBQL2YnuEg3sDSZVnb2tIxqzssmBdLOU7J/MLzEU6ZbpbVg/Jzi8ULN8vqLagaYZYvqk85os06Vl+0n+zFI7YbZYq7Sorhfnuw2h0Cvx8d0WHtKjxsT09vmMk17TCaF4bcsOXy9i780tj+1i4/yLW9cfHTyvovH77h4S/vhU2DnJIRg4csF9nC0FfhLbyUzCfxFbMYHJPx9ysQ/rq/LBXsa5QO8jsIev+R3xF1k/11+xy6NO42z34kOb/zO6Z6j3zExtyh09XC3AiA6drhmu4xahMm4SZh2U2MWZV/wO+GmgD/T85wq5+x5oJBSYzYEhnCYDnQJc0xTt3VLFz5IR7ZwLUw4oOu1WcwRpDp1AdJth0PdQpS5rmtRghi2XQuaFiKm9dk1iO/0PCNX13qdavM5WXouJwfTvZfu8nzy0Cd4OyokIDSfnsfNoLwsFyZ1p2TTovAW+xcNTKoZM4/i6WqxUpg/vWB9+WyzRZn2uJ5tx/epIbRcb5B7NEdOIl9aVlf9dMLXcpW8Xu40to9F4aAsLd+O08x60E1tRugZWdlkIbWesv2kr2cKmZdJZpps79OJoV4FcTMxg3C8bexxC7zw3DrxVJ6J4dVoXajNYMHLrN2RvXOSZuEwedJXLNE0xXCKoGfRGqCRXzCeGT/1u20rZRRm5TSsJWtZ8Zutt0G74gpt5+vDFsEVeV6vMzsd1Ebb3eS5oNlTHcZprrEbpvdb7JLZrr2FT7z3+JLIA2p6vH2oYl3bPM038/aoMMiTIB1PNZauXmbV7NR63hVLH5njvhiVDlbDUAm/1jq/MyUXGmcx2MeGQW6M80mFv9Ymh33rX2KV/3j3mfpl8upkujwnhtrj1bbD66Oqbt288HbXwR+fyWN9Lxs1tMq716fOie8fZb9+fQrrQNTfrD8j03CP5jpY7GWahkum3mR/Op04DMmYrGTwzqfEk9WzJNG5/58s14/cWT/IHZBRIle0F+TjPNzjnr9ltLsl0qzXc8L3sJXcVhFtVPnjFwXQoNJqVVqtSqtVabUqrfavnVYr0Q9eN3QKhfKcXdhxlvf2LS7Dq8Lczu/5xPnpqvRFp/cId/sGNyB++WD8uIvWgNgyNPGaezADf9LenHPE9eaLHwRgP3hLzzthl9z+tw4Cf7E6t+4RMkBGO5f70k+7zE/b2E9bzI/HJw0/HkYfOx4cd5a/oh2sdon1KnT2ssJFzYStARgn00EwOjCiHcbefj9CK3MX6MPNnE8ng53sRnxx3uAcySv6TCUa1C8imIcrzA+551g0jceiOCo6GdXQOdK4qqeLkAvoAFmGjiTy11uoCUMzwEXIFe4BnpD1THbKi3t0S+4Plqf7xw2/EEUdYnIceAbeEdvjIdSlhReEOB9M2FV/KiU9xmzCOk6XfWnoglBCuYtbHEUvPZWjjufTxscB7VeGxh/oqLgk6/LYiXvmwez6hVw63MIuJZUzKqdKFxUrO4mwxUdsC38dnHZ8n9W5v+Sr4/bgs07/812b05QtKV7Q94MLNITLW0Pzc9ldrpv91GnuNbvEBb/b7BBfRNqh3/HOqCLhruuV318GnEtVOCk9CeTc080nTDO8EMl9YX1+f6BrbyLlFP5JYpTIbe7yR//29VHlHi8GZL282Ah/2sjsL+688Y/X3fxvL8guxO899PolV6j7kJEwMJYi/HEJYvKP3x9O2iW+zYXjX0aPOqGReLjca+k9Hh8TYbiwH/L+cMvl1dlfN/rNCWF6RFT+cNwu/apk4n3R0OvBXu59h8b3hZWbirs4SU1oN2tBU1rd6B1Szc6b2dPynLh2PpMXgcbpbFYGH6eDEnc8cjpoeXx7+l2PjFl0+M8//ilbYCPGWUcYgCkXMZCsTOG5ZCU6YRt8ldnwFwMy8w5HX/pQ2qeP21RjdRlDRMOesGRHnyT7zmmL6v/8T3rH+OTXerUYe33uv4AGYCxDRBwVjyXk8h7ZeMv/fvjjEx7orfWUwA8ievK3ZzfxTre/FPDKqocG4QObE73hFcno4jUf2Iin6GWXLv5iYqNFFwH1bkxDuldLlCp3TQPEpn62AG/QIeArOoT2iPENOkT0EgmJoGPtAlYhy1fh9uETnNS5qe5tKD4ZinD+PSxDO7mbDc2rMmSCYtcCzvZNGcQI07aurNibMuivZdDvFQBCDAwA0UUBnriUTQbTbRH9i/iRr5axykL2T8bFjzCcvhC4A7A/vK70bCsVlGdLekdgjCG0jQ8EBl8QGCHRtzC+EDgTzk+ElX6Wvf5luVtkRgtXcueS7UUqucFv5UYWQLb+PRWNMMDYutSUuh9tNJfiZryJiArk0QcSt+nALwfXElerftdKZu5IjA0bax9JjC7V27wnNELyPRq4EDpU51iSLD22/HiL/KvYJNFZrq8qercN6o1dOju/FdtGlg40jMxP9cp7FS26oyi3cSVzjbvC38yEfw/r+olM2JGA40MFIb32PiheyJ3Ru+PUoFpIdW7khppmanLd3fpWBYGabkGsGZZ5qSDr6ZQs9tKUrISVlDX+gbjdbnm0Na/EHRGn2PQzt4ZDfgxB8cGPjN+XxMWabgDLuuyH3ozMmByjZ4S7+2L19hj3F7sreaeVnLMd0TvyCqsh2vWj6gWX2ozuiQyAZYpXwRvTIVQh0ouz1J/Ta0pMaF1VONy501KA2/vbAugGhGL0oX9k+D6ucN0QXQNj276QPumLIIHMPlHdB1gr7O0Zv9JmeADrTLCZvtFm+S0La9D+VjMt9xtpGkJXvbDMt7F85iONoDaGrcsBXQYloR+U6Dz5RkRT1r0NPtfhhEYY96QU9kK8BV16P/hovGn+32Knmi76A4+FyiJK8lrtF0Vg25pp8KsipIL9jnSbt7YORjppXO6f+9patjTDEJ3wUqNFgOR4UqrPdkMnV7d77SuJM2hfL8Fq6Y3EljBz+GP3/QUttnTxB+nmPev8OXlZL4kG2Wt5eXn2tHHfKolwJrphgc+FG0JJrLtaYiFk2Qa6dN3orpZc1r3UkTslu6z4hW/p3lVB2oVedp46vDUfcpvldcrkV1Y8EH1F2qBL85ESV0M5G970k5XPKUoVL/dHZew23ZaeQPM2ZhLDHwkiqX9oRD6WWRJghasoFzI3xKj5k6KmetgeX4naSaPRvFK6DUvDD9ki6vi0nsB7eoJEYAstCIybKv4lrN9fopq+Fv9zfsYt5wqp8lVJesmAOu5g/bYkUBQD69/u2GXSn6gLYF7ZlMl6OotwDc91fiHhoN6rkua1hCV3xFvl4VsJkeQQMD9S5Y+tHpKlNHXrsp5FhMTGYrD1ZUnNbtlk15JSmhliHd6RFFoiKPtc0PGOpFhDhnFpOSoe/0A81ysUh+kr8Ui2lMzuW89vxTNkQ6HvaWoD6boG9Qvxit7sQ/miWfQr+c4T5PfQfQH4QL7PwC9+HS5XOEv4hUnE42xZNC3bJ4HE9LuYs/vldEWicuoXhwo9T6HnsbM+rC+XvE6rS0K3+lOZVjTg/eOSHZVj5bi4EI+mAeMyj0To8PHuDV8cl5SKjXxcD+Sa1kqEm2eA1VfM7uOyooNc6GgOjhuuxuMIMxynrovjEuZcAzjc83/nJa4vE1ck7HX/uERwTDI4zji+81GHL9nCC96dqLzzmXOR4GOImHuc/wyEARA9LOyNfcdna9nf+iuyGMi1ggfPXcjJ5vu3L/hqvZh9GeEvmvH+dcvpr2+hNY9rZ/1zy52zlk5QsX25xhXdsfKd0wxp/97SiITHDURZ/WgRph+ux1wuxdzeENX7zarM7T3C7L2+I3b/xjABRrRjuDYk6smT0wT314iO88jCQ0bTq7cF/Srzeq7Bb5uKPi3hRLC0R/37/WHId2HKRQYkJOoGl28UTkSHGJu2duLbYQS4EqObm8QhwBL/IY6pRuWAgnNiGBYzbM2Ach8fFBIovh2VzqXSuVQ6l0rnUulcKp1L8e0ovh3Ft6P4dhTfjuLbUXw7D4pvR/HtKL4dxbfzoPh21IqB4ttRfDuKb0fNJKuZZDWTrGaS1UyymklWfDuKb0fx7Si+HcW3o/h2FN+O4ttRfDuKb0fx7Si+HcW3o/h2vmgXFd+O4ttRfDuKb0fx7Si+HcW3o/h2FN+O4ttRfDuKb0fx7Si+HcW3o/h2FN+O4ttRfDuKb+fzNlnx7Twovh3Ft6PSalVarUqrVWm1Kq32PyatVvHtKL4dxbej+HYU3871JxTfjuLbUXw7im9H8e0ovh3Ft6P4dhTfjuLbUXw7im9H8e0ovh3Ft6P4dhTfzquEim9H8e0ovh2FnvfToucpvh3Ft6P4dn4avh0cwfu/BHwmIoSGzAO5Bvc3DXAC97+T/7ESD5xWquXv44JIfiYRJ2My/Siql8mEBEvp/E6LNlJmYFNuGRhZGkDE5roLTOQSmxiEM0ZcZGJqAZdqxKVUszD8C8hcD+F1w5nYK5kNDWrQ/D6ZTxKKlmaucKvEwZacAaeOo3ENuEzOwplCETCDnEGqGbaEefp5JASRhGFnlEQUN6RQYqxvGCcJw5l5OSMbdrur9O8oDH6arCVUcPiOY0oc0PSThK5hEKibNjVdDRuYcYO6mDJb54Dqru0gzTBsh3KIuS4k/qRmGhbC0PpEHepXdZieBhN/H2JRf0E7NcIwd0xoUZcIKTFyKRZjY4wcW+is6BmGBcU413BMwgxEkKrZP7tmv9Sr5AQb+H65j1JSGxmWrjOGTNt2iamJ2qWMiN7FkMapSy1HwhbZlg1tm9n055LyS1qKDWj/GC2l4uOaJQwR0WyTAKGLwKLc5bqNdWrazDKIYbqOEN9ydde0P6mlpokAfkdL4fs2NBEEky86JoOJLqOZmguIznQm1BEhDWGJXyWsqFyq0jA2iO44DHEAPm1UVaV+Q6V+oT9hXdgK7btEPgpoi/BO2BsGdYA1gm0IRDQvoR91aiGqaRQxZNmmpWFHYkGaP42AH6ulKZyEbuAbtQw/f6uSx8mvC4XE1skXQWy7wIZEJ4Ahh3AXu0I/baKJ4jPNdU1si0MHUeQwB93a9HcU0tQRtsE7kRJ6v/JER8GxylOsPvSCMHPjS8ppC59sumL0bokoCmNoiJjJMQDHtuMy3bQMxBF2uWG7UDNFMVXV/ulV+3G3MiVIlo5/mPinoR9AtiYGJC7mWAQnBMqxnmlajgaYaQpnq2mIQsi5SYlBDfJTCvsFpdUtQwO3SnspxVl3Kx6/0Fjj5J1MYDCDiBAUQjGci/ZV2ljYecsBxGRARKjMNkWoxxxMdWZ9shblVibwmdDpy8MmzTVd0xERMxJVxZEDqYiWZCBtyQE9ZSJo4q5t2rqwqZIuT1Xdd1fdFyU0gPmOhF/nJl1RXxJoSZMBEUaUIFMCMIuQSMTAuhh1GCIoYohgi2ock59OwCfJLXjHoBuaZkus4T/DoIcJu5H0lulyxBlzoYWRMDNi0Ea50FiDGxbHUHd1YekNwrgJCHWw/peS/j1nKrq9Fu6m/JOdqSZGeATrGJvE5C7UbUeiR2pEiM80Uwz7KRfWXzIJAss1+e2g9CcX/72uKaNd9M4s5be7VzGqthnWXEuDgGHGRF9EFhOjbOBAU8TgCEDHNqHrMkYxh58csPzvFPZdxQgTj+8La7wvbMNfkUms4gfH7McvxogO5aJ8uutS3WRM9EMxdDWgbtnUchizxEmduQQB1xKDWqj9paR/V1F0DMx3BuNfL/0pvoAQGK5EqbWInB+0hcmzdGIi5FoONRg2XBmEu6IQgGifHYX/TLJaSEcm/GFacep/QCKR6C7QmWa7pkVEu2uGZjiOSYXMojc6wrwxhKANNdEDf0ZZPw5+LYkCr90Gv80VGV4Ico5/Zf7HRQAMTqNdCJGQAIoBoYiHXO6IoMCyXYQ1EfU61OUUahrWHGY6RHgMeDup/W5FmjKt9wdXJBfxLTIBIpajExH2mroDGRGGl4Q7NhzIba47zBVxBhEGWVXkj67Ij+2/hewjxsWXZL2ea4+KHiZ5rWcrj38xrIGGjYhDkUsNMf7BhGJki/G2bQq7KHyDsF/UoTYHGrdMy+W3swY/ufjvagoWY+F3Ap1vEP91wdNxIDRNoQwIiBEw1DjDpqsJbScWJhbFBGOZRCsjSsf4tKH9uYSFYQbxjxZWt4RBEKGKTakE04IWAKYYrFpQDJYsmxsijuFYegxLTjL9NYU1DOuHqwGWgaDwr66LTR2IQadGILGkrDIkN5gDkOhijm5S2xRxvvNTCqsfhT3uRhRuzZtdiWsiA6FTjHhGKXnFSgkL0L/aix/mbB6zd45ZmlJEAiCEBrUN0YfEkMYQIYxpCO9hMiAiRUNDjmMgZriuYzPoQvRVIponixtuuO9HgD031yWDOV+8uRYmdoeoGf1oG3W4R/93CQc0pr5/TPZCclZMs1hcaDCPIx2juBDajTMLarYwQtwyZPLfsT5Ou1bPE03noeK5qU8zeXInbCTAa1pd9E1d+HoG9Tg2kRVHlBpxCh0rzi0LY8fUmI2OaWuuN3jFZ4p2xIrHr/hrSSCzWuWHQvCK3+8CY9zL0IX6293xlgmwjS9xqE5gEuEXNsSbkPNO+Y239OSmchlc+AGPIKScddQICOmGMKWa5HBncpYpbHBHJu2dOMTlzmGheUd4Jnm4nknG+1fW9hB3S9SdBEfiZzQK+a2+bMELRIrT1vVTtvFxszJxpA5H6cdHMuwTWfZrdUY4LOGVlURROW/vFsoodEqcnwYXOViiYCJknK2n/XC3u0QQ+uMO63aEd/MGlSPKRf4qMMlku8llK14d/nYNJnm65wi0JfdgIIMwCQnsCtVC1BaaLcI4bDGKKMSmiDQt8g7QllSl+CtR+o8B2zrxy8tA9C7uFiBivE6F1zAMF3PbFmNNYS9EwEmgqZuaCH60EBrz4Yrhz3YdSwyZXJuYMklQE2MkEWMLk2MxQLCLgSHnr2RHfYvneg+J6xIwRSgUi7BkosZ9OIOknM9cUS2fIFbOl19RVj56xxHY5fX4CLfyIBGJwiz87wECm8FR3nNLHDh9MHb2O3uRHpRmyU6eNtJ1z0nlsgikS/mmuTtkeZ1n0/tZ7ull99Kg8ey6XC7lUXzdf7H2y22Xk6fxdEWbdkUMIGYV7bk5qzmPDkzGJ3093dOWuXgK5LREbjpJPG7ag3RgVrsmnPSWh0qVL6b1KcTpl2Fj1nALg2bS2+SCFCiX+5t1txefpUbP+X3bWujDns8zXj7Tfun3Cgun+Jw5JDYp95nvmFZ9fhn3SdkaBs++MY0nMkWcTDxqovCl5qDfboyKvYDC+qjQ24CRHlQLdr8JnVqq+JSdxXfTkAziumeGeARy5BZiw8bM32KnnNgHif/gSegDoTXXxlPmDJ3QOaLGf3g4wo6FinA20cd+I8yav47Un6xX/rGpQwgYmeB7YjKXrsxjR0bz4+YIickQZu46ofc4no02M3zTs74E1Tnnbod4G8cr0atOKA4BGXizM+4TX0jop6j3R8aBCr8yfu1PfCYsGeNnq3zSdF07InaG4CHAAhowRU8FmhFuCHrtmf1Xm3N65Slp+dUlfMNOEnnDEcFDvm6yPua0H7HRwk4a7er547VgbykHrjCu/vnL9bFs8SMG2D1ArDB1Osx9Ftf+Tyb8I07T6PWvF+RGSzu8IAyQVMuZ8+bixc6YM4xErB5JHZPu42RorbfwkxK1AoMrm/WPW3iuG67cG4rIG2a0G0KgG16IKwzpf96zwO/DXIYYpdc97GSiowJe6Ir2HgIb0SkDPER/BQ/nnn7cKLgpZhORiZYgdw9vdgaEyDRhqHO72yN6QkQA0tO+2W0wJTJTrH9+rVnYrFijN3C7T7eXz+8IAVtOsclFrCHnG9/EFmpPktqTFO5JOinCqxNY+eNwL8p7ajHswlrgTCcab0/G+ZHv1RvDXgtMtr1RQVRq0Ml7W08UVWez8uSqGG08KzWHWjs7/kwxmjChg9TKZa1DbW/UsotBa+wPm61RjnYrhVxl3B0iC3bTfbd0rxhf3O9zeuLXwBcW/2pE9HU7B/801MAfC/93FWZemezfFPSwgh7+XwU9vGBeKWUeRtvuc8GLL41RuVJvZvebw26+WK3roAmLLTjB3TZPwkG9mcuPNjNi5J7mlUOLDJ+WcFBoVwfFsrHuLlLTFYunF+aqWN3XrDTqbL3y48QaTUq9zqK0eCml0hkv0dEyZPuYAY0uY7gwKOxrT9W4t8CTLhzkDN6eW8ZTw9hqItTt4cy+jqz0es1QlU12SbJpFHNgl51NOs2CnZtXS1511/cPFbuHYXa6fYR5q0His/qGJ/ejqVUeFhMWgON16rnh63WWovxQbu/2ZmnzA0grFfSwgh5W0MP3GZoz5TfO7jhKuefs7PeYSA3j53J2+0ZgZM7OLjq8cXane34iZ2daluZQiBHFcteELTOxgMNMBLiNLCaMocZ1y7xmjYFEt6EGLJ24rstNw6IIyY2UhNk2tgFwOcHiDPnXObt5trvW64dCc7haNHYjHO+gYv15WupSkq4mJqU0ZLQOa+V6gJ+b2gss7lwyHBfLTeo4nk+rQbWyy2FehEFiZCxsp54p7nN6Y1Nt1eNxvuePh0GjWMikn7rTw8QZjNflST3lJx539QMbYtbYlRaZ4VN59bTtlE3Qzo0zmVl/lsnW46uxN/d77ZY+NZ6yQWVYO6DlvLCboBQcJIdOfdxJ6L1yeTTFM54P3PWq1Kw+dlFiP9ngvbdwnYpfzqVWz9P+4GXZ6MznZh1Xp09k3j7AoUbQ9zs7eOnsvt0u6p9maAYmZpjafzG7+PyWf+Q4XXPPLuL3BgHmzzUIoLrd3aTOyyLR4c2yyOmen8guiqhfZ7bBbdeBiEEADFumIEl0DwNJhD1H0w2DXA8CADNcIDfvcc00INWRrkHkiJfYVELmy02n0IDOv3AQMPMyL0/pWZeCaS3TnRSKk8K6mJotpnyc7PUGRS/H+m5rlCsvVq3thiTWu87zNpmq4tJq1MujJm9VzZdDqZr2twO/ON35u+VyO+G5pWYMyHD9/OgaoxzRGlrfGvSfCMs0YTK12z62O6tu1a9rxIYTIzHduM8rUEFdaGp2zwzM9aG3HHdzuXzc0rsw3Vyb82w2vlpYIzbZ9uLAyGS7cYDMbdYa2bVc5gCZVxkkHgGpvOQpLqaq6Y7bm+rW0I03uuMZbdr54kvH7Rbn/TyxNSs5/n67iH6MXbQ/bRcNofkM/dXixerTHbsYzlvfsYtAe88uWj+czvDPtYvgABP7s12MDm/s4umen8guSmMGmMw/doGjAepAQwOy+SyEkMY0l0DTEb+v7KLOXSY3NZjINnRdRI3IIVju/3NEwCia1xBRo67zz/Lb/gC7WCjuX55nPfvA6ut9/7kzb+U9lqhPpvq6aIDES2pRTebJumfPG0nTna2r47ZFqtpk6xftg7MirHioM9ou5vNGxyD5jDWsPPW35MV3Z9nOZLV79Ihp5tKZ/g4OOoMFHkw3rNSpPlafcC1tNstwASfN9oBXrFK1XS+IequSRWM/6eRe6km87Wzmqe1ykRsn0mjWowPzuTzt8fhAj2d80iKWvmXV0b7Xg/XVOOtsH1+yNimLmLO+Gb30Es87is3aoZQ3LB87zSRyawcPxn3aWwTfwrh+J43qB9hF69N20bIpcP5i4+hwre7WLh4X8O7RvJrvjaPtH8fkbtu2RbkDrpncL88aZx7265t/u6Q374ov/HH/8av7yv5b7vPUkamcz8LlYL4IZ3ZWnA1nHiOTmLdcrnk4pXPJJfsv4DBHfKZvz/Y8Oryx56d7fnIOc0w0KiJYB3BbwxAi7ABdOCRIbEtnwAQSn5rDMInjbOM1CDRqEmhDLPdxIkMigXETY1eUnSILUkocRM1P2vjvtO/tyiLRzLkJf9RL1YrzXRtM4q11YmlNtc5TcmW1gaNrCZxNN7XGMlekM6PQ4Hoj7za81jaHRrueg53holoZ9hP55Dq3nc1y+kF44uI8+ZIB7mMm/5IctNLOuNQl2S6tEDpa24NHypyx0Wy2m+OEuQsSYLFZd0BpktWfianj8mG26FsmKNcRTbrPPcCHuFOcVBbQWY1JYzhqDPjc2D+lG4dSer+YZldZMHWdcdbK77s0juPVKRqvUOow84bt5SgDq6RK56P+9Oll52UrE57aiR6dG832Cz2Yo8mTN3atZiO+H/oMBq1JMO4gG6839i67HObTqXwvVVplGCwMeriXnsHVuFZ4wcnkwKRP7gF18bSRGo/r28f9cDm2cDU/z6QW9hyk1y+d8cDurRsWhaky1fOjzSFPlzZopb/Bv3w93felUfmp6b6jJI23fiDM3LjnB+x36L6v4Km/0w9ckqmf/cDlWePuWfPuWevuWfvsSa4/d+Uh9Fg8libL/dmdXEtxdTO4f5d5fReUqIjHnKO791vX96P7d9nXdxkSZ/HkfN56teYypBqJLSVdWcxd+NOYLlcyjNh/6THK5UUuihmdio6FiPvYqz/778dYzt+ej8WvyE+63syJPOF5Af1f4A3NdjZ7Xvo9Ht54w9M9P7k3lMwi3DSJ6xoWEZ6PYKYZNuOAuowbBqAcQ0sE3Ffe0GKuhjgEFqMAcoiJSZEE9zZNF1oG5QBwl+rgsyOe7/SGNdK1Xw69dCnw++n6orM+1DezlJ3fdMd4GcTh86ZXqJTq3dVz72WbZ4cFsndw+bJpk2LpJb5OZgfBsD5NDN1md7eabf1VKZlfdKsTthzM+cRLPB6cqTtwB4UNspcIjYvj7mKc2D4unqsmKy5r3XxQKYNSbe8lNqutOZ3G4yAPcpDUtAW1raE93zQmVX/RbM4zQ1QpxrNWTYun9aZvDGYoYHmnnF2u43gwa6KMO2taCQ/CNfV5c1/0FxnD2wRB68CyT7AwzxmdZmvnxRuNlGVoz7PqAtpP7XY3sZg2Mmy96BgTrfacQo1GZj0KuE2Kcb6pb3bV0rSSCTTS9rTUYN6qHJr2YGGMnkq5ZtkePc8mjVrQ641STteE+2wpU52ssnYH5zPxWumFbe1GYnDID82xNqh4nX5ieAhYr73tZEY5qzoq5elg81xPNbcALQK4qlTGtSmfomdhMxZFEaIMdonNaDdKZP1lvLHK57zx84KDVGGfT+xoAODoJbl5Tni+t0BevZTJ9vWE3grqsJes8sKalFJmzp8G01E6Ye+avU1uXIQl5tZ3Lc33cKZSb+h6t+8W2mNNX8Q1m/fn7eFTInPI8xLZtxOT9GPrKbfsbgu7rp5Mb/eD8Xa59maVxrzo6MPtS23VrmVfHL/dWCcG/xIXf2lsf2oXHyVe3rj46OR9F4/fcfGW9sOnwM5JCEFE/hmOtgJ/6Uk6wJi/iM34gIS/Tyn5x/V1uWBPo3yA11HY45f8joTm3n+X37FL407j7Heiwxu/c7rn6HdMzEWU6urhtgVAdOxwzXYZtQiTcZMw7abGLMq+4HfC3QF/puc5Vc7Z80AhpcZsCAy5Nx26hDmmKff16cIH6cgWroUJB3S9Nos5glSnLkC67XDJn0KZ67oWJYhh27Ui+CTrs2sQ3+l5Xip9W6uY5qFpuft6k8/288a+7WTWLYOVl5nnURW6zhrAxbje75ZTILOcV5uMwV0335/ujLmW7DZePGOYGtCeVuxVc203d5ibk0K9Ntz06y+PLz17lXipbyo5l6PnnJ2BnltIPHrpXco1d3lnvevuFil77fhWZbvMQNs2uuVmq5c2UKFTxbmBsUrQLSrmtMZALwyTT5lJfhv3qRh/6XPDBKWnDJ/s0d4ujFYdtLMTm37bGk51XsHOhojCbbr96iJXmL5UKk1r6/dqw8I0Uc+VUlarVcSdJtOGpNacTrC1q0Abl322egkyBHWm8eG0H+dPezsgo/lz8YnS5txobLpg3as/2vsgtxj0C7N8OkgyPT8vZ1fYqZN1NQ9GmWq1SntAY5QbreZH5rg/4bOB5AjWvt46vzMlFxpnMdjHhkFujPNJhb/WJod9619ilf9495n6ZfLqB8SZly+83X7wx2fyWN/LRn2HWvrj7NevT2H9StriDwiQT4lc0aaQj/Nwj7sIl9E2l0izXs8J3xOx60Y7Vv4459mqlSO1cqRWjtTKkVo5irjuXzcBkgE/oRgs7+11W57gZub3zOc8vAojsxX+Rr88CMv8ZtN6/PLB+OumfgA0SZRzb4/7n7SN4+yc33zxA1/9g3d/vOOhw23nQeAvVufWPW4zl47xci/zaWfyaevzaVvy8fik4cfD6GPHg+Nu5Net9qtdYr0K59yWEV962BqAcTIdBKMDI9ph7O33I7Qyd4E+3Mz5dDLYPdzQhEfyij5TicZ/iwhj4ApwQu5TldzjLHK50cmohq6ovs/19IbqW0eSBvIW5yBkaAcX+W5fx+IeYlEcxyiBdwSWeAh1aeEFIchERBYlJT3xmYnCL/sy1TwIJZQ7f8VR9NJTOep4Pm18HPt8ZRT1gY6KS7Iu7zEceVJSOfg+Vfp7LPAyOjmrc3/JV8ctpWed/ueHxO5Sh7/A23bZXa6b/dRp7jW7xGi42+yXtOlR5r93hrSISI78/jLgXKrCSelJIKcpbj5hmuGF5RFB5dX6/P5A195EyrlcSUMqG3Qmf/RvXx9V7vFiQNbLi83Tp82v/uLOG/943QH+9kJEhfWRGK5Q9yEjYQwVorFeImj84/eHk3ZJeIuhL6WSjzqhkXi43JbnPR4fExGbsB/y/nB33tXZXzf6zQlhekQA93DcYvuqZOJ9UZT+YC/3vkPj+8LKTcVdnKQmtJu1oCmtbvQOqWbnDdDpTURTdT6TFyOE09msDLpOByXueOR00PL49vS7Hhmz6PCff/xTtsBGhOTHreNTvhr6sjJf0UH++OUrzYa/GJCZdyDvcqodSbv+cfJJsu98G+PWJzzQW+spwQKGxPG3ZzfxTre/FPDKqocG4QObE73hFUbn4jUf2Iin6GWXLv5iDNyii4B6N6Yh3aslSpW7pgFi8yPuzDPNvPaI8R2m+RDF1NDxJbtnlq/CnaYnLKNzU93be3oyFGd+zXZyNxuaV2XIBMWuBZxbTnQxroKSWOrSin0d/6d8AwYGgJf01xLNKmJDb/uLcYhy+CHLbgdgf3hd6dlWKijPlreEoOHnMPyYPfpDPlXxBoRE38L4QuBMOJQNK/0se/3LcrfIjBau5M4l24tUcnNLZCy/KgavEVHAt1Y0wkCMjy81pe5He5JD4nlvIqICefSBxG068MvBtcTVqt+1kpk7EkvyFu0jidGlepv3hEaS/AVfUbiH6hxLSkLLz5IXk0Rnub6q6N02qDd26ewtITqwkaUDDSPzU73yXkWL7ijKbVzJ/ErCHanGE5mwI9jlhwpCeu19ULyQO6N3x6lBtZDq3MgNNU2SuoW2/huZeDXdglgzrEvS5fp6KlkdpSlZCSspa/wDcbvd8mhrXok7Ik6x6WduDYf8GILig99OHKwJo6cbwLIu+6E3IzPmfZZ1vse4v9hdyTut5JztiN6RV1gN0a6f42EW2ozuiQyAZYpXwRvTIVQh0ouvJeWmxBTj0MsCwJ07LQW4/Za9XRKvA6Ga31zhuiG6Bsb2JXt70hdBApl9oroPsFbY2zN+pc3wANaZYDN9o83yWxbWPuRt/5j2WjdMTUPoqheW+TaWz3ykEdTGsHU5oMugJPSDEp0n34hoyrq3wec6nNCIe3Tt0l7ImYRL7wcfjTfN/1vsVNNFf+CxUFlESV6r/aIIbFszDX5VhFSw35Fu89bWwUgnjcutVl9by5ZmSNrCS40WAZLjSak+2w2dXN3uXfF5owza10uwWnojsSXMHP7YfX9Biy1dcrXq5j3r/Dl5WS+JBtlreXl59rRx3yqJcCa6YYHPhRtCSay7WmIhZEko2AuZ0V0tuax7qSN3SnZZ8Qvf0r2rgrQLvew8dXhrPuSOvOvsuq+seCD6irRBl+YjJa6Gcja86Scrn1OUKl5upcnYbbotPYHmbcwkhj8SeFD/0Ih8iZxet0MciwuZG2LU/ElRUz1sj69E7aTRaF4p3eGp121bCzFCP6cn8J6eIBHYQgsC46aKfwnr95eopq/F/5yfccu5Qqp8VZJeMqCOO1i/LQkUxcD6tzt2mR8m6gKYVzZFEqFFWHjnOr+QcFDvVUnzWsKSO+Kt8vCthEgMvUKst2+0ekiWUhI6XUZKEUlb7MuSmt2yya4lpTQzxDq8Iym0RFD2uaDjHUmxhgzj0nJUPP6BeK5XKA7TV+KRbCmZ3bee34pnyIZC39PUBtJ1DeoX4knM+o/ki2bRr+Q7T5Dfg5YNua3ek+8zkH1fB+EUzhJ+YRLxOFsWTcv2SSBx4C7m7H45XZFIjvrFoQJaU0Br7KwP68slr9PqktCt/lRmoAx4/7hkR+VYOS4uxKNpwLhMORA6fLx7wxfHJaViIx/XA7mmtRLh5hmU8xUw+ris6CAXOpqD44ar8TjCDMep6+K4rXFbAzjcHn7nJa4vcxwk5nL/uERwXI8+zji+81GHL9nCC96dqLzzmXOR4KMeYkNE85+BMACih4W9se/4bC37W39FFoOQSMNzF3Ky+f7tC75aL2ZfBoOLZrx/3XL661s4xuPaWf/ccucElxO8aF+ucUV3rHznNEPav7c0IiFVA1FWP1qE6YfrMZdLMbc3RPV+sypze48we6/viN2/McyVEO0Yrg2JevLkNMH9NaLjPLLwkNH06m1Bv8q8nmvw26aiT0s4EZTpUf9+fxjyXbg6nwEJCdDA5RuFE9EhxqatyYfC9BJKXMsxLEentsEZ0TmxKaAW4poBXWa4jga5bjmUuYgAxL4CW94Exok/8C62fHT9Pra8aUleSYUtr7DlFba8wpZX2PIKW15hyytseYUtr7DlFba8mvL4i0x5KGx5hS2vsOUVtrzCllfY8gpbXmHLK2x5hS3/kzg7hS2vsOUffsiOT4Utf8cuKmx5hS2vsOUVtrzCllcIIQohRCGEKISQ/3CEEIUtr7Dl/7ej6SpseYUtr7DlFba8wpZ/UNjyClteYcsrbHmFLa+w5RW2vMKWV9jyClteYcsrbHmFLf/vwZZXabUqrVal1aq0WpVWq9Jq/wrLgT+CMODoE+enq6+EAfoXCAPkg4owQBEGOIowQBEG3DS7IgxQhAGKMEARBijCAEUYoAgDFGGAIgxQhAGKMEARBijCAEUYoAgDFGGAIgxQhAGKMEARBpxnyxRhgELPU4QBD4owQBEGfNa8/lsJA3TiGhpitmW4hJuQiCEgYKbDiU6BrRsaJja2HJMjJkIjh2tfQRhgiAj/SBhwztN4zRaJMPyvViNDr3WU/+inpIhERKvQoLZhYQJd1zAtYhoAEZMBizhCescxEDNc17EZdCH6KhHDgWK4QHmP0yC6fp/TwAhDW8VpoDgNFKeB4jRQnAaK00BxGihOA8VpoDgNFKeBmpX5i8zKKE4DxWmgNl+pzVdq85XafKU2X6nNV3/BzVeK00BxGihOA8VpoDgNFKeB4jRQnAaK00BxGihOgw/souI0UJwGitNAcRooTgPFafCToTgrTgPFaaA4DRSngeI0eFCcBorTQHEaKE4DxWmgOA0Up4HiNFCcBorTQHEaKE4DxWnw7+E0UCtHauVIrRyplaP/wJWjHwF/fzSfEfw9vIC/R1+Av5cPKvh7BX/vKPh7BX9/0+wK/l7B3yv4ewV/r+DvFfy9gr9X8PcK/l7B3yv4ewV/r+DvFfy9gr9X8PcK/l7B3yv4ewV/f54tU/D3CmhNwd8/KPh7BX//WfP6b4W/NyhxLcewHJ3aBmdE58SmgFqIawZ0meE6GuS65VDmIgIQ+wpseRPIJSInXP27hy0fXb+PLW9aACtseYUtr7DlFba8wpZX2PIKW15hyytseYUtr7Dl1ZTHX2bKQ2HLK2x5hS2vsOUVtrzCllfY8gpbXmHLK2z5n8TZKWx5hS3/8EN2fCps+Tt2UWHLK2x5hS2vsOUVtrxCCFEIIQohRCGE/IcjhChseYUt/78dTVdhyytseYUtr7DlFbb8g8KWV9jyClteYcsrbHmFLa+w5RW2vMKWV9jyClteYcsrbPl/D7a8SqtVabUqrVal1aq0WpVW+1dYDvwRhAFHnzg/XX0lDNC/QBggH1SEAYowwFGEAYow4KbZFWGAIgxQhAGKMEARBijCAEUYoAgDFGGAIgxQhAGKMEARBijCAEUYoAgDFGGAIgxQhAGKMOA8W6YIAxR6niIMeFCEAYow4LPm9d9KGKAT19AQsy3DJdyERAwBATMdTnQKbN3QMLGx5ZgcMREaOVw7EQbgiDDgJeAzESE0ZB7IFV2AIaRFR7qAOzuHV+KB0+q0/H1aEAnhZMOQQ7gyjy9jMhMpqqLJhARL6QdP6zdSfAApZ44YVhOJq25possCxizRZ7EDLW4CTCA3xKDbgLaN2V9MfNGX42fg8lfpLREghMNJuQJQ9mNbspgJJVzKVQD5VYowgg4mISYJplhzuKsDSgmjGiEYOQwghA2DIocgzXLefNWXi3rC4oYL4zdfNoxTvZ3gkl9VMEoS+GjJpP/Rqn3/3oL0OX2gfxk8vZIt+IHHnT6TM9jhypuosjA375qhQsitybWID98mV6w2ZOI5p1yNP3655mSIFGV55qSQiSgfsVPIhEnptqRHmEZJLqfbwxeenrg4MC4PwDHbdBlNaUaVflngIxlE/5VmY+P5k1PcdoL1JjPhVrnjHXN/p5zMJKCzGHYv+5Svtly84OqmKKyU7+xPvdl6xY9Jw1Emp3PxrutT/bBu5WqfTIYUZ8TrXRGo9l/zJk/yvr4WGo8g6mKndT4rOpQraf5WtIIcUoXPrHzh8IbRuux30IosXzs6jB/r//ivET+36seq/AWlfFeZP+wCr2V65caQZyJofFkBYQ+XKv5N/CZRFV70CUPUmiZx+4ZcmDAqxiDi7faFGEeblxS/dfxwHGa83nw2pZoRzcZ5bjhvI4YiUSlPY5VXlbw4F+a+vWptVKy7lZotPY13m9bDtZjggzp+W1BRQbace7hWGoblCh5yhb4wUW+248QxEkpjCQvHCLR0l5hfaJVbhbq6/7L67HerT4wlNR3A77Cd0nZ/RdXpX1V1SMhm4R9WdWds9R9VeZF43155/5TV92M6lGUiI5wNu6nur+5Q4Wt+qFwRPdN3yyVfI2vsQaafTEVs6wjL707I4JS3IIMP23AA0kzkukgnAAHXAMRhmk4NEZcCbDKLi6GWTrhm2i7WgQp5VMijQh4V8qiQR4U8KuRRIc9/Xsjz3iSVsDMWNu5PUqHLSSrtapIKaDqOVZ5i9aEXhJmeX5qkoo4DuG4BzcHQ5ASKGAmLn1QqPHWQ3JVOgK5RUTCMNWL9tcSP5vTCHMgb8aHwFj9M/KOwpuVwJLdpEhs6hNpyRpYSgxkEOS60CGG2abjAdQDkNqfuX1NYE2rvTL5+u7DAtWwXOsjWbNtADCKd26aObCh+EsBcTjXuWC43KESStvJnFvbdLmchoJmfEFa/Fdb+qi5nI5MRXYy2MDVMamOORe9zXQmwgbHhmlQCvWKLM01zbeJ82mL8HOK/qyoW1nX7h4l/6oREd0zJ0ir0QUMut6jLXRMjQAzuCK1hBDNADQ0SjbsIf7oT/lTC2hoy9B8trAG46Zg6AI6tAZtazCEisAPAQpbBGSSYm7Ztahw6uuEIZ/JpYXVk/DgtPgrLTUuED5xQbiODYw1QQLjOJZ64BphNxXgQAcNBkFEZXVNVs392zYJI2HAJWBKqRxzWF8IKM3NyHOF+EHHzpRQPr9uTK55cvz/iLwBDPwqGHWaKYIYzU7xR/ENdC4tKQ/T/sfcmzI3byqLwX1H51amb3Bo7xMJtKpX3eZX3VbZsn6RUAAhKtClR1mJZTs1//9AgKVESJctLJp55TN1zx+ICNJqN3tFt2JRJjyruxQTDHBFJoTLGcp40x6aGriY8x5PmKJXV8ziltkep46hFWx5Cvnrb8hFzpC+RC4Fkpd+aCiHu8p40NTNJZv6hPGmOTVyn8KT9iJ40u/CkFZ60wpNWeNIKT9oP4UmTxDARpcylzCLEcW1qcspdrowzB9os2ZZQHJq7is96FvNxoYsVulihixW6WKGLFbpYoYsVulihi/37uhiKlY9uLzka0c2W3M1qIBamccgqFlN6TlN6jAghsHQxkSZCRLjgRKaWkL7BEfJcjxtUsQFmMWH+m3MmSlZM/nGJyKnJHMOYjH/WWv0ml53RVgEBNSoRos+BxBCvr8M76cO6dDMU2YLnkGKZnUR5GdWZivXeitJgoY7mZlKaLlu/bmVHrbe02QFhrhcw8eYW67HSOWgOb3s/UQu6JTizWAoZlyGo1HFNvFoYdeMCJJnhKg0Ze2FLXiS7UMUzHSQ7Rml2qgqgazko/5qGQBH2+kYWs/inwCz91zFL09NG3La4zxXPMJFPmOOYlsEwwQJj5nhqYkt4SHKEETUkhAdevX/VlrKm9i+EaDnHSj1UxpSFmaesPeFKz0KmxajPkUmJyySiDEOXc1Ls32L/firMFvv3Tft36TldZKOpOU2BPR8Jz1cTYNOkGCLStlJiCLcIdYXFlLDnvg0J5JZh/BBzOoZFpnUbk0rLQpISA1EbypmY0rGJIxxTmbncF0QigznMEj5RCp1vf4I50wqA654XTM9m2hQnDFlXkJ3yDSX3lZXwqAyFqXsWcvGXuH50La4LqovOvssFMSrDuMh3NPYBgWYdA/AmgyC2fEYNB+ISj+r1uEAEsBXWDhJvly7F/Hdumee8ehMEzdZ61U5TO1PHY+xCmyxKDew2qbX/96gOMhR1G7OfpCpFXMQ8s01sC2rtpWZlTEOjBgwJ+FD1OqndDLxxJGdLuiZrKWlr0C3BIXooaQi30qZFstSEaqXqQqvVh76yLWXvxOV7dFZAvyWb7TAaghO41IHKPmqM0npTdgKhlht3oIVy3lEf2h89AueN/JJMYVgrXXYTdq2Lq7MWC4fPUs/ckYkDrxG0S4l7bvymhiEFR00kFXtW/07ez4K3liQ4JK4jjRlATSID9uKh0synBGGbUVIDt8RKIux3e1JJAIUyXe8lljIKavnEmlDBZBZfMnFIa7RIJhoxEiZxsJKVuwlgGcjmieCUUsiYAFY0f0kqQUzIwl7yOohDkSffRgMeaolmpD+31QqA5Ii2w2PgNqaBmyflXwUiVIJWAvuRhX0omdiRHwPs5jSwC1WKJWFdpFrMgNrtC6EujLLoJoEn08AbGeC3ZshgVkl5HR2k778Dt0r7eWqGsQPs0XoMMjAg/MLi3PHiMlS0PWYi796A+SzpFXtv4xV7D3+XvYczSPuR9t7Ga/ce/c57jy7Yexs/+t6bWZwDb+eZ29nuItkREt3lKi2sM2pVczxrxk9OBdpLfOVUtrw0EpbEU2tJPDUvcvr+MOM4QjgVTJsO/00G16YjqHMCdMvEAucF/BbECF+MXS4Xq/y2IKYxHdBdGIL76GjyC1HE3NAwzgaAX4gT54VGXxPlXBgJGsUblw4dvsk8eWu8MS+EmBdTekOgMC/U+GLU9jWRsTdEl8fRvLdGGOdHMoH7vxN1aSQuL9T4I6NuKvyZE8nUWSM5Ie458XDA9dKhw++zoUbxxqVDh98Jrjje+CoqWtIP8670jkUb6aV38yOn32bcKyMnR+LWqCW9HLl0DQMzBgdGDRNbvsU9riZgPmaW+o85tm/blAkPyrZZUpEw9bFruViaXOi6fJ0oDBWwHzYifKHUsdPe2DnOd+xgtIxjx3Fc9ErHzp8r6+22UjDPoT9NX/65kjh4PNljQdhNfCr6Xuyl0U8Hrdg2euiD27BT8jtRE3w7dBUcPC84TeIhFphs3aRC7rTBBv3+wMrIwtSLekrXGVtrQ7URfgLfyGewGhZ4QxTxK7u4rjbim30gQUtZ5tAUfTzQG6GbMbkyxu0vm/Rrmf76YUYu0NkZ0rZuoolDI3fwKL4TxdsLF2F+LZsfvAj8DyxiZ+EirK9l64MXQf6BRZQXLsL+WrY/eBH0wxaRsfObrhtm7XyMXngbo6yhr3n04teXMvLHbUjH88wa+bkCPBZmUwLcoY7peQayEDFdhrGyo6QtfKguRS1GfKWKcSSUJHAMz7QNKnxf11t1BaG2hfCsAH/3iJMC/KA1R4DTJQS4Y2Bo6/AqAV7vRINeAyRyNeqE3iBQPPV0s9QdHbscKF7tdaDcLzSo9WQTYhwJuuEKSNNq0PKiQbeEDCVY/Y7s6gHhDu8rqoQmt03WuZe9tRLMGasIUfzExBnPQdqGa6RAjAHRSkJXQnffEN5SgPR9piOCnW7pFz1h1O8q8Lq/grhXj3T0IHBbA500p+ymwMWujVQL0UEiHWBKIk3uC4rI/KIXOUpJO5D5mki6wBlVRD/UGpZ+AXD+XDnRnYf/XPk1H/oEePe9yst3dy7/3IGdpdD5Kufy0nid0WvyQC395yOBhWBoW3YElDKvy9c6xvH0aoxFCs7nUnFnVJdcFfd1CH6fiouz4nxYx7iTddvTF1CPcG7MbH7Vjn+P5TlFPO1TxdP+PZY3Gz37kVnexudmeRs/IcvLWDBTB01Hy3Fm4p1LGTJ01pAZwbPYkEmU+ilDxnQcj2MpLewT4nPL8H3D8ojnm7Y0lFXg+67tCstzmG1B70DfMA3fE9w0bewJx5o1ZN494qQhc7Y5x5BZJsXMIQS91hPZjtpJp1OQC5c91gBKB/MGzOIOawdeOFwrHSvbohnU43w8nYfWCXgfbBlC/pO++T/d7HCJiaQMGSFB4BixFaOnOB0/Nuv4lN1e0NR2Uma0jLDrt3pDEG16pAkX5MgjaoDs1Hp96ff2H5tKPoayF0tRbZnA7TCK7vXrvY6ipC64ANqspwRka2TpzK4mlagKxfIFO6cCUjq70gUyP4SMmNwUmT8hSVSBrkf7cyWF4xf1TwkhwDw8NTIAf41XpC4BProaF6sfYeB8Au/sJ5b2P5qv9jOIxIzQGTjkPgvDdHrMzNtz9Oz5PWte3HNZRXt228/ZVCk78JVMiBmmSCb+Gnc0+lK6YGGvdMju5RfNr+Imj1WphNzPqn+D8/+Q/vpaSGddtBqD8accvm+n4kV6+ZxFmF8PzQ9YxOj7f/hCFgVgsguxvh5aH7AQLW0/eg2L4i/ZNdhfD+0PWIPedx++iM+o0Y+hmwmsfHbeb77E+82swTGlTmYRbs8MtJTNYc7aHDkZkrk2R6x/TwdPHOkhgW3oLS/hnBDzEbcNxJCrXjIcH/sGpthwPF8SxixDegZhNuUmcRB2vVmb490jZm2O58feWb7NYcyaGDbGDp4fK/nvSh1bJjMcx7G59LBhoCed6TmNKhsT08xJFHENZRa50paES85c4hBhcU59B7vC4L6tXvUtZGCCDKEWbXKPGT5UwBaGoJzOoopRahHbxApZUnBCJCUWJgZHNldrsTClWCIKh+6IkLZtMM5MansCI25wOWWePT8+tV+BKvW/l1HlGtQH4AFVVh6qLItS255BlbIuieN5wmeuKWBdrkeRaVrE9AybuUI40nU5NolPsEIRERxzX41nIQ9qg+dZsh6ypSkdLoRlmULZsK7wpGMK3+DcZwIBwnzpq7E1gXGJ1IfmpoOR+gR4gqqCjXoFv4yqGCdzMLTCSjwADtPy+3GMtlUKEvVNbeAvJWV/lnylxK3k0Zdj2GQGaa7NLEUq0HfctQz1xYXAlqIrZCpcUW5RlyNXEtvDNvWZ5XqW7VgMGZ7pmr7nOLNIoz6XUmBfMMunytBncKQUuULhRmKsDFPi+1BDC0kLC6EI1UFUKvo2FQIlkZYu5rHCHpXxy3gQBj2dDa30nvicb5JuHDOvfpziRuE7U+BVan1h1JWalXlwTiLJQ/4vnHll3a6yCr3kZ78VRuI++ZEkN9fUB1HWLhQIS3xsOpcOssTGNaQFC4N2nKSbnr37mnzVWtqtefQZO/objA7rcdYT0Jd0JFO8oAvWvi5YFijZ0mPNdiY/Vy1MSclWv1nr9qIOKMYoTU7rvWNkfbjPyhk5JcN3DAtENj3s3LODS82j3q6NiqzPzmk7xKazc07msn3IRK4JLZXmT3TQ+piJHGSQhSsCn9iHTESRYc+fKBaEHzCR4vwGXbCiWIx8zERu3o6ZZMIfMpFtzqJON+tVFnfs7FXz1OJDqWrkngdt0WudKOqlqdh3D+t8o3opIaF04uf46O7EMwmDVazapCYTpuKgipMqJcZRWo4HZWuEYtnEtYTl2cyOWbNMmVFS4RDOBq92ZcIYFTdTGmxXL1KfL4v7y8f1D5P3nrryYeXralxqyIufBcdAa8zntJMhxtRTnHgMjwO8TAg1KWYcWVzJShOqwzuO6RNHEIwwU9LXMkzkGabSO5xkkYoxq5eI43u2zYTvMKWgMM9wCDRDoJ5nC8xc38Wm5QkbMns6rOVFzeBZjvi2CBW3Tw5oa9/wt6w+rmRvHGlZSVPAM1ry+IpuOR4LkPT8c/Z2qukvHCNxs4x+QwNpeKARKAr8lrLcrDoAJzIydS1AqDHvrt/t6XbSgORJtzcA0kwobp4bnJqQll7vRH1FwiuHyoZRqoP1taTtn7gKWtAKeoESbc9Th8PhTH1GyejG1kwYNIOYxMeZ0gkZKaka9WNAWb8XJSvXWg6041b34KxyDc7pB0LG3cnjdcDtuM+2p7Ouk6u9QB/5f8u7kYKgMe60fi+HozvxUN2k5FWb1YPW6Gi9oo62NvJgM8R7hSt96n5EXhJOmws5VgpGthp8LiDHAL6V0rENpU45SuE0LYtkCLU22oKj+o5Ji/GRRhJrEnDKTB85QDrdHYoWGGtAIjrdvt9WBpyckL/I/RY/qa0yraNEYT9pRc8g6amu9cN4VPxttMKYYdXUHleYqoE+rru9t/3dh92BVsQnfsOnb8UnnmJmlb0Z030tPSD3f3b0f+oyj4cf3SBIWWf6hqJnoM+WN3PzWyYdsNtVtKtD/hcx1CVgqykDsif1XsValB7rmFD6IbOX/zuphEypClMCfUrsTgnHKRE2JWj+yuNMLKyrb9NrNAOhFVvWCUDkdJODYJNbLWVd8QIzRAOEmWC/3tf4r2PTUJyRIS6Ulg3GEyQZpls+/jry8bC8HrOufgfU5Ph6VEe7vWvI0mRq/EetcqffE5d37qqjN5S4AwlkG8rYVP9x+D84jNBkcLa5Nh7W2n/sicpt3b/ZnL49HkMftEh15IzOS5wJHXeKi3WHzXYjagGMcrjf4GURnAT7e5fPe+g42HfX1MX7m+vzxt5d295rHZv8eiNSZp95jV3klY8fefXK98pu57ZK4cVQXrajm3vvjl267Yv78Ere3z9VmuHByYWp71UrxxeifN7jWxvhFX7qXFTbj+zq+JLttKtHzSdSbbYPLnb2e2Knsc+uvXa1smceVY/7leZT4wrttCs4PLi4d8t8p9G4eg77laur6GjH22U4PDozoqeb5/2qrO5cX1bDU3bZPqgYt49HzauHatgOjnY39i9DBVv19vwwvHw+q2wPz3fPmzfo1rps3aPLe294i247HDeurprtvZswPLu4b5wxFEbHW+K5ennl394bweHm/rOsogEru3155T561+d3HKPwmlwN+eaetddsGN7uxvNJ4DzeXG8MDpvIvK2eoxu8Y3Cy17/Bbu+QjHF5SDYeBTn3BbkKeDV8Fjh85Ar5ah7EqmeA1/2TnfCaXW80j+69MgsFwIAEvhqO70dY3t3ecqO9d14VgX+2drhVxQG9KBvrR/3e1U0j2r157J/c7PZ7zf0dEh1Utustj588eKE+/ZMQwkgs9KJ7sAznkkXjhpy3vWZoyGp4v3cXBReVxu0VDge3d/sKqe3rvWAQqKUi0ToOJ5ZRdVtHlw2jWr5fZhmXZB3hrZ4vrp7Ph+Z5uVO/uo8al1d3u/zmdH/39P6mQW1ys13zj/KWoaXaSqPXa3e//vYba7fXmsP4zH/UWVNP/Ja+8ZtSExRTmKjOkzDKVLCXKortlW7Uxitd3Adh2C0pFhrUW1qX0KViUoY6u+Xj01VxMRlgbHXr4bhK/OtrrTH3PXAjjO7q41GnleMBT99cVMdzUf3olZlzihN62LQBmWrKWYY+LQQsKMrtTBW5wQa1sOVYlGaK3MxlzolmJRpRoGX0pKgEFWLsplmJjw0GQknwYXKKMDlIvaLPIcMDo0o+xutMBjY4Z2eNkcmQ/Jw0GUbPpI4sV9kGGDuG51hcUC65KZXy7WBEBKVC2tDmDeE5JkNSY0d2PshcyLcRbEFNC/u+6VoKGKX3G5I6NmFMqv+T1KcSgV9y0kaQmCt7AiMpKCYEE84thyjd2Je+iYTSgZHPDakXlmcRKB1FdlosVJJJ24PHkfadjVVy2EQsHFsVo6//bYQdtbDOcMrb/y1RkGOXOjQ6S5beZE9+oOkJbgStzI/Jhka6KIG2TpXS8/XPVgliC/Jr6Xfe+UP/zwse//i9/cfvSluIWvU/Ko2gCxEIVqpsX1RKNyeX56WLg73Dw4sSG234td9/Sx7//bc2vH0aStaV8dD6Uj/84/cw+EPxi1JD6YqldPjeICrFRkUJEkKa7V53NJaO3w4Ubykpa0gG6q0hsJv01UTljEssjl5SoKh50rmayrrR8Wadk6Jfh/wNOBUw1DpD6H/R1ZjSuk4NGbYh00OfHu+OB1v3IZ1TvRPXLOuVuHoCHtRjTq3gi35QQ64Xq+gQDhj0opLSVtowuf63p4wYxQbC0qMy2SJ9X08PLyt1Vc3fAwxAuqkic9bVNxrMK7U7keIdzbiOVALjb/Dd/mz92Vr/X/1VvSjofS0BccAvMAovW70g/FqCn6US1Hc4Up99fHwlzvfKqJVKW5TzlEHfY4ajDBClDAIrSV0AUIQMCOyBJxQ2pbsnamZCySmdy1X9InDpdhgxmKai5oZH2h35CEWyUjJv97naaI2xQ5t1RENRxvh3S9EcG/F0cMeAzDtLGP3Klym9OMefN8H3E809j++DrZTL903zx+L7w0rb3Bnz/fjnFN9Pn/mB+L5l24bHiUu5axBGHBOCEZ6wKJYOtYVihoZEtkUmfUMMOcTANmK+70vLtDmlLuaCCcdxHYx9yVx1hf1wfJ9k+f7bWQRalkV42HKFy52fjEXEnvgpFqGt+TwW4c5TDa0fSzXkyLl53Bp7k+OfU97k9JkfiEVAhxsBhUR9j1BBMDYdCv9PMQGTEmRanoFMk02qhliYPpaG50rDMglHULSeemoQh5smcT2fMWIS78dTDenHsAhnaRZhKiIQ9GfTIuIY2hSL0B6+HBaBjXksAsKdPxKLwM9kfThmEfHPKRaRPvMDsQjY11gQwqWPPQNzj5gGhs9nU0oNYfiMWJ76e4JFIOkLm3PHoo6JkNIlqMdcZCLHE+BJVxwGWkFL/sOxCPNjWIS9NIuwHY69n8zQSKPfEywi8frnsAhizTM0nA9gETlpZEDLc5LL8h7WkaSUx9yoGb7lvz7x3HGkY5TjC7+3/9gKPG3iypaOISl7G0zfnhSNViCgynK325dx7eQeeCVCHW38v+Bf+GdZG5UtNBiztvjnFGtLn0lZm88t5HFD2R8cO4Ta3KfCEK7EljA8ZT8b1HVshkasbeSLHFN5U642xT/A3GZRM2Z3LjO40ms8ZSMZLiHU9TBSvJkwx0YCkvhs25XEERPsziDY4JYysYgrbNukpmeYQlqu66u1c2oTzplHubUku8tldTGTyBDxHFIc5b7NsL45NDnvhQ9npZmJZoN3M9xvGtYM92sqIg/aoYyR8VouGFPVd2d5T+0clqcjm3kszzHmsDz341heNh10zPKyV83cq1buVTv3qjNmmpPTTTBDVFotbbPucEylk1BMPIzzn7ImnyJqyPUkJp/7vD35PM1/ypl8ylSjbqV8dpaBX+rcUVbqKm4t4wOCCLyaZukXVOISbkq1zPhS/FuBOCyNWPeva6XdaDD+rf6KRYIftLyY6Y/jSt+B8VvVcnkcEUl+TjH+9JkfnPFjCmlfFvN902aKyTNXGKYjJOa+kKaJuXSJzXUy85jx28I3qCTYFhwTSVxmcUoJNSzLJ7bJIS3X5wgvq+e+hvHPbKeXGP/MlnrNC9ZrX7Bf+4LzyWVRFtYfWhaNUjWzsii+mC+L3DmyyDY+3EIfR87anQiiQloDbkfdoAfhr6hTask603+nBJAEhSDKlDQnGWnGay8xSDhxNHwXg3SO7q8rYwYZ/5xikOkzCYO0XGlz4iOdl4kZcj1pOL7gNhMg4BUPsgxlPIsXGKROf/wnWWSKnDGLJApKQzgEm4qze8RnwrMs5CAbKWaJqLJUiVCccjKg4EpKOOI+psr6lwTZlAvf923OqHAd3yaWTZllL+stXMoN8N+/R4hi0G9lZWLDTziEZjI+FfHVurIVU1yahvjXm/lPLZSteq+hJ34tO5rjF9DcSFkcrmmyKW6UfrPXMiFNTN+FDX2b+85FNtsmbHbHmSzOfW9wLS/uzpA9NeB04uS3ZRJv5qXPaLp4Gr01zt1blK7z+pybOhTqS2s8X/TbnSEE03zWDMJhenn9ucHuWQ/UKtlkAaCny+Jr/x/r9tek11+BnldxuD3Oa12cOJScw+nGmbqjzNjkInRg6EFqaEzu38aZQUUiUJEIVCQCFYlARSLQz58IBL0fRwc1FEHpQ1pwOiLvGEI3PcL1kCceHtK7wJbTcZTomSn5v5p9cTVJSHcVEyKAzrwOAf9QYu1Y+5iZcYEy8sH5uHNUEH0ytR03R0q/bnLus+gRWfSILCptfZJSwkWPyFcUYyl6RH7OmlqfY+8VPSL/zb1X9IgsekQWPSK7K0WPyKJHZNEjsugRWfSILHpE/uM9IrNVdNKaOEnyR1oPJ/6Z6lzxr9jaif9OauCMCqr1ntb7PR26AJ+ZwqdGJxaSNevtu2fBjOf7YDi8oz3rqY0ajw+yGdafQCWTnXHtmdg31A+80zgo34llqEK2N0xnhnIwCsWBiD9AfDF2co3jJhOursy3wghT20QUyj1OBJDiUjkKo5kAkqb0kPVb4FfNPAN6Y3w55RNQ6gt8mmESOG4HuhVVot33OkFbu83SplMjPUgZis1uDXzV7V6i2a+oX/Gg6Tou3IdmZXF87pWRvgVuRnULcJn4YW+tZ+sm2t/d1tWFANI4Vp0Qi1IT4UuwMM4Wgjol3SSANvZIKoWwlxRsGTOCv+a6jS/hS6oBalE7U7cp+6j2IGc9npOffaQd5nx2qCuW+9mJm4kb6tBBMC5cqOvg9KJaty0lkEJK9KwNuSNTU1iWvhHDnXEg/73C+0EIcHa1SxM+aAv+qE0PHyM3udlm/a4cT5mWlok6OSN+GxVamr0BW0jmvTSaSfG3bkMwHeYDEDSbS+skKm0tpS6olAa91eJXPc0iVrK1LoK15DVoq9rTldV0yYuJq789oqkLwGs7umrbBJGp8eJI8orTHUYeXx3u9/ytVd/d4BZxLs/bl8Co4zGAzMblhbbhmro3vrLXk830ahm81OmPI/CHpj+uAjlI/76ImVn88y/gnUHrMQpEUpipqfT4CJA5Kjr37csr2UbUqbNW8JzYPCtHw+2kTEjpAsJAcRBXrywJK6xk7OP//d/tJ2X+/HZxdlgavfcLNjAp7bAwhMxUyCOFkuO/rnxbIogwyz2hJleDedFgHDids+2zAE5wdc0QFvCceIQknDsxzAIesRkPlo3SZPI0rninzYMp1rB9e75+dJrLGohroTEHmCncRTKFu9ycwl1qEChShVwjU+iqLHu6fMtFXB6pNP5UeQVdUkah8+f0GqobT62GNbGGnfbhjY29wcwaCMGOPcHFFhQfQ3kLIMTFoNJnFrAJhnVc2j/txNEtnXZgfwqp/tAR0QzA19iNGpNIL19ttY9bXZ4DsOsS4pgLAMYvAEyp2luumwF4R4eGNNLHsF+8DPcVa/H9Cbh3N6qdrY1HdxZuqmxzB70H0dTFrmtnKeUiigv9ALg7Qai0Avi1AOIqr0fH7UmIz86iG1uXbZ+G2DUd11gEMc2St5UHNKUwjoEzQGtyLm2wbiC6i0sUjcBm69fd/gSinwbti8rTdvlhGmyH2ggbLrWW2pV5iFbbUa3bnID5XGojT8iYNDZZKJIS6wsJhN1Wh+3DDNw76OZ+q362v3U9BTcxDMuABG/7rQRCDGQTqBhuZQkk9hcCK+kpLgkYXwDuzc3x3cCaAPeOeYeX0c4044DJKFETLmJ+L4HrGsjEtp3dh0FL2ZuQZrGjxN2L6L0VMuo8TcDbPN31Bnc8B17FNdR3XYRenKVmmgcyhhrzBiJTrEORQkwXY6iXo2vOLGUAZxdAnvzmUdutDqcXgExClPWBFjG+xQhHptoarus4GeiVcR5K1loC3c/kfH/otOQENZNn3N9pPzZnqBnmsl0Divm9jU3DyX7DoHRiFx7LQWlvZxFFcMclV1mDbodukKh9xB82ZkC0APcOXm7DKYow86BU/AJcGFnpR9bMmc//tZRi+jCqB0ITi1rJCO2ZJYjBuWXKiSVstYdP7OZymteRmCbNbKWK12LZNkxTbcIsRSsFyQsAqmW3obd74dxWJyDeocOLI3J2NAOxrdicu1h8v0DFNlL/UWTlcefl4BW3G7RenoRXHrc2H/1ZIlHCBJk2Xk7dUERi51KJTantmDQrumkulWRxDzSSs7Is4juRjYKJhVT3b8sPW8+z7AMKmkyezXsl4rHaK8CDsuxjCwLQAGclaC6JfMnp1mG2/MKOU+WDo018Oa0zKfMHyl2jhUxkMcxqBEfnhGZgriireUlQt25d534C1OttevdwejStluqJHEP7dpejE5JHJ1QptsQm2JxC8ReN37hZ1hT4y8kZ/3h3f+t4YiW3G23u+fX+7EqIWoaL3i7Y4XSZwgW2JniKTmnYjFOhUpxnIKxf3J6xy0kIj/w7eXXcmIWQKtNLl1R+I9ejsEoL2Vk8Kw1J3OteaS9Bat0cW2ISUs53Gi4iOZASWyllyykdcyB1DWqaWc5xGsgF4PnB/mFjewI8Vj7aKA+vDmbBM+FD0fd8apMiZBCUAe8QUlUWwBcnQk7AN85xnIYPipBjvAA+YwRfUgo8C2LqLH1VXVTtJXzBiZh4y2K3bI21ocpyxmf3Jb0DQQOU+VlULy6qF4sxPfSzWctpgrCirVqSX1NLsq452Mqr6sZq7AZchVwLRcPJ049pBsvKYWVvFbUNSDBT6ua49v0okJdkhnvUJ57huaumb8hV6gp3lfu+u+oY0jGwq6tr5QziR3AMBzrr1JIQQXJkIvE4zpnUk13RCdpzHZU504yXRNYQXRn5P9uKAUCTbB2E9SLRh/1W67FOHWIFK4HfAWdz/uMd2et3Wi9XWI493r8NJP9ttth5kv5cG3+58SGstIp/DWJc8RO9yEs9pLW80Ah0LmirtUZxEKam4zHZUMz0AzHep6Iy088otjcao5T/oM6LVt9Rx4YUnoI4rSgvRpT4kZWEjN2r0wt9FXsdY/BtrmjNfiGeSSzDFAzOtitdBTsSC4u7zOcWtwkzMRWGNIXjC98xPMKIr7MfhBZjibjXvtV1zwv0qdVxRNYxbeh74elIHsTmprKCkvvQh0J91al7FoKGA/qMRC2OuOhw3t9vi1/H2RojB/ei5LAvo7wi3UJLA/Cm+H3sbB8dTBv1y0n7XenIShxejc8pTEryNAKeJ8kJmo2ixX2jMhrS3H5RxTmC4hxBcY6gOEdQnCMozhEU5wiKcwTFOYLiHEFxjqA4R1CcIyjOEXwW1BXnCIpzBMU5ghfPEUz288lz7EAXk5cdO47jolc6dv5cWW+3lYJ5Dpm/ffnnSuLg8WSPBWE38anoe7GXRj8dtGLb6KEPbsNOXDgVG4iugoPnBadJPMQCk62bxB6nDTYohgNWRhamXtRTus7YWhuqjfAT+EY+g9WwwBuiiF/ZxXW1Ed/sAwlayjKHcpHjgd4I3YzJlTFuf9mkX8v01w8zcoHOzpC2dRNNHEpcgkfxnSjeXrgI82vZ/OBF4H9gETsLF2F9LVsfvAjyDyyivHAR9tey/cGLoB+2iIyd33TdMGvnY/TC2xhlDX3Noxe/vpSRP67RNZ5n1sjPFeCxMJsS4A51TM8zkIWI6TKMlR0lbeEzatjUYsRXqhhHQkkCx/BM26DC9x1kGq4rCLUthGcF+LtHnBTg0G0rV4DTJQS4Y2BImHuVAK93okGvARK5GnVCbwAleE83SxD/0Gc5SgPFq70OBFKhepsnmxDjSNANV0CaVoOWFw26JWQowep3ZFcPCHd4X1ElVIBrss697K2VYM5YRYjiJ9RkF+PJ0gMOIwViDIhWEroSSt+F8BZUevWZjgh2uqVf9IRRv6vA6/4K4l490tGDwG0NdHLsr5sCF7s2Ui1EB4l0gCmJNLkvKCLwyCT4C5SSdiDzNZF0gTOqiH6oNSz9AuD8uXKiy/L9ufJrPvQJ8O57lZfv7lz+uQM7S6HzVc7lpfE6o9fkgVr6z0cCC8HQtuwISBKpy9c6xvH0aoxFCs7nUnFnVJdcFfd1CH6fiouz4nxYx7iTddvTF1CPcG7MTLPHT8bynCKe9qniaf8ey5uNnv3ILG/jc7O8jZ+Q5WUsmCyTyy7HmYl3LmXI0FlDZgTPYkMmUeqnDBnTcTyOpbSwT4jPLcP3Dcsjnm/a0lBWge+7tissz2G2BaeyfMM0fE9w07SxJxxr1pB594iThgz0BM01ZJZJMXMIQa/1RLajdnKGFOTCZY81gNLBvAGzuMPagRcO10rHyrZoBvU4H0/noXUC3gdbhpD/pG/+Tzc7XGIiKUNGSBA4RmzF6ClOx4/NOj6h8HJT20mZ0TLCrt/qDUG06ZEmXJAjj6gBslPr9aXf239spuW8e9qKUpYJ3A6j6F6/3usoSuqCC6AN9bg7rZGlM7uaVKIqFMsX7JwKSOnsShfI/BAyYnJTZP6EJFEFuh7tz5UUjl/UPyWEAPPw1MgA/DVekboE+OhqXKx+hIHzCbyzn1ja/2i+2s8gEjNCZ+CQ+ywM0+kxM2/P0bMvZKgA0eenFJOA77z0nssq2rPbfs6mStmBr2RCzDBFMvHXOFf8S+mChb3SIbuXXzS/io/PVaUScj+r/g3O/0P662shnXXRagzGn3L4vp2KF+nlcxZhfj00P2ARo+//4QtZFIDJLsT6emh9wEK0tP3oNSyKv2TXYH89tD9gDXrfffgiPqNGP4ZuJrDy2Xm/+RLvN7MGx5Q6mUW4PTPQUjaHOWtz5GRI5tocsf49HTxxpIcEtqFqhzQQtZmPuG0ghlz1kuH42DcwxYbj+ZIwZhnSMwizKTeJg7Drzdoc7x4xa3PETcbzbA5j1sSwMXbw/FhJXpNwnek5jSobE9PMSRSByjHYlbYkXHLmEocIi3PqO9gVBvdt9apvIQMTZAi1aJN7zPBdzyXQcZLTWVQxSi1im1ghSwpOiKTEwsTgyOZqLRamFEMrJ+IyIqRtG4wzk9qewIgbXE6ZZ3Fz4qVRpf73Mqomm4fmoMqyKLXtGVQp65I4nid85poC1uV6FJmmRUzPsJkrhCNdl2OT+AQrFBHBMffVeBbysO+6eZash2xpSocLYVmmUDasKzzpmMI3OPeZQIAwX/pqbE1gXCL1obnpYKQ+AZ6gqqR35kuoinEyB0MrrMQD4DAtvx/HaFultICg2sBfSsr+hH6/EDCdpS/HsMkM0lybWYpUoKKDaxnqiwuBLUVXyFS4otyiLkeuJLaHbeozy/Us27EYMjzTNX3PcWaRRn0upcC+YJZPlaHPuM8pcoXCDTS1ZYL4PvGkQNLCQihCdRCVir5NhUBJJNAXHGF7VMYvG5dsVHpPANUN03TjmHn14xQ3Ct+ZAq+CTmJRNz4V78E5iV5asU7xK9btJl3P4Ge/FUbiPvmRJDfX1AdR1i6cWU18bDqXDrLEMqVR0xqKf4/O3n1NvmotPQc/+owd/Q1Gh/Xink4ZmTKqMwj8W8mWHmu2M/m5amFKSrb6zZouuwjCIE1O671jZH24z8oZOSXDdwwLRDY97Nyzg0vNo96upU2hcua0HWLT2Tknc9k+ZCLXhFqB8yc6aH3MRA4yyMIVnW1+0EQUGfb8iWJB+AETKc5v0AUrSnvcf8REbt6OmW5g/AET2eYs6vQp6Fd1Ad6oXkpIKJ34mamnl30mYbBQfIeaTEDTccVJlRLjKC3HI8K1hWLZxLWE5dlsTr9IOBu8mvSQA3/0R/SM7GonQ4yp3PaRmHFkcSUrTdN3peOYPnEEwQgzJX0tw0SeoXsar2TbRxLH92ybCd9hSkFhnuEQw5cm9TxbYOb6LjYtT9iQ2TPbiDuvoWS2SnYSaVlJU8AzWvL4StrJtDs+/5y9PaqtvWiMxM0y+p3U2V6BboK6/MqMOgAnMtpRN5F3CIQa8+763V5cd9iYdnsDIM2E4ua5wakJaem6Lqua+1D3uC5ZX0tpbYAVSAYPoASsQqI3FkAmduBMfUbJ6MbWjO6gqfEyzpROyEhJ1agfA8r6vShZudZyoNCBugdnlWtwTj8QMq77kBSJgdq0uoKBp7Ouk6txUZc3vRtBcfFxDQtddzi5Ew/VTarZtlk9aI1bGMpOWxt5sBnivcKVPnU/Ii8Jp82FHCsFI1vNSBoxB7qIkI0NpU45SuE0dWGkEaHWRltw3FE3Bn+kkSyoeefklKxN5S9y47rAnaSkMYwb9pMiH0m/T028cZmjb6MVxgwr0zd3sm/jX18mf8OnT/paZsulpE0edS2J9IDc/9nR/6nLPB5+dAMqzzn6hqJnoM+WN3MzUypoXFe3dBFDXQK2mjIge7a7MJTxhdIPmb383+mWkxOqwpRAnxK7U8JxSoRNCZq/8jjT/C7G+iDY5FZLWVe8wAzRAGHmdhVliAulZYPxBEmG6ZZPKqc9HpbXY9YFjVtXZkql6FLdWuWeLn8Tv6HEHUigmfIrTQZnm2vjYa39x56o3Nb9m83p2+Mx9EGLVEfO6LxQWS6j405xsaJaU1GtSVdrSglhJBZ60b2u0jOPLBo35LztNUNDVsP7vbsouKg0bq9wOLi921dIbV/vBYNALRWJ1nE4sYyq2zq6bBjV8v0yy7gk6whv9Xxx9Xw+NM/LnfrVfdS4vLrb5Ten+7un9zcNapOb7Zp/lLeMFyshpW/8ptQExRTG/WdfW1PtH2uJ+7G9bSf0sGkDMtWUixbzOc8ULeaLFvNFi/mixfxP0GJ+2p83wfcTzT2P74OtlMv3TfPH4vvDStvcGfP9+OcU30+f+YH4vmXbhseJS7lrEEYcE4IRnrAolg61hWKGhkS2RSZ9Qww5xMA2Yr7vS8u0OaUu5oIJx3EdjH3JXHWF/XB8n2T5/ttZBFqWRXjYcoXLnZ+MRcSe+CkWoa35PBbhzlMNrR9LNeTIuXncGnuT459T3uT0mR+IRShdEAnHlI7vESoIxqZD4f8pJmBS6EjhGcg02aRqiIXpY2l4rjQsk3BEIajiqUEcbprE9XzGiEm8H081pB/DIpylWYSpiEDQn02LONvMYRHaw5fDIrAxj0XY5MdiEfiZrA/HLCL+OcUi0md+IBYB+xoLQrj0sWdg7hHTwPD5bEqpIQyfEctTf0+wCCR9YXPuWNQxEVK6BPWYi0zkeAI86YrDuA5Ckv9wLML8GBZhL80ibIdj7yczNNLo9wSLSLz+OSyCWPMMDecDWEROGhnQ8pzksryHdSQp5TE3aoZv+a9PPHcc6Rjl+MLv7T+2Ak+buLKlY0jK3gbTtydFoxUIqLLc7fZlXDu5B16JUEcb/y/4F/5Z1kZlCw3GrC3+OcXa0mdS1uZzC3ncUPYHxw6hNvepMIQrsSUMT9nPBnUdm6ERaxv5IsdU3pSrTfEPMLdZ1IzZncsMrvQaT9lIhksIdT2MFG8mzLGRgCQ+23YlccQEuzMINrilTCziCts2qekZppCW6/pq7ZzahHPmUW4tye5yWV3SSHhMxHNIcZT7NsP65tDkvBc+nJVmJpoN3s1wv2lYM9yvqYg8aIcyRsZruWBMVd+d5T21c1iejmzmsTzHmMPy3I9jedl00DHLy141c69auVft3KvOmGlOTjfBDFFptbTNusMxlU5CMfEwzn/KmnyKQBuFJCaf+7w9+TzNf8qZfMqExgwpn51l4Jc6d5SVutDfPD4giMCraZZ+QSUu4aZUy4wvxb8ViMPSiHX/ulbajQbj3+qvWCT4QcuLmf44rvQdGL9VLZfHEZHk5xTjT5/5wRk/tCKVlsV837SZYvLMFYbpCIm5L6RpYi5dYnOdzDxm/LaAfhwE24JjIonLLE6hG5hl+cQ2OaTl+hzhZfXc1zD+me30EuOf2VKvecF67Qv2a19wPrksysL6Q8uiUapmVhbFF/NlkTtHFtnGh1vo48hZuxNBVEhrwO2oG0Cjezg23ZJ1pv9OCSAJCkGUKWlOMtKM115ikHDiaPguBukc3V9Xxgwy/jnFINNnEgZpudLmxEc6LxMz5HrScHzBbSZAwCseZBnKeBYvMEid/vhPssgUOWMWSRSUhnAINhVn94jPhGdZyEE2UswSUWWpEqE45WRAwZWUcMR9TJX1L6EzKBe+79ucUeE6vk0smzLLXtZbuJQb4L9/jxDFoN/KysSGn3AIzWR8KuKrdWUrprg0DfGvN/OfWihb9V5DT/xadjTHL6C5kbI4XNNkU9wo/WavZUKamL4LG/o2952LbLZN2OyOM1mc+97gWl7cnSF7asDpxMlvyyTezEufSfp0pW+Nc/cWpeu8PudGdzxLazyP2p4l7eXSArrjFma6X9lKbp+yNNwe57UuThxKzuF040zdUWZschE6MPQgNTQm92/jzKAiEahIBCoSgYpEoCIR6OdPBILej6ODGoqg9CEtOB2Rdwyhmx7hesgTDw/pXWDL6ThK9MyU/F/NvriaJKS7igkRQGdeh4B/KLF2rH3MzLhAGfngfNw5Kog+mdqOmyOlXzc591n0iCx6RBaVtj5JKeGiR+QrirEUPSI/Z02tz7H3ih6R/+beK3pEFj0iix6R3ZWiR2TRI7LoEVn0iCx6RBY9Iv/xHpHZKjppTZwk+SOthxP/THWu+Fds7cR/JzVwRgXVek/r/Z4OXYDPTOFToxMLyZr19t2zYMbzfTAc3tGe9dRGjccH2QzrT6CSyc649kzsG+oH3mkclO/EMlQh2xumM0M5GIXiQMQfIL4YO7nGcZMJV1fmW2GEqW0iCuUeJwJIcakchdFMAElTesj6LfCrZp4BvTG+nPIJKPUFPs0wCRy3A92KKtHue52grd1madOpkR6kDMVmtwa+6nYv0exX1K940HQdF+5Ds7I4PvfKSN8CN6O6BbhM/LC31rN1E+3vbuvqQgBpHKtOiEWpifAlWBhnC0Gdkm4SQBt7JJVC2EsKtowZwV9z3caX8CXVALWonanblH1Ue5CzHs/Jzz7SDnM+O9QVy/3sxM3EDXXoIBgXLtR1cHpRrduWEkghJXrWhtyRqSksS9+I4c44kP9e4f0gBDi72qUJH7QFf9Smh4+Rm9xss35XjqdMS8tEnZwRv40KLc3egC0k814azaT4W7chmA7zAQiazaV1EpW2llIXVEqD3mrxq55mESvZWhfBWvIatFXt6cpquuTFxNXfHtHUBeC1HV21bYLI1HhxJHnF6Q4jj68O93v+1qrvbnCLOJfn7Utg1PEYQGbj8kLbcE3dG1/Z68lmerUMXur0xxH4Q9MfV4EcpH9fxMws/vkX8M6g9RgFIinM1FR6fATIHBWd+/bllWwj6tRZK3hObJ6Vo+F2UiakdAFhoDiIq1eWhBVWMvbx//7v9pMyf367ODssjd77BRuYlHZYGEJmKuSRQsnxX1e+LRFEmOWeUJOrwbxoMA6cztn2WQAnuLpmCAt4TjxCEs6dGGYBj9iMB8tGaTJ5Gle80+bBFGvYvj1fPzrNZQ3EtdCYA8wU7iKZwl1uTuEuNQgUqUKukSl0VZY9Xb7lIi6PVBp/qryCLimj0Plzeg3VjadWw5pYw0778MbG3mBmDYRgx57gYguKj6G8BRDiYlDpMwvYBMM6Lu2fduLolk47sD+FVH/oiGgG4GvsRo1JpJevttrHrS7PAdh1CXHMBQDjFwCmVO0t180AvKNDQxrpY9gvXob7irX4/gTcuxvVztbGozsLN1W2uYPeg2jqYte1s5RyEcWFfgDcnSBUWgH8WgBxldej4/YkxGdn0Y2ty7ZPQ+yajmssgphmydvKA5pSGMfAGaA1OZc2WDcQ3cUlikZgs/Xrbn8C0U+D9kXlabv8MA22Q22EDZdaS+3KPESr7ajWbU7AfC61kSdkTBqbLBRJifWFBMJuq8P2YQbuHXRzv1U/29+6noKbGIZlQIK3/VYCIQayCVQMt7IEEvsLgZX0FJcEjC8A9+bm+G5gTYB7x7zDy2hnmnHAZJSoCRcxv5fAdQ1kYtvO7sOgpexNSLPYUeLuRfTeChl1nibgbZ7ueoM7ngOv4hrquy5CL85SM80DGUONeQORKdahSCGmizHUy9E1Z5YygLMLIE9+86jtVofTC0AmIcr6QIsY32KEI1NtDdd1nAz0yjgPJWstge5ncr4/dFpygprJM+7vtB+bM9QMc9muAcX83sam4WS/YVA6sQuP5aC0t7OIIrjjkqusQbdDN0jUPuIPGzMgWoB7By+34RRFmHlQKn4BLoys9CNr5szn/1pKMX0Y1QOhiUWtZIT2zBLE4Nwy5cQSttrDJ3ZzOc3rSEyTZrZSxWuxbBumqTZhlqKVguQFANWy29DbvXBuqxMQ79DhxRE5O5qB2FZszl0svl+gYhup/yiy8rjzcvCK2w1aL0/CK49bm4/+LJEoYYJMGy+nbigisXOpxKbUdkyaFd00l0qyuAcayVlZFvGdyEbBxEKq+7flh63nWfYBBU0mz+a9EvFY7RXgQVn2sQUBaICzEjSXRL7kdOswW35hx6nywdEmvpzWmZT5A+Wu0UImshhmNYKjc0IzMFeU1bwkqFu3rnM/Aer1Nr17OD2aVkv1RI6hfbvL0QnJoxOqFFtiE2xOofiLxm/cLGsK/OXkjH+8u791PLGS24029/x6f3YlRC3DRW8X7HC6TOECWxM8Rac0bMapUCnOMxDWL27P2OUkhEf+nbw6bsxCSJXppUsqv5HrUVilhewsnpWGJO51r7SXILVuji0xCSnnOw0XkRxIia2UsuWUjjmQugY1zSznOA3kAvD8YP+wsT0BHisfbZSHVwez4Jnwoeh7PrVJETIIyoB3CKkqC+CLEyEn4BvnOE7DB0XIMV4AnzGCLykFngUxdZa+qi6q9hK+4ERMvGWxW7bG2lBlOeOz+5LegaAByvwsqhcX1YvFmB762azlNEFY0VYtya+pJVnXHGzlVXVjNXYDrkKuhaLh5OnHNINl5bCyt4raBiSYKXVzXPt+FMhLMsM96hPP8NxV0zfkKnWFu8p93111DOkY2NXVtXIG8SM4hgOddWpJiCA5MpF4HOdM6smu6ATtuY7KnGnGSyJriK6M/J9txQCgSbYOwnqR6MN+q/VYpw6xgpXA74CzOf/xjuz1O62XKyzHHu/fBpL/NlvsPEl/ro2/3PgQVlrFvwYxrviJXuSlHtJaXmgEOhe01VqjOAhT0/GYbChm+oEY71NRmelnFNsbjVHKf1DnRavvqGNDCk9BnFaUFyNK/MhKQsbu1emFvoq9jjH4Nle0Zr8QzySWYQoGZ9uVroIdiYXFXeZzi9uEmZgKQ5rC8YXvGB5hxNfZD0KLsUTca9/quucF+tRqKnIcRAxbW1RJICaFPD28oxMoahORRS2Bkr2QyBwA0bcoMx2Oqe9JG9mCc4NgrKhJGTCEK3vAskzfMiT1DW6ojfgKEJXMNRIQdfhwIpw/ug+tMhThTd8zDfwlPv9Ri4NCOuL499tC7Ak+Uh/8ovy1L6PUJ93lSwPwphSDOB4wOjs3aukzUQ2dtYM4CByfpsjoG976Rh+f5qlrDsLQl3w21qdvTNRyymby/eANy97R8MvJaew06uqQNAgaN3OIL0y2u8sgsmigVDRQelsDpaw6vXF0d4kvkNbaQt48Gl07M/a3Di8blWOlie61jLX+euWwvnq4MbSD55Odp6bv7q0+7m0073xO97vssVP1jp4jcSJuykeHPlqV5VN2sVrpbB7bjV3DKd9UO36XltctWS0zcXa3VatuC34+uLdOTqx2ZXvNqBsiOOrhvfuLqBOa666huOZgzSyfot1KZROZ7OHu+ehycCk2953B80HviR6g/sOg3NpaLQ93Ntcf6+75fWdATLu33kSrhjvoHtXr9e37x5P+c5XcN5uWUpj9g0f77O7pqBqwLWOrM1Bb9rJyiof4hq517KHYu2cNse3JY+e4tW+yc/PJewguGlvN9url/ZWiieezcPfmbGV6Z762Y1TMI1HRMeqtHaMQNpXYNjFBrqlb5xYdo4qOUUXHqNyOUXN0i6ItUNEWqKgGUlQD+aeqgbxJ0XRCY98q77Ork6Pr2wa/Xh/sHz3eiL0j/tja2Nw+WR2Y/nn1ecOhxxV6bPdvWntu/VLaZ4PH7Y3T3k752N8/vLy+uzi96d89DE8G7kXv9IicYVm7dqoHeE0cHA/2zt3Q3ew1ntrPoX9+fnU5WLMHvajsdHduB6tNWzS9k6uHveaQbPKd7mPj5rYu6r1+cFm9vdw86zTledBdXzUeKm33ySq3K9HjnmUcnJniuRE+9J6v+dOxPDjjncHauvPQ2T+4LfO7Tv1wsxNe354dP7p1drB9ePLcbFxWGlv2HXU7tYv1VPUrSqAUJVCKEihFL6QPEXZFL6Tv1AvpTcIOndU2WldPrHXt9p53989WL89qq0+r7cHFpv/w1Dnve/Wd7cjrbJ0ZJx2/XDuIHivV7cqhDHZ7VXxxX9+9IQZtrB8E1VO052+xqGnfNE9bRw0ZdHei07WN/uFpv7P73OtHZH9THLLLmjMYrAlr4DH/0jjdGx4ErQHmz2fNVWT77mNLtPBwuGNu793K+0FvcO09XRxsO8g/Pd7eNXu1+z2j94huDiO/cmo+rQ67g74kJ/beXQ+trx3Qk4fV272ostlvhLun7d1q9dS0Ov5l9eZBbPSrO1c3N6xDrPXH+vuFXdEAqmgAVTSA+vQNoN7EFy/DfW/buKAbV+h6N3qorT9I6+bushlu7GygRnNvu7F9F+yf3K3e1KpyO9y+XQ33dh5Z3aa7g+H2gTx5PKydV2+R6fdPDs3DI9vbbNzX7sSOOEbH7sP22tO62xgeDMrRgXNv8a7RP7jqirO14Daqt8yt6tVzOHiWz+udy6DtDG9qD8edo+tBu1YJ9vbknjfA2y374GjnwTEez6zWuf+8wZi5R/aOzp+23K6/sbN7RKuPdft5e/98dbC2cdakq+cnD7ts++pw9ax3t4mP1pun7fA4euZ0/ZRvU+4dHZLG/tn7+WLR9aroelV0vfr0Xa/exBef7682eueV6Pm6VybXnB+Q4JLt+pv4erd7/TAIPfnk3Z2u1zxCtu+aUSusN8/OT82z3mawfY5uD/YMef90Wtk7uG9429d9fnq+X7aO7Iuzxu2G7exdr3knpB5tGqi/Onjoi2Zn//qqtXO2xrd2b8XmfvXJriN0u9mxtg8jeri+efv4EAR943AYMt47POkGp92zh6ptbLYa7ZrTPenfUVrZdrc486+2utfbxuWF3ZE1Lvs1p7m+5uzh7Vu3d3PK+lfd7fLBnW9sli+8Xsd9ku6Dc71XO1m/eXi6HNIP4ItFq6+i1VfR6qto9fWdWn29ib+zwX6rbnrl7dpu79w30M3zwWX35Pro6Sakldu2dzno1e2mbXUe+30zED310j23Llo95/lyYHjbFxTtbR09bj/eP3ArdG9r5mb7+TqSg9p6JbiT/TXrtn7RMcv+Dukd3rXrjyeHITsdrIXb7vXuoX9inj+Wd1rN55p1vn9N5HOl2gkfjsx12eXEuSCbt3tb6vrexdVmi56cPUW315Wbo/2+tdvaYsZu9eJy8+DEariVhtgLrWbZfjhiUe1546x8fELwsHx7Nhi0yzVuWoa58xCV28aOMNfPzU6jsV/d3THI1dA/3vQe1o+Dco8Eodi6utm5r24P2fb1KrsM+ugoHFTw0eZ9aKGmcXUSPXeceybub46fL9WrvSu6+2i4dzdne42Tg8FavWvW20bQCG6Odq/OrN2m5SkEB3eGT8n6+kMVX25ubLS2jJvd7TfIl6L/WdH/rOh/VvQ/+5zS8HP1P3uTNLzvXbXbp45/zAi94Zf4+emqba0/725tWJXVi/39qF1+ujY370/95t1w2D+pD8t7mw/O5pOrFNJttuGRi9vLw/7p1dPzyfXpzeX63qko794MmxdHvttCjbXDBxocuattu7y+0cPhdfmhY6DBmrv3VI3ujg9uza3w5O6s7wzcveo+JTdnZw7bQdvVzvZtYB6Hu9UdSxy7B6jy9PRcez47cNwDr3x4OrQ2+bV0nlaHBy42r7bO+8dG/2CjcSVCdHUtVve3K2dhv361VXtYHVw2OTsM75/2LsVge8egD0e9w9393XIQXj+tSnPDPTfpdf16m3pInKHO4/5+v7JxGu5j2d8+igbsfKt5dywbwd7Wqn15dLBf8bYqpL/Txkqn4f4VPnC2azsnT5XHzetjfLdT92/vLq53jnYrO/3W+d75uXlTEeVod7dSsbcOFRk81U9bVWf/8jxE/Sfih5324OiG1Q8unw+bW9Gga4R34YO1Gm6h6l2nXDm3Nlh4h/iQuiZH1v7lzvHJ5eWRy2+7rWFZAfPQHDDXP7/ae64PtjzUOdsih43DO9631q/Ew3a5++jsXbmGcXTVvT7Yru7V9gx0W7mpng53HgO/HK3enG9XT/rmNm3tVsv7qLFKTGdQvw2b/rkYrPkDxnqPm/zY3H4u09XVA9GvoK12VH18brFWo7NNLg/r16K/uml8FxFftJUr2soVbeU+UVu5t2W7N4/3Nx/PW6R9Z14+XfknTzuybXn12vol2znZeTxsH973jGt5vXN6Ud1sGxety90ndnx8dd/rDDfRhrja8/a94/the33VOTEvWPtAbD2GYdjfRA82uVs7vjiW+4939tm6fbF7TlvVq9tj+2zt7CE8DBubqFp/8p7a5xd3F+XW84lR67PDzV5vmwzax+u7vIKFsrOunnwSVtjFzaG987jd2yrXj59F2HSs8/6NqF4M78z10HrYaux7eN9eP2iau95NeYf1q/jmcn/9+aZaEdvD/eeT8FDe7F+yk5u7vb2H5oHR398Q696R1TgRwanDnu8q7PR50HbUawIH5QHpWCcHh9HlhqxcPT7ce6Q83B+S1UG0u7G75uMy3jo9rewfnLej0x2+F65fnd88KmF1tImv9nf6aKt+06zsVYaDRey46LJXdNn7Dl32Jo/Vp+Vo847VZ0s3jdKqR4W/qS67kcmvHp8ZMKHKxXSvnuTyxMGGT3ws7lOfZhq3SYKcLaUDJGiLkerd9bu9mKqNnOaguuzwqGL+N12e/hVtF2NWU3RdLPKsizzrIs+6yLMu8qz/X82z/p6tJtOKBHmtJh3kOK490WoyU8DgO7WazMz4qVtN/pXfoyA9155qaRPNskY/48mSH0WfgqJPQdGnoOhTUPQpKPoUFH0Kij4FRZ+Cok9B0aeg6FNQ9Cko+hQUfQqKPgUvUnHRp2CM+KJPQdGnoOhTUPQp+H+3T8Gr6jEWDQuKhgVFw4KiYUHRsOBnaFgwamwfRp2E/v5eacgnnXuxg9ehHouEEZUgQMR1LcdImxxIw7Ulc13ClOmjJITnM8o8ZAhk+wR5ruky06C+zx0ElWyKJgdFk4OcHIGiyUEvg7+iyUHR5KBoclA0OSiaHBRNDoomB0WTg6LJQdHkoGhyUBy+KQ7fFIdvisM3xeGb4vDNyr9/+KZoclA0OSiaHBRNDoomB0WTg6LJQdHkoGhyUDQ5KJocLOCLRZODoslB0eSgaHJQNDkomhz8YGWdiyYHRZODoslB0eSgaHKwUjQ5KJocFE0OiiYHRZODoslB0eSgaHJQNDkomhwUTQ6KJgdFk4OiyUHR5KBoclDkWRd51kWedZFnXeRZF3nWRZODoslB0eSgaHJQNDkomhysFE0OVoomB0WTg6LJQdHkoGhyUDQ5KJocFE0OiiYHRZODoslB0eSgaHJQNDkomhwUTQ6KJgdFk4OiyUHR5KBoclA0OSiaHPwETQ7cuIOAoqbVcfZZKmccZGLLdnX7gP+uHEelAeu0FBq64JCGWYVpOXBElAmLM8dHyHO4JdRGI7YvLGXwIgu7HPlUGXVSeGxm1gjiS2rP6xjt1MwuhKi8WDLGhXtHSIjj1Yu897VFAeRaXmx0HMmujeR4tv5/1A6kVxPgTNVBIIUynSY21TTBVCYFfmE0CJ48sjDw0rSBb18m2wTEKTfdcZsEyIlY1DABcveAcQJPasb5FunjesD0jcwPM/sDJ5mw3di7FiM9u+AkEbM26vzwGERhqjmklaZZSzF26QVJXnJTshaUFlYWYLfGZW8g1QATD8VBbhiz1gxa/Z5MEprjpEIvM9bkpZrGLQSeIC9PXVHD+9BZY5TCl8I7Gpaaa+qz9Fj3Pg052fFPCOpEA/UVwG2n3+lFiuU24hDhOzpddEcpU2Q1wX/yr7k6/qqLSTmPjDLZunOJeeEWGK1p1L0BrsTV2gEBeofrBOG3tNyIUZjZE6bCmgGabEMqLsqVOgz5qhkwknDqhvobuSuJxjt6eKT0WoYZO4YCX7sQlFYcr7KfZLiOSDJzTadhjag2XlYuUstHm/dPj1crk2DiBTieXahCkANm8CTRCBeCSdRX9CIU3hzPW1X2qL9qO6YpGLGRz6wXvso0QU08n0WfMxd9yqwxECbv4J3Au1+BOvQq1CkDmICk+SDUjdPRPwp5MXhvR95fgL6P2VC2RU3tmJmi1NduKFcZkTrW+49sKAt1birV2/dQhWMoa57gaaqQBIGm4a762HZXqbDsVY4pWjWZh3VJC2S6r6YKNI8q7LWnsPs0F4sjGD98X3mktX5M14/eh0HI9EEfhsH5LOnt+Esg/Cxby7Kx+xFbK3Y4Flur2FrF1kqclhaCjilTGH/t1kqHKbZWsbWKrTXZqvF9W2s0TLG1iq31Y2+tv3Sed3zE1ZMeZHTX0/RbcFyCD1ZYiDJC1AazuCulqyaXpuf5NnIYZ5hbyCfMwcw3CSrcpYW7tHCXFu7Swl1auEsLd2nhLi2040I7/nG148JdWmytYmt98q1VuEuLrVVsrcJdWmytYmv9qO5SFDsuddFISJ+d7Daf8QKaFjgCvNTFBXP6AjlUmW7IFQip2V2CJOXCJr60sS9cbpqGbTJmKBhcIf/VORMHbfxN43piU5PZFL6Rl5RuUE/VWv0ml52VbFm10XlynSscQ7yu+9SnD6OJKo9q13QSx+eoKIlOVS5Vhm0JRdc2kzpG2WJHKztqvaXNDjgC9QIm3txiPVY6B6/j295PXIrdEhxwKYWMy7D7itcrgILlZv4rLctUCyMolwEnitY3stjCBbYWYCvZ29Swhe8Ly3G5LX3GbBe7FqEUDrwZ1LSlInnDtqkwibAZfv0+U6RPpvaZa5nE9zxuOtxzhaemk7ZEFDOBbAPZiLoO8k3HtyljyPd4sc8+FeUU++wn32dLz+lo78/EnBbHhudjKbhpeBRblu07HhNYehbDNnMszqShFAkQqowx+SPMaRmO5UzNKV0LSU99O2JhYVkEyvszaXOTmZRh7HHD8h1LSipcgyFqfII50/JL654XTM9GbWwljFOX75uymJL7Sot8VIrk1D0T63rTUIOzFhdl0xX/3hUOHNXAWhTHHcdjQVONAXiTjRhrxqNqz3F9LfV6fDoXWAVrB0nkWdfB/Du3xubUYV8HYduypktaxzgjaqtnCu2NwtkrExVBgYXO1PqGwoyT1by/TZdZV9vEck2IwCSWR1rzO6l+nYAPJUeTwpmVhiyN5GFJF8QrJTWluyU4uAj1pOBW2kJElppQKk5daLX60OWxpeyHuHYCNpBT6rdksx1GQzgbV+pAWQU1Rmm9KTuBUMuN+0FCLdWoD81IHhVHhnK4MoVhrXTZVSDEx657kRqYhcNnqWfuyCSY3gjapSRUPn5Tw5CCoyaSij2rfyfvZ8FbW0li2+Oy+OuAmkQG7MVDaVDGCNuMkgKEJVYSYb/bk0oCKJTpw/b6WYBaPrEmHB+fxZdMkkM0WiQTjRgJkzhYycrSBLAMZPPEakopZEwAK5q/JKdvk++dQJm83oqg0nGOfBsNeBhLtPTntloBkBzRrpkYuI1p4OZJ7leBCGU4ZVdRS9iHelUd+THAbk4DO0dNeBWsXiRjXCaDzVc5ViBhQQh1AQCbqDS7BPBbM2Qwq6S8jg7S99+BW6X9PDXDOBj9aD0GGRgQfuFthMery5DR9piLvHsH5vOkV2y+jVdsPvxdNl8WaT/S5tt47eaj//bmoxngf8bN91e+YZzVOqaGAORepeUMRp0CjmcN7imSHY10KltempeWZDfWkuzGvDzG9yf9jfP1plLbppPxJlPdpvMZ56TLLZOZNy/9bkHG3ouZhMtlDn5b4PieTq9cmBD30bmdL+T05SZq4mw65gtZm3mJiq/JOVwYLhhl/y2dyPcmA+Wt2X954aa8DK83pO3lJf69mEP5mjy1N+R6jnPr3prvNz9mA+z/nahL8+Ly4lE/MuqmkhFzAoY6hzsnHDondgq4XjqR77tsqDT7b5kNhV5FFaMI6NupYsl45BuoYhyFfldwdyFp5Oyr12IwiYF+QgxmotDvCu8u4Esfs7VyE/m+19bS2X/F1iq21k+4teYk8n2XrZXOXWytYmv9fFtrXiLf99hao7mLrVVsrR97a/31KsQsGcV910HNRUb4SyeP8/MYv+UEZ5MQaRIUrSVteAl2GCfcd5mwGGKWTVwPOhJw5puubXFOTWl4BvGIaQnqIMNgnLvCt6jPDUKhQm0nCkMF7IeNCF8oDQu3N3aO54SF0TJhYYegjEN6qbDwnyvr7XYoS+fQWqwv/1xJwsOe7LEg7CYRWX0vjvHqp4NWHFh56EPSQafkd6ImRIbpKoSHXwi5xkMsiPd0k+Lm09EeaNUKIYosTL2ox8JMnHWo9tRPEFn9DCGHBbFURfylUNbVRnwtYKMgTtASYd+T6nOPBnojdDPxmkxk7JdN+rVMf/2wCBnQ2RnSgbLEi19SVyAf4Z0o3l64CPNr2fzgReB/YBE7CxdhfS1bH7wI8g8sorxwEfbXsv3Bi6AftohMkLDpumE2SIjRS7FmlA0Sah69+PWlAoTjDtLjeWYDhLkCPBZmUwJcqSfMtbBl2krOcMdwuZKkXDqcI2hBTy3PFcyyHOo5wsOub3DPxx6zGGeOMPME+LtHnBTgB605AtxZQoBbhtISXinA651o0GuARK5GndAbBIqnnm6WIHtKN4ssDRSv9jpQoB16i3uyCRlSCbrhCkjTatDyokG3hAwlWP2O7OoB4Q7vK6qE/uRN1rmXvbUSzBmrCFH8hJrsYjxZlHRQHCkQY0C0ktCV0Jg9hLcUIH2f6XzCTrf0i54w6ncVeN1fQdyrRzp6ELitgU76CndT4OKwaKqF6BQznZ6W5Km5Lygi8Mgk+AuUknYg8zWRdIEzqoh+qDUs/QLg/LlyopvG/7nyaz70CfDue5WX756Z8nOnhS2FzldlpiyN1xm9Jg/U0n8+ElhIpWzLjoDmE3X57qwavEjB+Vwq7ozqkqvivg7B71NxcVacD+sYdzKAoNmEnamcH5qbcKfZ4ydjeU6RjPepkvH+PZY3m3r3I7O8jc/N8jZ+QpaXsWCyTC67HOdthgydNWRGIy02ZBKlfsqQAcMCAWYI95GJPTjixG2JHUp8TokUGAssTFcKhxnSUk+ZhGPHsDzHlRTLWUPm3SNOGjJnm3MMGXsZQwZTE7/SkGlH7aRJNciFyx5rAKWDeQNmcYe1Ay8crpWOlW3RDOrxaR59iqUT8D7YMoT8J33zf7rZ4RITSRkyQoLAMWIrRk9xOn5s1vEpu72gqe2kzGgZYddv9YYg2vRIEy7IkUfUANmp9frS7+0/NpV8DGUvlqLaMoHbYRTd69d7HUVJXXABtFlPCcjWyNKZXU0qURWK5Qt2TgWkdHalC2R+COn0ufn1f8IRMwW6Hu3PlRSOX9Q/JYQA8/DUyAD8NV6RugT46GpcrH6EgfMJvLOfWNr/aL7azyASM0Jn4JD7LAxvPdhyIUMFiG7QqpgEfOel91xW0Z7d9nM2VcoOfCUTYoYpkom/xj3ovpQuWNgrHbJ7+UXzq7g/b1UqIfez6t/g/D+kv74W0lkXrcZg/CmH79upeJFePmcR5tdD8wMWMfr+H76QRQGY7EKsr4fWByxES9uPXsOi+Et2DfbXQ/sD1qD33Ycv4jNq9GPoZgIrn533my/xfjNrcEypk1mE22+zOcxZm2M00gs2R6x/T9kcHrddbDiuMg5MCK9ghF2G1TyMYXWNIIptk1jINH2fY8tgSqm3CTJMn3m+R+iszfHuEbM2x/Nj7yzf5jByTAzdrXyuifHflTq2TGY4jmNz6WHDQE/6lNg0qgyHYmPWPOOuYdrYlbYkXHLmEocISObwHewKg/u2mty3kIHVYgRT9hb3mOG7nkuEISjPQRVT9hmxTaywIwUnRFJiYWJwZHMbY/XBlAmGKCUuI0LatsE4M6ntCYy4waVjTaHqqf0KVGGEjBdR5RrUB+ABVVYeqhTKFYAzqLKlQRzPEz5zTQHrcj0aF+DyDJu5QjjSdTk2iU+wQhERHHNfjWchD/uua82iyvSQLU3pcCEsyxQegfom0jGFb3DuQ30ThTBf+mpsH/sG5hKpD81NByP1CbCXRVWwUa/gl1EV42QOhlZYiQfAYVp+X8dolb1ZCpS+FbTu1b914JK6RfBMDBNjNJuExA3MlBkOwUXuup6wEbctbDOTK9SovymzPeR5jHqm70gsuWcyW7pUYZVShcRZhPmepdCDHVsKZnqWryhQ+NLmjmNSZekbprR8cA0gF5meVGSnvpPBpPSl62DH57oC4wp7VIYv40EY9PQpSqXzxFV/kmOKMePqx4l4AI1JgU+p9YVRV2o25sEB6+T84n+hWg7rdpVF6CU/+60wEv9/e9/i1DbS7PuvuHzq1N39KiTSjJ6pVM4NIbwCbMCAMd9uuUbSCAvLlvADMF/lf7/dM3pbNiZh90KOU9mNJY1mekY9v+6Z7unuJxfJocgufAxY6WIe7GR/TXj8oYdYcgcBjoVBLA/3pVE73idftCtvFOJ6OGziYtroTIB4wRiX9ii60JEQ7g/ighe1ZljA1cPpoDueRCPUgtXvb2QMF/yYP1avpVJiY1SVuXozV8gfrtnAI4DzNae8/BPVmjXVLgxfslI78HY38O7ludv5NnXTtPX5NssOcc/SkK3UjVnZcP8cDYFQMMxlDeHG2rM0RCmuThc1JKXpczSEUF3DyGVZ9CwNEarXzMQykj8LM6imTasNiRztsGyXO8bQTlfGxYGaJx66KHdHUTRJXZSvbz45m+0zjh6tpcs8elCpTOptQoiu6czVVYBk6pmaY6m25lHXNl1Hc6htuIZnMlNiPE9FES6eUQ6NB5ONMU8QFmAR1OCx6KSIcCF+jSezwnv3Y37TfL8hXYo9WRZ3F1CsJTJP7FTIkbqXftZYHOllrguNEuaoBihvPihxNgeR4lPLpaDpMeQLRVc9BeQSsZJOAsLDS9TyPdNkrm8xEDfMUyyq+FzXPM90CbN9m+gGSD7h08uGXjQIHngmANwQxEYSI0psMH8vKvUgwKW5ppn6lRdU7fzOzRR3b4UkSkMwFR+ny4WldSR7Ndk1yFyUXs1eABz4PYXcok6hKmKVkMXLE7GzvOvpeDLgiad2efMcKRkkLLdoM50amom3oynwcPMAVkLRsGG8b4hVlIw4GwyDSQBC8qESoMpKTkyMMrHcFP0YBJLHc3/rhI9APkdTSSibTqKk60JXgg/ShWcYL6mLscICl3enozDtBz4eR1P4NJ7w3U7uTgIRduxH3o2Agh66mY+nAz7q9vkseyKrGidhbGN2FQyz8F7AHrFYKuJskJPFAc2sn/EXx4hXLs/Vi9LXQ34M8FupRFdAdwIV39YpnmHMOLWbzcEs3xOX5Ge6TaqTJI74MgYyBk5T3opjzuIAwDSGdSAvSWBif5dFxeJOqDtROJVdAw2Nj7Bnb7Jqv2ddlJDVhVkOQ9VFtX7P6rSD2N+92b0T+nzpGr/9UAZdkHBVfCg5v5vG6PivbfEHbjuy+uwBVU3FEg+AoZFBh97cw+8Fr8LxGJhXeA60JNUNBNYUgsyyCg3gAmLb0vGMW2E2/7ushlSUhYpIrwjeinisCLGKqPmrDptYeAXfZtIbBK7QkdkoQKEzTmJRlOdaCl6ygwWuQc5MRv9qKsb/CpgNsJGpjks4wzUY6vnpnJdfh98e7HyS4DUdocYt70dX6u7kAp09GdR/K7T39HuSne3rdvYGCDyUQaYCa1b44+BfPB41YBhfqZtXa+zfTtzTyyu/87n6OK+jWdSSC1qvSkpabgXGxrNB3IuGswwOJlEf1xZNPtvvOTtu8Eewv3f2sKceBfv2W7zZoSexNwgV3g77e9dR0DrtXZ6T8O7yen/3ZBBf7AV3QQeadYdHIWsfYwX7f2yHF6xtDw/Pekp7px8cfN5XXXI+y59HhF9fXjpKvHfSdgP/+O0Z/aSSrYnvnj+czPSTndHVeT/qnZ1f7zqdb/u73/qdnmbSzpeuj8d75roh0KzZm0zi8ft371gcvx3MZLipaPQWSrxL33gH4gF4oRQZMpkfKaA3ToHbGx0Y70arH4ThuAEzJ7gaChkiwhSm82j+S8uzOTKQIfLzlXFz1Kb+xYVQlaYeLkSzp+JgzrfTozsnfXNZjPFleQSbcwe3SgK4unJIVaTiPK7OfUOzVbMaYJEomkEMy9CKARYXzslEorq9KBDYXEZIFB35Ir8pD1EFLiD3LDlTlYTwaYoIOFggiyKpPE1XZHcn7LiX6YrJZVlXzMqk2yA2KIWEWIpnGQ4s6bmjc9C6LKJSV9NcbhKNaSDk63XFJL4jHz2TnlivHJquphvE93XbAGJA4VO4ZpmUMQ5/ueZrXMVdrbJyyIkDiiRB92pCKaGOY1gUdCKf+7rqgu6j+o7CRcfqVEEQTXw0ZCEAklgIHEVD3izqYjiJWJirk9nX/56NDnRsNKvsFX9PFCO5IcvGmYY2YPd+IPgJHwTDwoXYtm2WwmGJZQnIuvd/Dhu4M83fNz44o4/iPy+4/fgh/vgBhEQ0vPp42gvGuH/NGqdfWqeNzh9nJ43W172Dg1aDZRP+7Yd3SfEP72J8+1vI2ZjLqsWtafjxQxh8BLxo9EBFaKTVT+6ihlQmG+hOMIgn46wuYf27A2xpgBrMA3hrhnCTvppoGjIMd/YSkALtpG0NQKsV1krh0SBeR+s/+pTPhKgI/TciEmgaU7THwxj9BMSp2nFe2ScfnQHhHRkvd9JwoAQWFHVWevBGFBSUi84CH6J7+iRqgJCKsXHx7wSUV4CBsHELunoknovm8WXQUqD9CY4AOisCm7OxeNBjXiMeRYAdAxnDNKHxHX63P4d/Dj/9S3xVLwom7xvIHHiFq4Gz4SQI3zfwstHAyGKH8Nnzww8yLlpBmwAlgS/SAXyPKRYxUAdAKEnXfhgAFxnsxkk4rKKyJdpFwskpn/MN8SKidBxGDJs5hbaxSDzitxigNWXzeOrAROvl26Fs5PaAM/LrIfAcyzAd1+Eo844ToG++qahDNRs5JdxPFLY63MfQWrW4r+uvC/dnp7G+neO+vKzgflrmFeG+YZqK51Bbc2yFMmrBSkklnmtohFua6QIYKlw1DVreFGCqRRViqsz3fW7opqNpNnFc5lqWbRHic2bDHfbqcJ8Wcf/HIUJdFSI8Ytiu7Vi/GETILdgKRIhFXB1E2ItUQ+N1qYaOanVut/JtRHlZ2UZMy7wiiABdUHUtnVto6HUpIbql4f8ABHSNqrrhwfJeZ2XVkLi6T7ji2VwxdOqomqpQzYNKLEfXqe35jFGdeq9PNdSeByKslSFCByZwtV9Ni5DGkwpEiI2dGoggyiKIMOnrggjyQD/NcoiQlxWISMu8IojAeU1cSh3uE08hjkd1heDnMzVNU1zFZ9Tw4HcJIlTuu6bjWIZm6aoKuoTmMVvVVctz0ZYLCGNbqsqdVwcR+vNAhLkyRJiWQ7xfbKGRmj1LEJFs9tZABDUWLTSsZ4CIGick5OUFrkl1hYUFIcWYDrTwvf71UrmjSBin8hsf4o9bgSeWuHwoTAew3sal74S7vWHgYoaP8XjKZd6OCe5KhMLK9D+4v/D3QpvGh+pdDm3ysgJtaZkU2nzHUD1HgfWHQyyqmY6vuYprc2K4igfrZ0WzLZOpGbRle5E5lw/4xsD9G8BtfmhyuLOZ4oBe48EaSbEp1WyPqIDNlFmm6qILmGnanFpuCe5EPCoDlljUdk1T13RP0V1u2LYPfXc0kzoO8zTHWBHuaqFOgkSBiRewYuY5NQd9C3hy0QvPDqWFhuZtNnPoV6W1gH4DYPIgDrkcjKeioOSqfxzy7uMayBMGrTrIs5QFkGc/H+QVnQlzyCve1WvvGrV3zdq7Vg6a5eZKYKg2Nhpf2HiWc2mZilJhUl/KKJeiUOWnxBRbW94sl9fqS1nlUjrUupXi7DyAnwnPQ9YYA1pzebxMxV1NvfGb2nA4PuTQTXlLXgOJs0YG3b+/bexGd/k1/JIiwQ+GngT93K70DwC/0d7ZyS0iyWUF+NMyrxz4iYb+Pgbzfd1kAPLMdhXdcjlxfJfrOnG4TU1HuMLmwG+6vqJxSkzXIZRTmxmOplFNMQyfmrrDCeG+o5JV9dynAP/cdHoM+Oem1FNeMJ76gvnUF6wXLouKtL5qWZT56BVlkbxZL4vsBbLIVJ59hZ5bzuJRhFYhoQHH0TiYoPkrGjWG/IqJ3ykDJEYhtDIlifEyzfjtYwCJ51VmPwWQ1mH/4jQHSHlZAci0TAKQhs1Nh/qqcMgjTLU9rli+65jMRQEPGGQosHh2HwFI4ff2d0JkOjg5RFKgUnEtSnRAdo/6zPUMQ7VUU2WYCBNWqtQFpCwbFGyuUUd1fKLB6p9T1US/d983Haa5tuWb1DA1Zpir7hautA3w7/9kA8Uw11+zNOFLG0Jznn7AfN0xH0qOS93P/vph/OmGfHg16YmGnwpHC/YFBBrBisPWdVZBo/SbPRWEBDP9IzD0feE7raK3TTgY554sVn9yd8Fb18eqWamw6i/3fRXHm0XuM4Iv7rO3cpetZe46T/e5ucIwb2nE4dY0Hs3QmOazQRDO0tufHnqszyaoVvEBC3B4xkze+79sPH3LvWkT861Kc3t+JLgSxrdy2AUWpqCRqTloVzzDdM3WVGrVeIbhCQwdXSLLfq/Z7ZJz5gs+o/JKPJTRsv5TDsrfRVqvpZ5kybCNpctu5iKb3MRkcBN0EZUj9z0fibVn2NozbO0ZtvYMW3uG/fqeYZiIPjuxAQwljmvBxBnXHUcYp4e5burEw036FGE5rQdEz1wGgY3iixuJYzohFOAUqqlLOPA3eVrn6uhci0u002d20F6gk4ozqrHM05p+3eQE6DphPVsnrF8H7noZkYnXCeufENtlnbD+hcboehmTb52w/qVNvr/WCevXCevXCevXCevXCevXCevXCevXCevX+Ul/yfyk64T1L4Ix1lPrf8nUWiesX0+t9dRaJ6xfT6311HqRU+uvdcL6l5+wvujrlnquJWcJUq81eZnu18oraSqRvxNPtSzC8+T+03QiHJ/Q4g7jKYaTuJwNruLrB5cpD/1gNrvWJsZ9rPZub/ggvELOjPkoD2EpLcvTwPsmfbxHcv8NBtubpS1jVEkY4sCVH0DelCby3OuqZCgvfCuiEs3UVY3oFfcz6QOp6KTgfiYmTcimQ/TKKJRRTZxQeDvle6pJj4gw8UOOA5EXNzENTEZBLIzuaQbcbA91Ap0fd9HTJRYUYpxOuJKVpv1o2TcDdBJf4u75RMfRJU4K8AjHMvHiuDQejE60v/tFBClFSqXrc8IsI45eEgELhduIiHY4Ttzvcn+G7hgdL/9dBoK/FjqdnOGXhAq6UVzwriwWFf4nRX+J8mfPdpZrPjtmVaj97NQueB0Kx6Mg91IV0TQnUXccc46skDI9i/EoQqUJwxAPJN0F95P/NJ1pECKdY+EQgR90iD+61erl4CYPYzYd87zJNEBlNKqp8XsWr3X+AU4hXvdS1hLg27jnMuEkiCQImEsDt4MeknIXRlzGRM/yVU9ARLMYOjF4m7zGb9GLEsuLCIqlu+9u1coNxNqRiP5cYjKoT/qhNq3xLPKcjdn+xN/a8O1Nx6DW2Ul8hiAv60A2y4OUfsF78Cy/szfhg/TuDvq4pBeH6E2RXpwH/C793ZJgJi//QuwMhrdR4CbhXQd80otwMLPg1d/fPBE2otEVGwYPib2keTj7kkSdbLTQiUy6gIqeJU5JzYJt7V//+nLv8vBd6/igkb33G1EIbWyzMMSDjngsEfMf/S7E3WMuSPPoiaF9e8yL7nK3ywXTvkhgCdUFICzBHFlD4gxaqmYJRnyWlRV9vApu/+fOKHaCCjR8uTz5dPitFhqobRSc3+fi/9Ji/F97PvwvVIKhblUbATz9ODt8IqKBtqQrfSP/VHXxQVOgEMexRB/am/fDnlHqw3Z80DGJdzfXBwp6gVlCsbk+qFkf1LoOUGoTNAcUOvAZjXIyz1iaFnDc+DbC+ely+CH8KQsEXxA76pUHfed8Kz4ajp0agm2bUktfQjB5hGBNg7ll2wWCt4VjmRj0nPbW43Sfs6GzX6J7d7M92tq8tefp1kwCatXPDLRmE9s2i5zSimTcWCR3OwhBK8CrJRS3navoKC5TfHwcdUyRQ6pKsa1btrKMYq3I3kYd0ZqG9SikQLRg58YmGwfueHnE24xs9uliPC0N9P1d3Dq9/7JzUyXb0kyVKLZmrDQr6wYapiP0Wy/RfMLFosXlkjU+s9BN8j0tZRB22Z7FBwW6t9VOf+vqeH/rokI3VRRDwfPC5o8yCFVU0OkV3TSKDCJ9DRBKJoCSOOJLyO10jq7vjBK518w7OIu2q8CBjWkUGlwGfo+RayuqTkyzOA+DIRu66KS9DeLu0eG9dHk0ui/RO/i2691dOzX0AmrAd102vOVg7XUkE2IaUBWtQAewguSLnOrV+NphmNOl2AF67w8OY7s9q3ZA1SmF1Ye6DPiWD7iqw9SwbcsqUA+L/ZCz4QrD/UBP9mfWkJe4mT6Q6XZ8O5jjZmzLtBU8+PVjMI2B4hRF00qz8IjfNfa2l3GEY9n0vLig29Y2aRQfOjebcyQaOPYWWW3CAUfURe9HvEC7VVH60bf63Od/30hH+iC6ClzBLNCTbNgLXXDvTgydl7qwFc/uWeesinVU8qReDHz41FE2FV2HSVjkaFCQvACpWnUaerst67Jdonhbm7UO6fHhHMUmwJy9XHw/wsWmCn801ahD59XodS83taudMr38aPj51p9nEhAmqm6S1dQNYBKzlktMTTMtXSuKbq2WS4pjjzxS07PiwI8iUw1KHWnvX+7cbD3MwwfGxyyHenniwBOYK4hBRfjYQu9VpPM0GKw4+NzRtg6K0fy2rbZzd/iZnFV1Jlj+YNocdSmILKcZarDEibICzaewal6R1K1L2+qXSL34ol3ffDusqqWiIUsRfiGr8QmtzwVCLWpSoleG+I0YX5m5t0L+anLGP9rd3zoq9eRyM3Y8/2o63xMK3RCm8B8edE2BsSBGCVOEP/RneZAiHfMChVety2N2Vqbw0L/m50e9eQo1WHoBev8w6mEOSWqoZnGcQUNy+yJx82OUGp0jwy1T6jjbPVts/FYppSYoZaspHQsotRVN14vI8S3gS8jzg/2D3pcSeWzncHNndv51njwdP5T2M59a11RVoWqBvAP0c19CnzxGVaIvPyFVd7qckBUltFWzwE5T/anF5d5q+TbEduEju4nJtpncn+2yGJO2FDbv3qRP0HqgFi6TnCDNxelP+p2Lk97edWzuDY9052Izcoiuw0JZ9XaObp32ue/t2KPLtoYvhvwsjjp975qd2XGrH57zfv/+dBB+/aOli2ft06OWu3MycbY2w3NyP2q141t2fnTGtuP24eCetgfx19b2/sTd7u2zCy9un+7ph+2j6engvneubsenJPza6ts7wOa984dwenp+Hh1ue7uMhIfHSnTfedhv8/b2xVk7/MbO4q+nyuXt4eD8ph3GweHu5v5ZCLS1L08OwrOH49Mvs5Pdk0FHvTTOhn31rO/NLtXLkUN65+eDeK8Thsetfu+YqWF0tOU+tM/O/cu+gqlcHnhbvWM79pSf27fexcm1Q9Twgp7PnM97xt6gp3i7mw9/BNZt52Lz7mCg6pftE7VDthWH7k07xJ4c0HwsD+jmrUtPfJeeB047fHBJeOvA4GPKmFI6mYvNwWHf24El3yrpZA622iTQWjvKp8Pp5LzTi3Y7t9M/OrvTyWB/m0ZfT79cDT3njxsvdHN+mBYPP6bnDIG3uomXfjc5vOngonkDHmzI/cANdNgGHk5K36Zu8M2D070NNUYz0AT0zjyXVmaUTg6YeppPPcWzN3Rf4Rua7dobju/bG5bCLYXYImpzTSV+hKf5MZ5CN7EVJCevk63HBY16fOyOgnjhjmVNM3mX6FtVa2YboTEgAcwwaV30IneK8607YaMrNBo0A3+Eu871xUd8Mh0NH8/cI7e+391x59187qTkFGU3/3J5cI80K1gXjV2yxCTy0q3Sbp2NBDOhxdDXSFpjusIwU7TJVAvIca+YZ6plpmGY1dGoLyiOV8J3FEYiGKdAnk2oMxYlG8ogKuU+a7WjT4LXfAR/bE9awC8aNkHu2sT1DG4oJlcU1Xc1Q1eZC2ytEYO5JiwkmUldpqF6xZiw7LtCciRyX2yyfvK8QERDyk2zhmZiJldPmPTQSFfx+0ieY147+KqVZzoRITbwqHVXml6EXe8/P2bIlp4I2U73shMmb7LDCSK5ryDgh3xR5K57Ft8iS8CZZuIVJhZpZ5XHnQsivWAKn7N4E9MwqkE8skS0xSAeixLQro8jr48jr48jr48jr48jr48jr48jr48jr48jr48jr48jr48jr48jr48jv5yhWx9HXp8+WZ8+eSWnT9bHkV8EY6yn1v+SqbU+jryeWuuptT6OvJ5a66n1IqfW+jjyKziOnKeC3j5aYBZWVzELW1QtbEivZBb+s/kpjkPeOMEDhFP+ZzMxD3t8woJwnFhkxTNp4xWlg6E0rNxM0elgJNP5EeDeDTQPP2JylVUssfeMExfGqrUHI/KjiaJI0ySasLBgZ53BnPoFLKsvweSwxJYKzN8I+RVMxKcSlhlxgqEbTjGJWV7RD1I3Z68pWMZ++6y939F+fzYLGfLZsSoMZckuPiZeQ3+EnxziL0s7ob/f0Z+5E+Rv6MT20k4Y73eMZ+4E/Rs6sbO0E+b7HfOZO6E9WycKRsKBbYdFIyFRH3mbqEUjocDo5a+vZCDME4Xk7cwbCGsFuBRmFQEO6gmzDWLoJsgZx1JsBySpwy3HUTHpjmZ4tssMw9I8y/WI7SuO5xOPGcxhlqvXCfCfrrEswL8OFwhwawUBbiigJTxRgF+NortJDyVyOxqF3h0mhvz2uYHeU+JIeOMOsNoboRsmppDx+AA9pJLhxjsoTdvB0Ivuxg1VAcHqj/hYVIhPnClwJaahGbBRn0/eNrBNqSJEsgQ01sobS89JZwpETohQEsYc8++E+BbmH/SZ8CccjRu/iQaj6RjIG/+O4h6KjEQl+FgQnUQPGafESbNoqoUIFzPhnpb4qdmPKCJYpEz+EqUkDni9JpJ2cE4VEYWGs8ZvSM6fzT9EbqA/m7/XU58Qb/+s8vKPe6b82m5hKw3nkzxTVh7XOb2mjtTGfz8nsehKmeT+g9d+2quGLFNwXpaKO6e61Kq4Txvgn1NxSVGcz64IGRUIUecddio+P1qtw52AxxcGedbaGe9FOeP9/4O8ede71wx5my8b8jZ/QcgrrGCKIFfsjvVjCxltfiGT1bR8IZMo9ZWFDC4sVBwZ6viqTjwFVhWOyYmlUd/RKHcJcYmr29y1mMINKKVTh1iK4Vk21wifX8j8dI3lhczx5wULGXOVhQwRkeaetJCJozgJRYNy4WzCesjpuLzBZfGIxYEXzt42jmBtMQiu5GkecYplFDhTXMtQ+t/pm/9nXKwuWSLBQsblKHAUuYoRTXzLi81vfGL2x4FYJxVqKwi76XAyQ9EmaiptQWY7ogrKTqHXNz7EHz+nOUUnYhUFKxN8HEZRX7w+GQEnjXELIMakoKNhttKZ700qUWGI+SPrnFOU0sWeLpH5IbrT1/rX/4lHzIB0UdufzZSO3+CfhqriyGOpbAH4u+wR3MLxGIux2HiOBc4L2J19wdL+te3VvgSRWBA6dxbtF2n40YMtLR4CISIMA4AEfueV51xR0Z6f9gsmVQoHPsgECZhu0vB7edL0TaPFwknjgPX5G4FXMgpHm4OQ+1X1b9z8P9B+fyql81u0YgTlp5z93Ewly/TyBZ3Q3x/oz9CJ7Ps/e0eWGWCKHTHeHxjP0BEhbZ+7D8vsL8U+mO8PzGfog5h3z96Jl6jR59TNGVZeOvbrj2G/XlxwVNTJ4oCbP7bm0OfXHFlNj6w5pP5dWXN4jmkTxbJhcaCjeYWoxGYE2mGMwD2qasTUqaHquu87xFAYKPUmVRXdZ57vUW1+zfHTNRbXHA+3k+P6NYdSs8QQMYkWLjH+3bwihs4Uy7JMh3sEU86LU2LVoVIsjSjzyzMHA1ASm5ucOtxhNrWoi84cvkVsV3F8Exr3DVUh0BmXwXrL8Zji255NXcXVnJqhYrA+o6ZOYHS461DKNWoQqjiq6ZiEwAeDJZiqadRm1OWmqTCH6ZrpuUR1FIdbRmWo7uMnDBVRVeXRobIVzUficaiMuqGCIQcC54bK5Aq1PM/1ma272C/b0+CDG1T3FJPZrmtx23aITn1KYIio6xDHh/oM1SO+bRvzQ6V7qsl1bjmuaxi661HPdj1u6a6vOI7PXBUHzOc+1O0TXyEOV+FDO7pFVPgExCsOVbB5dUoeHyo5JgtGqMkaToAIM/SnwkYL681GAPpWMOzDv1eIkiIQyJwNkxB13gnJUQiDZTgaFx3b9lxTdUyDmEx3YGjgt8ZMT/U8pnm6b3HCHU9nJrc1GFVNg0GcHzDfM2B4iGVyl+me4QMHuj43HcvSNVjpKzo3fNwaUG1V9ziwHXwnhXHuc9silu/AgGHwi1tY+LI86jvoPAEGSE+PKUrgmkpHPKRG1xCnoH9hhCHaMfwWHrCepEGvAavYeAwrQi+5nA7DyO0nF8mhyC58DFjpYrSbZH9NePyhh1ghu0Iahv0/WdSO98kX7eahtJK4Hg6buBgcJhMgWWxyBGsQJBM2iEtBtSzg6uF00BWh2hH5v4u3R+Jj/li9lkqJjVFV5urNXCF/uGaM96nM15zy8k9Ua9ZUuzB8yUrtwNvdwLuX527n29RNE+ORVtssO8Q9S0O2UjdmZcP9czQEQsEwlzV0/PmZGqIUV6eLGpLS9DkaQqiuYeSyLHqWhgjVa2ZiGcmfhRlUEwOIlhsSgZhg2Z4F0u/KuDhQ88RDF+XuKIomqYvy9c0nZ7N9xtGjtXRZiO1dLJN6mxCiazpzdRUgmXqm5liqrXnUtU3X0RxqG67hmcyUGM9TUZSETcPwRBtjniAswCKowWPRSRHhQvwaT2aF9+7H/Kb5fkO6FHuyLO4uoFhLZJ7YqZAjdS/9rLE40stcFxolzFENUN58UOJsDiLFp5ZLQdNjyBeKrnoKyCViJZ0EhIeXqOV7pslc32IgbpinWFTxua55nukSZvs20Q2QfMKnlw29aBA88Dy/QghiI4kRJTaYv5cz9iTmmmbqV15QtfM7Ip5cHvFQ5vjJH2d5fpbVkezVZNdJzp9mL/BkKMg5nUJVxCphnEhOccm86+l4IpOgKNXNc6RkkLDcos10amhmkiQCGj+AlVA0bBjvG2l8siaeiggwHwWMYuFFYhqWmqdMkYPRFP0YBJLHc3/rhI9APkdTSSibTqKk60JXwmBr8AzjJXUxVljgchl7TvYDH8soap7w3U7uysCSP/RuhJmO8jh6IglK8kRWNU5Sa8TsKhhm4b2APWKxVMTZICeLA5pZP+MvjhGvXJ6rF6Wvh/wYiJCcRFdAdwIV39YpnmHMOLWbzcG0yjSAXKbbLA3JXh8zV0hgYsssJaMkwQpWHE6TSIMMfaeuuGBfWe33rIsSsrowy2GouiLfkAzDuHuzeyf0+dI1fvshK2RQKD6UnN9NY3T817b4A7cdWX32AONgW+IBMDQy6NCbe1iIV5pn+Wi0JNUNBNYUgsyyCg3gomJSETzjVpjN/y6rIRVloSLSK4K3Ih4rQqwiav6qwyYWXsG3mfQGgQidizHOUOiMk1gU5bmWgpfsYIFrkDOT0U8CWF4BswE2MtVxCWe4BkM9P53zSRzn24OdTxK8piPUuKvxGkXiIKG9V2NwyjdA4KEMmosBOWAYX6mbV2vs307c08srv/O5+jivo1nUkgtar0pKWm4FxtKQsRkcTKK+iBC5KIBsr0NPYm8QKrwd9veuo6B12rs8J+Hd5fX+7skgvtgL7oIONOsOj8JSwNO2PTw86yntnf4qAU/P6CeVbE189/zhZKaf7IyuzvtR7+z8etfpfNvf/dbv9DSTdr50fTzeM9eNR6Nwpm+8A/EAvJABb/Op8XzflNJqVb+0PJsjAxkiP18ZN0dt6l9cCFVJBLzMn5ZiFj+aG2nRGaL6vEklAVxdOaQqUnEeV+e+odmqWQ2wSBTNIIZlaMUAiwvnZCJR3V4UCGwuIySKjnyR35SHqAIXkHuWnKlKQvg0RQQcLJBFkVSepiuyuxN23Mt0xeSyrCtmZdJtEBuUQkIsxbMMB5b03NE5aF0WUamraS43icY0EPL1umIS35GPnklPrFcOTVfTDeL7um0AMaDwKVyzTMoYh79c8zWu4q5WWTnkxAFFkqB7Nca0p45jWBR0Ip/7uuqC7qP6jsJFx+pUQRBNfDRkYRqr9yga8mZRF8NJxMJcncy+/vdsdKBjo1llr/h7ohjJDVk2zjS0Abv3A8FP+CAYFi7Etm2zFA5LLEtA1r3/c9jAnWn+vvHBGX0U/3nB7ccP8ccPICSi4dXH014wxv1r1jj90jptdP44O2m0vu4dHLQaLJvwbz+8S4p/eBfj299CzsZcVi1uTcOPH8LgI+BFowcqQiOtfnIXNaQy2UB3gkE8GWd1CevfHWBLA9RgHsBbM4Sb9NVE02gIpSV7CUiBdtK2BqDVCmul8GgQr6P1H33KZ0JUhP4bEQk0jSna42GMfgLiVO04r+yTj86A8E5Dio2GAyWwoKiz0oM3oqCgXHRWJitEwykIqRgbF/9OQHkdYQIezKIZieeieXwZtBRof4IjgM6KwOZsLB70mNeIZfoEGcM0ofEdfrc/h38OP/1LfFUvCibvG8gceIWrgbPhJAjfN/Cy0cDIYofw2fPDDzIuWkGbkKn96nUA32OKRQzUARBK0rUfBsBFBrtxEg6rqGyJdpFwcsrnfEO8iCgdhxHDZk6hbSwSj/gtBmhN2TyeOjDRevl2KBu5veC2cF2fjO44Afrmm4o6VLORU8L9RGGrw30MrVWL+7r+unB/dhrr2znuy8sK7qdlXhHuG6apeA61NcdWKKMWrJRU4rmGRrilmS6AocJV06DlTQGmWlQhpsp83+eGbjqaZhPHZa5l2RYhPmc23GGvDvdpEfd/HCLUVSHCI4bt2o71i0GE3IKtQIRYxNVBhL1INTRel2roqFbndivfRpSXlW3EtMwrggjQBVXX0rmFhl6XEqJbGv4PQEDXMC2aB8t7nZVVQ+LqPuGKZ3PF0KmjaqpCNQ8qsRxdp7bnM0Z16r0+1VB7HoiwVoYIHZjA1X41LeL4cw1EiI2dGoggyiKIMOnrggjyQD/NcoiQlxWISMu8IojAeU1cSh3uE08hjkd1heDnMzVNU1zFZ9Tw4HcJIlTuu6bjWIZm6aoKuoTmMVvVVctz0ZYLCGNbqsqdVwcR+vNAhLkyRJiWQ7xfbKGRmj1LEJFs9tZABDUWLTSsZ4CIGick5OUFrkl1hYUFIcWYDrTwvf71UrmjSBin8hsf4o9bgSeWuHwoTAew3sal74S7vWHgYoaP8XjKZd6OCe5KhMLK9D+4v/D3QpvGh+pdDm3ysgJtaZkU2nzHUD1HgfWHQyyqmY6vuYprc2K4igfrZ0WzLZOpGbRle5E5lw/4xsD9G8BtfmhyuLOZ4oBe48EaSbEp1WyPqIDNlFmm6qILmGnanFpuCe5EPCoDlljUdk1T13RP0V1u2LYPfXc0kzoO8zTHWBHuaqFOgkSBiRewYuY5NQd9C3hy0QvPDqWFhuZtNnPoV6W1gH4DYPIgDrkcjKeioOSqfxzy7uMayBMGrTrIs5QFkGc/H+QVnQlzyCve1WvvGrV3zdq7Vg6a5eZKYKg2Nhpf2HiWc2mZilJhUl/KKJeimMIrMcXWljfL5bX6Ula5lI5JwVKcnQfwM+F5yBpjQGsuj5epuKupN35TGw7Hhxy6KW/JayBx1sig+/e3jd3oLr+GX1Ik+MHQk6Cf25X+AeA32js7uUUkuawAf1rmlQM/0dDfx2C+r5sMQJ7ZrqJbLieO73JdJw63qekIV9gc+E3XVzROiek6hHJqM8PRMCWtYfjU1B1OCPcdlayq5z4F+Oem02PAPzelnvKC8dQXzKe+YL1wWVSk9VXLosxHryiL5M16WWQvkEWm8uwr9NxyFo8itAoJDTiOxsEEzV/RqDHkV0z8ThkgMQqhlSlJjJdpxm8fA0g8rzL7KYC0DvsXpzlAyssKQKZlEoA0bG461FeFQx5hqu1xxfJdx2QuCnjAIEOBxbP7CEAKv7e/EyLTwckhkgKVimtRogOye9RnrmcYqqWaKoClqsFKlbqAlGWDgs016qiOTzRY/XNMT++4vu+bDtNc2/JNapgaM8xVdwtX2gb493+ygWKY669ZmvClDaE5Tz9gvu6YDyXHpe5nf/0w/nRDPrya9ETDT4WjBfsCAo1gxWHrOqugUfrNngpCgpn+ERj6vvCdVtHbJhyMc08Wqz+5u+Ct62PVrFRY9Zf7vorjzSL3mSRHbPpW7rK1zF3n6T43IttuGnE4S7mbpDZOw6/m6XNFrtxmbY7c1NyeHwmuhPGty3BOCxnYK55humZrKrVqPMPwBIaOLpFlv9fsdsk58wWfUXklHspoWf8pB+XvIq3XUk+yZNjG0mU3c5FNbmIyuAm6iMqR+56PxNozbO0ZtvYMW3uGrT3Dfn3PMExEn53YAIYSx7Vg4ozrjiOM08NcN3Xi4SZ9irCc1gOiZy6DwEbxxY3EMZ0QCnAK1dQlHPibPK1zdXSuxSXa6TM7aC/QScUZ1VjmaU2/bnICdJ2wnq0T1q8Dd72MyMTrhPVPiO2yTlj/QmN0vYzJt05Y/9Im31/rhPXrhPXrhPXrhPXrhPXrhPXrhPXrhPXr/KS/ZH7SdcL6F8EY66n1v2RqrRPWr6fWemqtE9avp9Z6ar3IqfXXOmH9y09YX/R1Sz3XkrMEqdeavEz3a+WVNJXI34mnWhbheXL/aToRjk9ocYfxFMNJXM4GV/H1g8uUh34wm11rE+M+Vnu3N3wQXiFnxnyUh7CUluVp4H2TPt4juf8Gg+3N0pYxqiQMceDKDyBvShN57nVVMpQXvhVRiWbqqkb0ivuZ9IFUdFJwPxOTJmTTIXplFMqoJk4ovJ3yPdWkR0SY+CHHgciLm5gGJqMgFkb3NANutoc6gc6Pu+jpEgsKMU4nXMlK03607JsBOokvcfd8ouPoEicFeIRjmXhxXBoPRifa3/0igpQipdL1OWGWEUcviYCFwm1ERDscJ+53uT9Dd4yOl/8uA8FfC51OzvBLQgXdKC54VxaLCv+Tor9E+bNnO8s1nx2zKtR+dmoXvA6F41GQe6mKaJqTqDuOOUdWSJmexXgUodKEYYgHku6C+8l/ms40CJHOsXCIwA86xB/davVycJOHMZuOed5kGqAyGtXU+D2L1zr/AKcQr3spawnwbdxzmXASRBIEzKWB20EPSbkLIy5jomf5qicgolkMnRi8TV7jt+hFieVFBMXS3Xe3auUGYu1IRH8uMRnUJ/1Qm9Z4FnnOxmx/4m9t+PamY1Dr7CQ+Q5CXdSCb5UFKv+A9eJbf2ZvwQXp3B31c0otD9KZIL84Dfpf+bkkwk5d/IXYGw9socJPwrgM+6UU4mFnw6u9vnggb0eiKDYOHxF7SPJx9SaJONlroRCZdQEXPEqekZsG29q9/fbl3efiudXzQyN77jSiENrZZGOJBRzyWiPmPfhfi7jEXpHn0xNC+PeZFd7nb5YJpXySwhOoCEJZgjqwhcQYtVbMEIz7Lyoo+XgW3/3NnFDtBBRq+XJ58OvxWCw3UNgrO73Pxf2kx/q89H/4XKsFQt6qNAJ5+nB0+EdFAW9KVvpF/qrr4oClQiONYog/tzfthzyj1YTs+6JjEu5vrAwW9wCyh2Fwf1KwPal0HKLUJmgMKHfiMRjmZZyxNCzhufBvh/HQ5/BD+lAWCL4gd9cqDvnO+FR8Nx04NwbZNqaUvIZg8QrCmwdyy7QLB28KxTAx6TnvrcbrP2dDZL9G9u9kebW3e2vN0ayYBtepnBlqziW2bRU5pRTJuLJK7HYSgFeDVEorbzlV0FJcpPj6OOqbIIVWl2NYtW1lGsVZkb6OOaE3DehRSIFqwc2OTjQN3vDzibUY2+3QxnpYG+v4ubp3ef9m5qZJtaaZKFFszVpqVdQMN0xH6rZdoPuFi0eJyyRqfWegm+Z6WMgi7bM/igwLd22qnv3V1vL91UaGbKoqh4Hlh80cZhCoq6PSKbhpFBpG+BgglE0BJHPEl5HY6R9d3Ronca+YdnEXbVeDAxjQKDS4Dv8fItRVVJ6ZZnIfBkA1ddNLeBnH36PBeujwa3ZfoHXzb9e6unRp6ATXguy4b3nKw9jqSCTENqIpWoANYQfJFTvVqfO0wzOlS7AC99weHsd2eVTug6pTC6kNdBnzLB1zVYWrYtmUVqIfFfsjZcIXhfqAn+zNryEvcTB/IdDu+HcxxM7Zl2goe/PoxmMZAcYqiaaVZeMTvGnvbyzjCsWx6XlzQbWubNIoPnZvNORINHHuLrDbhgCPqovcjXqDdqij96Ft97vO/b6QjfRBdBa5gFuhJNuyFLrh3J4bOS13Yimf3rHNWxToqeVIvBj586iibiq7DJCxyNChIXoBUrToNvd2WddkuUbytzVqH9PhwjmITYM5eLr4f4WJThT+aatSh82r0upeb2tVOmV5+NPx8688zCQgTVTfJauoGMIlZyyWmppmWrhVFt1bLJcWxRx6p6Vlx4EeRqQaljrT3L3duth7m4QPjY5ZDvTxx4AnMFcSgInxsofcq0nkaDFYcfO5oWwfFaH7bVtu5O/xMzqo6Eyx/MG2OuhREltMMNVjiRFmB5lNYNa9I6talbfVLpF580a5vvh1W1VLRkKUIv5DV+ITW5wKhFjUp0StD/EaMr8zcWyF/NTnjH+3ubx2VenK5GTuefzWd7wmFbghT+A8PuqbAWBCjhCnCH/qzPEiRjnmBwqvW5TE7K1N46F/z86PePIUaLL0AvX8Y9TCHJDVUszjOoCG5fZG4+TFKjc6R4ZYpdZztni02fquUUhOUstWUjgWU2oqm60Xk+BbwJeT5wf5B70uJPLZzuLkzO/86T56OH0r7mU+ta6qqULVA3gH6uS+hTx6jKtGXn5CqO11OyIoS2qpZYKep/tTicm+1fBtiu/CR3cRk20zuz3ZZjElbCpt3b9InaD1QC5dJTpDm4vQn/c7FSW/vOjb3hke6c7EZOUTXYaGsejtHt0773Pd27NFlW8MXQ34WR52+d83O7LjVD895v39/Ogi//tHSxbP26VHL3TmZOFub4Tm5H7Xa8S07Pzpj23H7cHBP24P4a2t7f+Ju9/bZhRe3T/f0w/bR9HRw3ztXt+NTEn5t9e0dYPPe+UM4PT0/jw63vV1GwsNjJbrvPOy3eXv74qwdfmNn8ddT5fL2cHB+0w7j4HB3c/8sBNralycH4dnD8emX2cnuyaCjXhpnw7561vdml+rlyCG98/NBvNcJw+NWv3fM1DA62nIf2mfn/mVfwVQuD7yt3rEde8rP7Vvv4uTaIWp4Qc9nzuc9Y2/QU7zdzYc/Auu2c7F5dzBQ9cv2idoh24pD96YdYk8OaD6WB3Tz1qUnvkvPA6cdPrgkvHVg8DFlTCmdzMXm4LDv7cCSb5V0MgdbbRJorR3l0+F0ct7pRbud2+kfnd3pZLC/TaOvp1+uhp7zx40Xujk/TIuHH9NzhsBb3cRLv5sc3nRw0bwBDzbkfuAGOmwDDyelb1M3+ObB6d6GGqMZaAJ6Z55LKzNKJwdMPc2nnuLZG7qv8A3Ndu0Nx/ftDUvhlkJsEbW5phI/wtP8GE+hm9gKkpPXydbjgkY9PnZHQbxwx7KmmbxL9K2qNbON0BiQAGaYtC56kTvF+dadsNEVGg2agT/CXef64iM+mY6Gj2fukVvf7+64824+d1JyirKbf7k8uEeaFayLxi5ZYhJ56VZpt85GgpnQYuhrJK0xXWGYKdpkqgXkuFfMM9Uy0zDM6mjUFxTHK+E7CiMRjFMgzybUGYuSDWUQlXKftdrRJ8FrPoI/tict4BcNmyB3beJ6BjcUkyuK6ruaoavMBbbWiMFcExaSzKQu01C9YgyT3v4/UD4GOSOHBgA=</properties>
</file>

<file path=customXml/itemProps1.xml><?xml version="1.0" encoding="utf-8"?>
<ds:datastoreItem xmlns:ds="http://schemas.openxmlformats.org/officeDocument/2006/customXml" ds:itemID="{657D3E75-C79E-544E-810A-16AA38961D38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4E9D9C83-499B-D443-BEB2-3B94A58450F3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D20B1045-9738-B048-B60D-A3F8CAC4EE1F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C75BCEF2-1ACC-C147-B77A-5C96F15F5971}">
  <ds:schemaRefs>
    <ds:schemaRef ds:uri="http://schemas.myeducator.com/properties/myeducator/atlas_meta_I9EcYpKhdRmA"/>
  </ds:schemaRefs>
</ds:datastoreItem>
</file>

<file path=customXml/itemProps5.xml><?xml version="1.0" encoding="utf-8"?>
<ds:datastoreItem xmlns:ds="http://schemas.openxmlformats.org/officeDocument/2006/customXml" ds:itemID="{A7B48311-BA81-B147-BF2E-CADDD468E799}">
  <ds:schemaRefs>
    <ds:schemaRef ds:uri="http://schemas.myeducator.com/properties/myeducator/atlas_meta_I9EcYpKhpBFN"/>
  </ds:schemaRefs>
</ds:datastoreItem>
</file>

<file path=customXml/itemProps6.xml><?xml version="1.0" encoding="utf-8"?>
<ds:datastoreItem xmlns:ds="http://schemas.openxmlformats.org/officeDocument/2006/customXml" ds:itemID="{94D1BE4C-7B0F-DC4F-AAAA-6807FD8DD02C}">
  <ds:schemaRefs>
    <ds:schemaRef ds:uri="http://schemas.myeducator.com/properties/myeducator/atlas_meta_I9EcYpKhpBKn"/>
  </ds:schemaRefs>
</ds:datastoreItem>
</file>

<file path=customXml/itemProps7.xml><?xml version="1.0" encoding="utf-8"?>
<ds:datastoreItem xmlns:ds="http://schemas.openxmlformats.org/officeDocument/2006/customXml" ds:itemID="{50F4B334-ADA6-1248-8D26-297243FEBA53}">
  <ds:schemaRefs>
    <ds:schemaRef ds:uri="http://schemas.myeducator.com/properties/myeducator/atlas_meta_I9EcYpKhpBQC"/>
  </ds:schemaRefs>
</ds:datastoreItem>
</file>

<file path=customXml/itemProps8.xml><?xml version="1.0" encoding="utf-8"?>
<ds:datastoreItem xmlns:ds="http://schemas.openxmlformats.org/officeDocument/2006/customXml" ds:itemID="{01246332-CAF7-2A4F-A1BF-9962753E3ACA}">
  <ds:schemaRefs>
    <ds:schemaRef ds:uri="http://schemas.myeducator.com/properties/myeducator/atlas_integrity"/>
  </ds:schemaRefs>
</ds:datastoreItem>
</file>

<file path=customXml/itemProps9.xml><?xml version="1.0" encoding="utf-8"?>
<ds:datastoreItem xmlns:ds="http://schemas.openxmlformats.org/officeDocument/2006/customXml" ds:itemID="{6B227A4A-4841-CC47-8B15-D56A31F4F310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</vt:lpstr>
      <vt:lpstr>PC Shipments</vt:lpstr>
      <vt:lpstr>Utah Population</vt:lpstr>
      <vt:lpstr>Education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2023-08-30T22:44:25Z</dcterms:created>
  <dcterms:modified xsi:type="dcterms:W3CDTF">2023-08-30T23:29:35Z</dcterms:modified>
</cp:coreProperties>
</file>