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prya/Downloads/"/>
    </mc:Choice>
  </mc:AlternateContent>
  <xr:revisionPtr revIDLastSave="0" documentId="8_{32A2312D-810B-FB42-AE46-661243E96041}" xr6:coauthVersionLast="47" xr6:coauthVersionMax="47" xr10:uidLastSave="{00000000-0000-0000-0000-000000000000}"/>
  <bookViews>
    <workbookView xWindow="2160" yWindow="600" windowWidth="28040" windowHeight="16280" xr2:uid="{2724FB29-73CE-5A45-9A5F-650BC5840754}"/>
  </bookViews>
  <sheets>
    <sheet name="City Distance" sheetId="2" r:id="rId1"/>
    <sheet name="Fitness Center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9" i="2" l="1"/>
  <c r="H18" i="2"/>
  <c r="D18" i="2" a="1"/>
  <c r="D18" i="2" s="1"/>
  <c r="D19" i="2" a="1"/>
  <c r="D19" i="2"/>
  <c r="D20" i="2" a="1"/>
  <c r="D20" i="2" s="1"/>
  <c r="D21" i="2" a="1"/>
  <c r="D21" i="2"/>
  <c r="D22" i="2" a="1"/>
  <c r="D22" i="2" s="1"/>
  <c r="D23" i="2" a="1"/>
  <c r="D23" i="2"/>
  <c r="D24" i="2" a="1"/>
  <c r="D24" i="2" s="1"/>
  <c r="D25" i="2" a="1"/>
  <c r="D25" i="2" s="1"/>
  <c r="D26" i="2" a="1"/>
  <c r="D26" i="2" s="1"/>
  <c r="D17" i="2" a="1"/>
  <c r="D17" i="2" s="1"/>
  <c r="C18" i="2"/>
  <c r="C19" i="2"/>
  <c r="C20" i="2"/>
  <c r="C21" i="2"/>
  <c r="C22" i="2"/>
  <c r="C23" i="2"/>
  <c r="C24" i="2"/>
  <c r="C25" i="2"/>
  <c r="C26" i="2"/>
  <c r="C27" i="2"/>
  <c r="C17" i="2"/>
  <c r="K3" i="3"/>
  <c r="L3" i="3" s="1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3" i="3"/>
  <c r="O15" i="3"/>
  <c r="O14" i="3"/>
  <c r="Q12" i="3"/>
  <c r="R12" i="3"/>
  <c r="P12" i="3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39" i="3"/>
  <c r="L40" i="3"/>
  <c r="L41" i="3"/>
  <c r="L42" i="3"/>
  <c r="L43" i="3"/>
  <c r="L44" i="3"/>
  <c r="L45" i="3"/>
  <c r="L46" i="3"/>
  <c r="L47" i="3"/>
  <c r="L48" i="3"/>
  <c r="L49" i="3"/>
  <c r="L50" i="3"/>
  <c r="L51" i="3"/>
  <c r="L52" i="3"/>
  <c r="L53" i="3"/>
  <c r="L54" i="3"/>
  <c r="L55" i="3"/>
  <c r="L56" i="3"/>
  <c r="L57" i="3"/>
  <c r="L58" i="3"/>
  <c r="L59" i="3"/>
  <c r="L60" i="3"/>
  <c r="L61" i="3"/>
  <c r="L62" i="3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K43" i="3"/>
  <c r="K44" i="3"/>
  <c r="K45" i="3"/>
  <c r="K46" i="3"/>
  <c r="K47" i="3"/>
  <c r="K48" i="3"/>
  <c r="K49" i="3"/>
  <c r="K50" i="3"/>
  <c r="K51" i="3"/>
  <c r="K52" i="3"/>
  <c r="K53" i="3"/>
  <c r="K54" i="3"/>
  <c r="K55" i="3"/>
  <c r="K56" i="3"/>
  <c r="K57" i="3"/>
  <c r="K58" i="3"/>
  <c r="K59" i="3"/>
  <c r="K60" i="3"/>
  <c r="K61" i="3"/>
  <c r="K62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3" i="3"/>
  <c r="G60" i="3"/>
  <c r="G61" i="3"/>
  <c r="G57" i="3"/>
  <c r="G58" i="3"/>
  <c r="G52" i="3"/>
  <c r="G50" i="3"/>
  <c r="G48" i="3"/>
  <c r="G43" i="3"/>
  <c r="G44" i="3"/>
  <c r="G45" i="3"/>
  <c r="G46" i="3"/>
  <c r="G39" i="3"/>
  <c r="G36" i="3"/>
  <c r="G34" i="3"/>
  <c r="G31" i="3"/>
  <c r="G32" i="3"/>
  <c r="G26" i="3"/>
  <c r="G21" i="3"/>
  <c r="G22" i="3"/>
  <c r="G62" i="3"/>
  <c r="G59" i="3"/>
  <c r="G53" i="3"/>
  <c r="G54" i="3"/>
  <c r="G55" i="3"/>
  <c r="G56" i="3"/>
  <c r="G51" i="3"/>
  <c r="G49" i="3"/>
  <c r="G47" i="3"/>
  <c r="G40" i="3"/>
  <c r="G41" i="3"/>
  <c r="G42" i="3"/>
  <c r="G37" i="3"/>
  <c r="G38" i="3"/>
  <c r="G35" i="3"/>
  <c r="G33" i="3"/>
  <c r="G27" i="3"/>
  <c r="G28" i="3"/>
  <c r="G29" i="3"/>
  <c r="G30" i="3"/>
  <c r="G23" i="3"/>
  <c r="G24" i="3"/>
  <c r="G25" i="3"/>
  <c r="P13" i="3" l="1"/>
  <c r="R13" i="3"/>
  <c r="Q13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<sst xmlns="http://schemas.openxmlformats.org/spreadsheetml/2006/main" count="282" uniqueCount="159">
  <si>
    <t>City</t>
  </si>
  <si>
    <t>Atlanta</t>
  </si>
  <si>
    <t>Boston</t>
  </si>
  <si>
    <t>Chicago</t>
  </si>
  <si>
    <t>Dallas</t>
  </si>
  <si>
    <t>Denver</t>
  </si>
  <si>
    <t>Houston</t>
  </si>
  <si>
    <t>Las Vegas</t>
  </si>
  <si>
    <t>Los Angeles</t>
  </si>
  <si>
    <t>Miami</t>
  </si>
  <si>
    <t>New Orleans</t>
  </si>
  <si>
    <t>New York</t>
  </si>
  <si>
    <t>Position</t>
  </si>
  <si>
    <t>Distance</t>
  </si>
  <si>
    <t>Start Date</t>
  </si>
  <si>
    <t>End Date</t>
  </si>
  <si>
    <t>Tour Days</t>
  </si>
  <si>
    <t>Working Days</t>
  </si>
  <si>
    <t>XXXXXXX</t>
  </si>
  <si>
    <t>Membership ID</t>
  </si>
  <si>
    <t>First Name</t>
  </si>
  <si>
    <t>Last Name</t>
  </si>
  <si>
    <t>Sign Up Date</t>
  </si>
  <si>
    <t>Length of Membership in Days</t>
  </si>
  <si>
    <t>Prior Months # of Visits</t>
  </si>
  <si>
    <t>Trainer Request</t>
  </si>
  <si>
    <t>Trainer Name</t>
  </si>
  <si>
    <t>Monthly Dues</t>
  </si>
  <si>
    <t>Monthly Trainer Fee</t>
  </si>
  <si>
    <t>Total with Tax</t>
  </si>
  <si>
    <t>Bridget</t>
  </si>
  <si>
    <t>Sexton</t>
  </si>
  <si>
    <t>Sheryl</t>
  </si>
  <si>
    <t>Berg</t>
  </si>
  <si>
    <t>Deanna</t>
  </si>
  <si>
    <t>Manning</t>
  </si>
  <si>
    <t>Allan</t>
  </si>
  <si>
    <t>Farley</t>
  </si>
  <si>
    <t>Gustavo</t>
  </si>
  <si>
    <t>Suarez</t>
  </si>
  <si>
    <t>Beatrice</t>
  </si>
  <si>
    <t>Blevins</t>
  </si>
  <si>
    <t>Maria</t>
  </si>
  <si>
    <t>Ayala</t>
  </si>
  <si>
    <t>Lucy</t>
  </si>
  <si>
    <t>Boulanger</t>
  </si>
  <si>
    <t>Wilma</t>
  </si>
  <si>
    <t>Christie</t>
  </si>
  <si>
    <t>Marcia</t>
  </si>
  <si>
    <t>Hicks</t>
  </si>
  <si>
    <t>Douglas</t>
  </si>
  <si>
    <t>FitzGerald</t>
  </si>
  <si>
    <t>Louis</t>
  </si>
  <si>
    <t>Charbonneau</t>
  </si>
  <si>
    <t>Miranda</t>
  </si>
  <si>
    <t>Nixon</t>
  </si>
  <si>
    <t>Wanda</t>
  </si>
  <si>
    <t>Kennedy</t>
  </si>
  <si>
    <t>Carman</t>
  </si>
  <si>
    <t>Sauve</t>
  </si>
  <si>
    <t>Russ</t>
  </si>
  <si>
    <t>Thibault</t>
  </si>
  <si>
    <t>June</t>
  </si>
  <si>
    <t>Ricard</t>
  </si>
  <si>
    <t>Marvin</t>
  </si>
  <si>
    <t>Chartrand</t>
  </si>
  <si>
    <t>Judith</t>
  </si>
  <si>
    <t>Deslauriers</t>
  </si>
  <si>
    <t>Don</t>
  </si>
  <si>
    <t>MacKenzie</t>
  </si>
  <si>
    <t>William</t>
  </si>
  <si>
    <t>Wiley</t>
  </si>
  <si>
    <t>Joni</t>
  </si>
  <si>
    <t>Goodwin</t>
  </si>
  <si>
    <t>Eleanor</t>
  </si>
  <si>
    <t>Gray</t>
  </si>
  <si>
    <t>Dana</t>
  </si>
  <si>
    <t>Parsons</t>
  </si>
  <si>
    <t>Jane</t>
  </si>
  <si>
    <t>Hernandez</t>
  </si>
  <si>
    <t>Stan</t>
  </si>
  <si>
    <t>McPherson</t>
  </si>
  <si>
    <t>Joy</t>
  </si>
  <si>
    <t>Brooke</t>
  </si>
  <si>
    <t>Peterson</t>
  </si>
  <si>
    <t>Gordon</t>
  </si>
  <si>
    <t>Herman</t>
  </si>
  <si>
    <t>Sean</t>
  </si>
  <si>
    <t>Lara</t>
  </si>
  <si>
    <t>Gladys</t>
  </si>
  <si>
    <t>Larsen</t>
  </si>
  <si>
    <t>Jamie</t>
  </si>
  <si>
    <t>Jordan</t>
  </si>
  <si>
    <t>Lucinda</t>
  </si>
  <si>
    <t>Collier</t>
  </si>
  <si>
    <t>Jayne</t>
  </si>
  <si>
    <t>Knox</t>
  </si>
  <si>
    <t>Ballard</t>
  </si>
  <si>
    <t>Deborah</t>
  </si>
  <si>
    <t>Branch</t>
  </si>
  <si>
    <t>Pearl</t>
  </si>
  <si>
    <t>Moody</t>
  </si>
  <si>
    <t>Susie</t>
  </si>
  <si>
    <t>Doherty</t>
  </si>
  <si>
    <t>Meghan</t>
  </si>
  <si>
    <t>St-Laurent</t>
  </si>
  <si>
    <t>Ian</t>
  </si>
  <si>
    <t>Simpson</t>
  </si>
  <si>
    <t>Vernon</t>
  </si>
  <si>
    <t>Rodgers</t>
  </si>
  <si>
    <t>Martine</t>
  </si>
  <si>
    <t>Asselin</t>
  </si>
  <si>
    <t>Cam</t>
  </si>
  <si>
    <t>Lapointe</t>
  </si>
  <si>
    <t>Garcia</t>
  </si>
  <si>
    <t>Dean</t>
  </si>
  <si>
    <t>Chabot</t>
  </si>
  <si>
    <t>Timothy</t>
  </si>
  <si>
    <t>Berry</t>
  </si>
  <si>
    <t>Art</t>
  </si>
  <si>
    <t>Zhang</t>
  </si>
  <si>
    <t>Kayla</t>
  </si>
  <si>
    <t>Levesque</t>
  </si>
  <si>
    <t>Sally</t>
  </si>
  <si>
    <t>Arsenault</t>
  </si>
  <si>
    <t>Alyssa</t>
  </si>
  <si>
    <t>Gelinas</t>
  </si>
  <si>
    <t>Brendan</t>
  </si>
  <si>
    <t>Gill</t>
  </si>
  <si>
    <t>Craig</t>
  </si>
  <si>
    <t>Gonzales</t>
  </si>
  <si>
    <t>Erika</t>
  </si>
  <si>
    <t>Gates</t>
  </si>
  <si>
    <t>Francis</t>
  </si>
  <si>
    <t>Avery</t>
  </si>
  <si>
    <t>Crystal</t>
  </si>
  <si>
    <t>Lindsay</t>
  </si>
  <si>
    <t>Claudia</t>
  </si>
  <si>
    <t>Maynard</t>
  </si>
  <si>
    <t>Celeste</t>
  </si>
  <si>
    <t>Haley</t>
  </si>
  <si>
    <t>Austin</t>
  </si>
  <si>
    <t>Sullivan</t>
  </si>
  <si>
    <t>Debra</t>
  </si>
  <si>
    <t>Park</t>
  </si>
  <si>
    <t>Garry</t>
  </si>
  <si>
    <t>Petersen</t>
  </si>
  <si>
    <t>Yes</t>
  </si>
  <si>
    <t>Sam Crawford</t>
  </si>
  <si>
    <t>Jim Gallant</t>
  </si>
  <si>
    <t>Denise Martin</t>
  </si>
  <si>
    <t>Tax Rate</t>
  </si>
  <si>
    <t>No</t>
  </si>
  <si>
    <t>Trainer Summary Table</t>
  </si>
  <si>
    <t># of Clients</t>
  </si>
  <si>
    <t>Revenue 10 or more visits</t>
  </si>
  <si>
    <t>Members with Trainer</t>
  </si>
  <si>
    <t>Members without Trainer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</si>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</sst>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m/d/yyyy"/>
  </numFmts>
  <fonts count="4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0000"/>
        <bgColor rgb="FF00F2AD"/>
      </patternFill>
    </fill>
    <fill>
      <patternFill patternType="solid">
        <fgColor rgb="FF800000"/>
        <bgColor rgb="FF00F2AD"/>
      </patternFill>
    </fill>
    <fill>
      <patternFill patternType="solid">
        <fgColor rgb="FFF0E68C"/>
        <bgColor indexed="64"/>
      </patternFill>
    </fill>
    <fill>
      <patternFill patternType="solid">
        <fgColor rgb="FFF0E68C"/>
        <bgColor rgb="FF000000"/>
      </patternFill>
    </fill>
    <fill>
      <patternFill patternType="solid">
        <fgColor rgb="FFFFFFFF"/>
        <bgColor rgb="FF000000"/>
      </patternFill>
    </fill>
  </fills>
  <borders count="17">
    <border>
      <left/>
      <right/>
      <top/>
      <bottom/>
      <diagonal/>
    </border>
    <border>
      <left style="thin">
        <color rgb="FFBBBBBB"/>
      </left>
      <right/>
      <top style="thin">
        <color rgb="FFBBBBBB"/>
      </top>
      <bottom style="thin">
        <color rgb="FFBBBBBB"/>
      </bottom>
      <diagonal/>
    </border>
    <border>
      <left style="thin">
        <color rgb="FFBBBBBB"/>
      </left>
      <right style="thin">
        <color rgb="FFBBBBBB"/>
      </right>
      <top style="thin">
        <color rgb="FFBBBBBB"/>
      </top>
      <bottom style="thin">
        <color rgb="FFBBBBBB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BBBBBB"/>
      </left>
      <right style="thin">
        <color rgb="FFBBBBBB"/>
      </right>
      <top style="thin">
        <color rgb="FFBBBBBB"/>
      </top>
      <bottom style="medium">
        <color rgb="FF000000"/>
      </bottom>
      <diagonal/>
    </border>
    <border>
      <left style="thin">
        <color rgb="FFBBBBBB"/>
      </left>
      <right style="medium">
        <color rgb="FF000000"/>
      </right>
      <top style="thin">
        <color rgb="FFBBBBBB"/>
      </top>
      <bottom style="thin">
        <color rgb="FFBBBBBB"/>
      </bottom>
      <diagonal/>
    </border>
    <border>
      <left style="thin">
        <color rgb="FFBBBBBB"/>
      </left>
      <right style="medium">
        <color rgb="FF000000"/>
      </right>
      <top style="thin">
        <color rgb="FFBBBBBB"/>
      </top>
      <bottom style="medium">
        <color rgb="FF000000"/>
      </bottom>
      <diagonal/>
    </border>
    <border>
      <left style="medium">
        <color rgb="FF000000"/>
      </left>
      <right style="thin">
        <color rgb="FFBBBBBB"/>
      </right>
      <top style="thin">
        <color rgb="FFBBBBBB"/>
      </top>
      <bottom style="thin">
        <color rgb="FFBBBBBB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Border="1"/>
    <xf numFmtId="0" fontId="3" fillId="3" borderId="0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3" fillId="3" borderId="9" xfId="0" applyFont="1" applyFill="1" applyBorder="1"/>
    <xf numFmtId="0" fontId="3" fillId="3" borderId="3" xfId="0" applyFont="1" applyFill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0" fillId="0" borderId="0" xfId="0" applyBorder="1"/>
    <xf numFmtId="0" fontId="3" fillId="3" borderId="0" xfId="0" applyFont="1" applyFill="1" applyBorder="1"/>
    <xf numFmtId="0" fontId="2" fillId="2" borderId="8" xfId="0" applyFont="1" applyFill="1" applyBorder="1" applyAlignment="1">
      <alignment horizontal="center"/>
    </xf>
    <xf numFmtId="0" fontId="3" fillId="3" borderId="3" xfId="0" applyFont="1" applyFill="1" applyBorder="1"/>
    <xf numFmtId="0" fontId="3" fillId="3" borderId="10" xfId="0" applyFont="1" applyFill="1" applyBorder="1"/>
    <xf numFmtId="164" fontId="2" fillId="0" borderId="0" xfId="0" applyNumberFormat="1" applyFont="1" applyBorder="1"/>
    <xf numFmtId="0" fontId="3" fillId="3" borderId="4" xfId="0" applyFont="1" applyFill="1" applyBorder="1"/>
    <xf numFmtId="0" fontId="3" fillId="3" borderId="5" xfId="0" applyFont="1" applyFill="1" applyBorder="1"/>
    <xf numFmtId="164" fontId="2" fillId="0" borderId="7" xfId="0" applyNumberFormat="1" applyFont="1" applyBorder="1"/>
    <xf numFmtId="164" fontId="2" fillId="0" borderId="10" xfId="0" applyNumberFormat="1" applyFont="1" applyBorder="1"/>
    <xf numFmtId="44" fontId="2" fillId="4" borderId="2" xfId="0" applyNumberFormat="1" applyFont="1" applyFill="1" applyBorder="1"/>
    <xf numFmtId="44" fontId="2" fillId="0" borderId="0" xfId="0" applyNumberFormat="1" applyFont="1" applyBorder="1"/>
    <xf numFmtId="0" fontId="2" fillId="0" borderId="6" xfId="0" applyFont="1" applyBorder="1"/>
    <xf numFmtId="164" fontId="2" fillId="0" borderId="6" xfId="0" applyNumberFormat="1" applyFont="1" applyBorder="1"/>
    <xf numFmtId="44" fontId="2" fillId="0" borderId="6" xfId="0" applyNumberFormat="1" applyFont="1" applyBorder="1"/>
    <xf numFmtId="0" fontId="3" fillId="3" borderId="9" xfId="0" applyFont="1" applyFill="1" applyBorder="1" applyAlignment="1">
      <alignment horizontal="center" wrapText="1"/>
    </xf>
    <xf numFmtId="0" fontId="3" fillId="3" borderId="3" xfId="0" applyFont="1" applyFill="1" applyBorder="1" applyAlignment="1">
      <alignment horizontal="center" wrapText="1"/>
    </xf>
    <xf numFmtId="0" fontId="3" fillId="3" borderId="10" xfId="0" applyFont="1" applyFill="1" applyBorder="1" applyAlignment="1">
      <alignment horizontal="center" wrapText="1"/>
    </xf>
    <xf numFmtId="0" fontId="3" fillId="3" borderId="15" xfId="0" applyFont="1" applyFill="1" applyBorder="1"/>
    <xf numFmtId="10" fontId="2" fillId="0" borderId="16" xfId="0" applyNumberFormat="1" applyFont="1" applyBorder="1"/>
    <xf numFmtId="44" fontId="2" fillId="0" borderId="7" xfId="0" applyNumberFormat="1" applyFont="1" applyBorder="1"/>
    <xf numFmtId="44" fontId="2" fillId="0" borderId="8" xfId="0" applyNumberFormat="1" applyFont="1" applyBorder="1"/>
    <xf numFmtId="0" fontId="3" fillId="3" borderId="9" xfId="0" applyFont="1" applyFill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2" fillId="2" borderId="0" xfId="0" applyFont="1" applyFill="1" applyBorder="1"/>
    <xf numFmtId="0" fontId="3" fillId="3" borderId="4" xfId="0" applyFont="1" applyFill="1" applyBorder="1" applyAlignment="1">
      <alignment horizontal="center"/>
    </xf>
    <xf numFmtId="0" fontId="2" fillId="2" borderId="6" xfId="0" applyFont="1" applyFill="1" applyBorder="1"/>
    <xf numFmtId="0" fontId="3" fillId="3" borderId="7" xfId="0" applyFont="1" applyFill="1" applyBorder="1" applyAlignment="1">
      <alignment horizontal="center"/>
    </xf>
    <xf numFmtId="0" fontId="2" fillId="2" borderId="7" xfId="0" applyFont="1" applyFill="1" applyBorder="1"/>
    <xf numFmtId="0" fontId="2" fillId="2" borderId="8" xfId="0" applyFont="1" applyFill="1" applyBorder="1"/>
    <xf numFmtId="0" fontId="3" fillId="3" borderId="3" xfId="0" applyFont="1" applyFill="1" applyBorder="1" applyAlignment="1">
      <alignment horizontal="center"/>
    </xf>
    <xf numFmtId="0" fontId="2" fillId="5" borderId="14" xfId="0" applyFont="1" applyFill="1" applyBorder="1"/>
    <xf numFmtId="0" fontId="2" fillId="5" borderId="2" xfId="0" applyNumberFormat="1" applyFont="1" applyFill="1" applyBorder="1"/>
    <xf numFmtId="44" fontId="2" fillId="5" borderId="2" xfId="0" applyNumberFormat="1" applyFont="1" applyFill="1" applyBorder="1"/>
    <xf numFmtId="44" fontId="2" fillId="5" borderId="12" xfId="0" applyNumberFormat="1" applyFont="1" applyFill="1" applyBorder="1"/>
    <xf numFmtId="0" fontId="2" fillId="5" borderId="2" xfId="0" applyFont="1" applyFill="1" applyBorder="1"/>
    <xf numFmtId="0" fontId="0" fillId="6" borderId="0" xfId="0" applyFill="1"/>
    <xf numFmtId="0" fontId="2" fillId="5" borderId="11" xfId="0" applyFont="1" applyFill="1" applyBorder="1"/>
    <xf numFmtId="0" fontId="2" fillId="5" borderId="1" xfId="0" applyFont="1" applyFill="1" applyBorder="1" applyAlignment="1">
      <alignment horizontal="center"/>
    </xf>
    <xf numFmtId="0" fontId="2" fillId="5" borderId="12" xfId="0" applyFont="1" applyFill="1" applyBorder="1" applyAlignment="1">
      <alignment horizontal="center"/>
    </xf>
    <xf numFmtId="0" fontId="2" fillId="5" borderId="12" xfId="0" applyFont="1" applyFill="1" applyBorder="1"/>
    <xf numFmtId="0" fontId="2" fillId="5" borderId="13" xfId="0" applyFont="1" applyFill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13" Type="http://schemas.openxmlformats.org/officeDocument/2006/relationships/customXml" Target="../customXml/item6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12" Type="http://schemas.openxmlformats.org/officeDocument/2006/relationships/customXml" Target="../customXml/item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openxmlformats.org/officeDocument/2006/relationships/customXml" Target="../customXml/item4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Relationship Id="rId14" Type="http://schemas.openxmlformats.org/officeDocument/2006/relationships/customXml" Target="../customXml/item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E3CB86C0-4656-9146-95AB-BA680D0F3A61}">
  <we:reference id="8db4248b-3b9d-4fb7-989c-eae74deb6253" version="2.0.1.0" store="developer" storeType="Registry"/>
  <we:alternateReferences/>
  <we:properties>
    <we:property name="Office.AutoShowTaskpaneWithDocument" value="true"/>
  </we:properties>
  <we:bindings/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114E3-D1B0-E04F-B79C-314D491BFB02}">
  <dimension ref="B1:M28"/>
  <sheetViews>
    <sheetView tabSelected="1" workbookViewId="0">
      <selection activeCell="H20" sqref="H20"/>
    </sheetView>
  </sheetViews>
  <sheetFormatPr baseColWidth="10" defaultRowHeight="16" x14ac:dyDescent="0.2"/>
  <cols>
    <col min="1" max="1" width="3.33203125" customWidth="1"/>
    <col min="2" max="2" width="15" customWidth="1"/>
    <col min="3" max="3" width="10" customWidth="1"/>
    <col min="5" max="5" width="10" customWidth="1"/>
    <col min="6" max="6" width="8.33203125" customWidth="1"/>
    <col min="7" max="7" width="13.33203125" customWidth="1"/>
    <col min="8" max="8" width="12.5" customWidth="1"/>
    <col min="9" max="9" width="14.1640625" customWidth="1"/>
    <col min="10" max="10" width="16.6640625" customWidth="1"/>
    <col min="11" max="11" width="10" customWidth="1"/>
    <col min="12" max="12" width="13.33203125" customWidth="1"/>
  </cols>
  <sheetData>
    <row r="1" spans="2:13" ht="17" thickBot="1" x14ac:dyDescent="0.25"/>
    <row r="2" spans="2:13" x14ac:dyDescent="0.2">
      <c r="B2" s="11" t="s">
        <v>0</v>
      </c>
      <c r="C2" s="12" t="s">
        <v>1</v>
      </c>
      <c r="D2" s="12" t="s">
        <v>2</v>
      </c>
      <c r="E2" s="12" t="s">
        <v>3</v>
      </c>
      <c r="F2" s="12" t="s">
        <v>4</v>
      </c>
      <c r="G2" s="12" t="s">
        <v>5</v>
      </c>
      <c r="H2" s="12" t="s">
        <v>6</v>
      </c>
      <c r="I2" s="12" t="s">
        <v>7</v>
      </c>
      <c r="J2" s="12" t="s">
        <v>8</v>
      </c>
      <c r="K2" s="12" t="s">
        <v>9</v>
      </c>
      <c r="L2" s="12" t="s">
        <v>10</v>
      </c>
      <c r="M2" s="13" t="s">
        <v>11</v>
      </c>
    </row>
    <row r="3" spans="2:13" x14ac:dyDescent="0.2">
      <c r="B3" s="6" t="s">
        <v>1</v>
      </c>
      <c r="C3" s="5">
        <v>0</v>
      </c>
      <c r="D3" s="5">
        <v>1095</v>
      </c>
      <c r="E3" s="5">
        <v>715</v>
      </c>
      <c r="F3" s="5">
        <v>805</v>
      </c>
      <c r="G3" s="5">
        <v>1437</v>
      </c>
      <c r="H3" s="5">
        <v>844</v>
      </c>
      <c r="I3" s="5">
        <v>1920</v>
      </c>
      <c r="J3" s="5">
        <v>2230</v>
      </c>
      <c r="K3" s="5">
        <v>675</v>
      </c>
      <c r="L3" s="5">
        <v>499</v>
      </c>
      <c r="M3" s="9">
        <v>884</v>
      </c>
    </row>
    <row r="4" spans="2:13" x14ac:dyDescent="0.2">
      <c r="B4" s="6" t="s">
        <v>2</v>
      </c>
      <c r="C4" s="5">
        <v>1095</v>
      </c>
      <c r="D4" s="5">
        <v>0</v>
      </c>
      <c r="E4" s="5">
        <v>983</v>
      </c>
      <c r="F4" s="5">
        <v>1815</v>
      </c>
      <c r="G4" s="5">
        <v>1991</v>
      </c>
      <c r="H4" s="5">
        <v>1886</v>
      </c>
      <c r="I4" s="5">
        <v>2500</v>
      </c>
      <c r="J4" s="5">
        <v>3036</v>
      </c>
      <c r="K4" s="5">
        <v>1539</v>
      </c>
      <c r="L4" s="5">
        <v>1541</v>
      </c>
      <c r="M4" s="9">
        <v>213</v>
      </c>
    </row>
    <row r="5" spans="2:13" x14ac:dyDescent="0.2">
      <c r="B5" s="6" t="s">
        <v>3</v>
      </c>
      <c r="C5" s="5">
        <v>715</v>
      </c>
      <c r="D5" s="5">
        <v>983</v>
      </c>
      <c r="E5" s="5">
        <v>0</v>
      </c>
      <c r="F5" s="5">
        <v>1205</v>
      </c>
      <c r="G5" s="5">
        <v>1050</v>
      </c>
      <c r="H5" s="5">
        <v>1092</v>
      </c>
      <c r="I5" s="5">
        <v>1500</v>
      </c>
      <c r="J5" s="5">
        <v>2112</v>
      </c>
      <c r="K5" s="5">
        <v>1390</v>
      </c>
      <c r="L5" s="5">
        <v>947</v>
      </c>
      <c r="M5" s="9">
        <v>840</v>
      </c>
    </row>
    <row r="6" spans="2:13" x14ac:dyDescent="0.2">
      <c r="B6" s="6" t="s">
        <v>4</v>
      </c>
      <c r="C6" s="5">
        <v>805</v>
      </c>
      <c r="D6" s="5">
        <v>1815</v>
      </c>
      <c r="E6" s="5">
        <v>1205</v>
      </c>
      <c r="F6" s="5">
        <v>0</v>
      </c>
      <c r="G6" s="5">
        <v>801</v>
      </c>
      <c r="H6" s="5">
        <v>242</v>
      </c>
      <c r="I6" s="5">
        <v>1150</v>
      </c>
      <c r="J6" s="5">
        <v>1425</v>
      </c>
      <c r="K6" s="5">
        <v>1332</v>
      </c>
      <c r="L6" s="5">
        <v>504</v>
      </c>
      <c r="M6" s="9">
        <v>1604</v>
      </c>
    </row>
    <row r="7" spans="2:13" x14ac:dyDescent="0.2">
      <c r="B7" s="6" t="s">
        <v>5</v>
      </c>
      <c r="C7" s="5">
        <v>1437</v>
      </c>
      <c r="D7" s="5">
        <v>1991</v>
      </c>
      <c r="E7" s="5">
        <v>1050</v>
      </c>
      <c r="F7" s="5">
        <v>801</v>
      </c>
      <c r="G7" s="5">
        <v>0</v>
      </c>
      <c r="H7" s="5">
        <v>1032</v>
      </c>
      <c r="I7" s="5">
        <v>885</v>
      </c>
      <c r="J7" s="5">
        <v>1174</v>
      </c>
      <c r="K7" s="5">
        <v>2094</v>
      </c>
      <c r="L7" s="5">
        <v>1305</v>
      </c>
      <c r="M7" s="9">
        <v>1780</v>
      </c>
    </row>
    <row r="8" spans="2:13" x14ac:dyDescent="0.2">
      <c r="B8" s="6" t="s">
        <v>6</v>
      </c>
      <c r="C8" s="5">
        <v>844</v>
      </c>
      <c r="D8" s="5">
        <v>1886</v>
      </c>
      <c r="E8" s="5">
        <v>1092</v>
      </c>
      <c r="F8" s="5">
        <v>242</v>
      </c>
      <c r="G8" s="5">
        <v>1032</v>
      </c>
      <c r="H8" s="5">
        <v>0</v>
      </c>
      <c r="I8" s="5">
        <v>1525</v>
      </c>
      <c r="J8" s="5">
        <v>1556</v>
      </c>
      <c r="K8" s="5">
        <v>1237</v>
      </c>
      <c r="L8" s="5">
        <v>365</v>
      </c>
      <c r="M8" s="9">
        <v>1675</v>
      </c>
    </row>
    <row r="9" spans="2:13" x14ac:dyDescent="0.2">
      <c r="B9" s="6" t="s">
        <v>7</v>
      </c>
      <c r="C9" s="5">
        <v>1920</v>
      </c>
      <c r="D9" s="5">
        <v>2500</v>
      </c>
      <c r="E9" s="5">
        <v>1500</v>
      </c>
      <c r="F9" s="5">
        <v>1150</v>
      </c>
      <c r="G9" s="5">
        <v>885</v>
      </c>
      <c r="H9" s="5">
        <v>1525</v>
      </c>
      <c r="I9" s="5">
        <v>0</v>
      </c>
      <c r="J9" s="5">
        <v>289</v>
      </c>
      <c r="K9" s="5">
        <v>2640</v>
      </c>
      <c r="L9" s="5">
        <v>1805</v>
      </c>
      <c r="M9" s="9">
        <v>2486</v>
      </c>
    </row>
    <row r="10" spans="2:13" x14ac:dyDescent="0.2">
      <c r="B10" s="6" t="s">
        <v>8</v>
      </c>
      <c r="C10" s="5">
        <v>2230</v>
      </c>
      <c r="D10" s="5">
        <v>3036</v>
      </c>
      <c r="E10" s="5">
        <v>2112</v>
      </c>
      <c r="F10" s="5">
        <v>1425</v>
      </c>
      <c r="G10" s="5">
        <v>1174</v>
      </c>
      <c r="H10" s="5">
        <v>1556</v>
      </c>
      <c r="I10" s="5">
        <v>289</v>
      </c>
      <c r="J10" s="5">
        <v>0</v>
      </c>
      <c r="K10" s="5">
        <v>2757</v>
      </c>
      <c r="L10" s="5">
        <v>1921</v>
      </c>
      <c r="M10" s="9">
        <v>2825</v>
      </c>
    </row>
    <row r="11" spans="2:13" x14ac:dyDescent="0.2">
      <c r="B11" s="6" t="s">
        <v>9</v>
      </c>
      <c r="C11" s="5">
        <v>675</v>
      </c>
      <c r="D11" s="5">
        <v>1539</v>
      </c>
      <c r="E11" s="5">
        <v>1390</v>
      </c>
      <c r="F11" s="5">
        <v>1332</v>
      </c>
      <c r="G11" s="5">
        <v>2094</v>
      </c>
      <c r="H11" s="5">
        <v>1237</v>
      </c>
      <c r="I11" s="5">
        <v>2640</v>
      </c>
      <c r="J11" s="5">
        <v>2757</v>
      </c>
      <c r="K11" s="5">
        <v>0</v>
      </c>
      <c r="L11" s="5">
        <v>892</v>
      </c>
      <c r="M11" s="9">
        <v>1328</v>
      </c>
    </row>
    <row r="12" spans="2:13" x14ac:dyDescent="0.2">
      <c r="B12" s="6" t="s">
        <v>10</v>
      </c>
      <c r="C12" s="5">
        <v>499</v>
      </c>
      <c r="D12" s="5">
        <v>1541</v>
      </c>
      <c r="E12" s="5">
        <v>947</v>
      </c>
      <c r="F12" s="5">
        <v>504</v>
      </c>
      <c r="G12" s="5">
        <v>1305</v>
      </c>
      <c r="H12" s="5">
        <v>365</v>
      </c>
      <c r="I12" s="5">
        <v>1805</v>
      </c>
      <c r="J12" s="5">
        <v>1921</v>
      </c>
      <c r="K12" s="5">
        <v>892</v>
      </c>
      <c r="L12" s="5">
        <v>0</v>
      </c>
      <c r="M12" s="9">
        <v>1330</v>
      </c>
    </row>
    <row r="13" spans="2:13" ht="17" thickBot="1" x14ac:dyDescent="0.25">
      <c r="B13" s="7" t="s">
        <v>11</v>
      </c>
      <c r="C13" s="8">
        <v>884</v>
      </c>
      <c r="D13" s="8">
        <v>213</v>
      </c>
      <c r="E13" s="8">
        <v>840</v>
      </c>
      <c r="F13" s="8">
        <v>1604</v>
      </c>
      <c r="G13" s="8">
        <v>1780</v>
      </c>
      <c r="H13" s="8">
        <v>1675</v>
      </c>
      <c r="I13" s="8">
        <v>2486</v>
      </c>
      <c r="J13" s="8">
        <v>2825</v>
      </c>
      <c r="K13" s="8">
        <v>1328</v>
      </c>
      <c r="L13" s="8">
        <v>1330</v>
      </c>
      <c r="M13" s="10">
        <v>0</v>
      </c>
    </row>
    <row r="14" spans="2:13" x14ac:dyDescent="0.2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2:13" ht="17" thickBot="1" x14ac:dyDescent="0.25">
      <c r="B15" s="2"/>
      <c r="C15" s="2"/>
      <c r="D15" s="2"/>
      <c r="E15" s="2"/>
      <c r="F15" s="2"/>
      <c r="G15" s="2"/>
      <c r="H15" s="2"/>
      <c r="I15" s="2"/>
      <c r="J15" s="1"/>
      <c r="K15" s="1"/>
      <c r="L15" s="2"/>
      <c r="M15" s="2"/>
    </row>
    <row r="16" spans="2:13" x14ac:dyDescent="0.2">
      <c r="B16" s="11" t="s">
        <v>0</v>
      </c>
      <c r="C16" s="17" t="s">
        <v>12</v>
      </c>
      <c r="D16" s="18" t="s">
        <v>13</v>
      </c>
      <c r="E16" s="2"/>
      <c r="F16" s="2"/>
      <c r="G16" s="11" t="s">
        <v>14</v>
      </c>
      <c r="H16" s="23">
        <v>45362</v>
      </c>
      <c r="I16" s="2"/>
      <c r="J16" s="2"/>
      <c r="K16" s="2"/>
      <c r="L16" s="2"/>
      <c r="M16" s="2"/>
    </row>
    <row r="17" spans="2:13" x14ac:dyDescent="0.2">
      <c r="B17" s="6" t="s">
        <v>2</v>
      </c>
      <c r="C17" s="52">
        <f>MATCH(B17,$B$3:$B$13)</f>
        <v>2</v>
      </c>
      <c r="D17" s="53" cm="1">
        <f t="array" ref="D17">INDEX($C$3:$M$13,C17,C18)</f>
        <v>213</v>
      </c>
      <c r="E17" s="2"/>
      <c r="F17" s="2"/>
      <c r="G17" s="20" t="s">
        <v>15</v>
      </c>
      <c r="H17" s="22">
        <v>45447</v>
      </c>
      <c r="I17" s="2"/>
      <c r="J17" s="2"/>
      <c r="K17" s="2"/>
      <c r="L17" s="2"/>
      <c r="M17" s="2"/>
    </row>
    <row r="18" spans="2:13" x14ac:dyDescent="0.2">
      <c r="B18" s="6" t="s">
        <v>11</v>
      </c>
      <c r="C18" s="52">
        <f t="shared" ref="C18:C27" si="0">MATCH(B18,$B$3:$B$13)</f>
        <v>11</v>
      </c>
      <c r="D18" s="53" cm="1">
        <f t="array" ref="D18">INDEX($C$3:$M$13,C18,C19)</f>
        <v>840</v>
      </c>
      <c r="E18" s="2"/>
      <c r="F18" s="2"/>
      <c r="G18" s="20" t="s">
        <v>16</v>
      </c>
      <c r="H18" s="54">
        <f>_xlfn.DAYS(H17,H16)</f>
        <v>85</v>
      </c>
      <c r="I18" s="2"/>
      <c r="J18" s="2"/>
      <c r="K18" s="2"/>
      <c r="L18" s="2"/>
      <c r="M18" s="2"/>
    </row>
    <row r="19" spans="2:13" ht="17" thickBot="1" x14ac:dyDescent="0.25">
      <c r="B19" s="6" t="s">
        <v>3</v>
      </c>
      <c r="C19" s="52">
        <f t="shared" si="0"/>
        <v>3</v>
      </c>
      <c r="D19" s="53" cm="1">
        <f t="array" ref="D19">INDEX($C$3:$M$13,C19,C20)</f>
        <v>1050</v>
      </c>
      <c r="E19" s="2"/>
      <c r="F19" s="2"/>
      <c r="G19" s="21" t="s">
        <v>17</v>
      </c>
      <c r="H19" s="55">
        <f>NETWORKDAYS(H16,H17)</f>
        <v>62</v>
      </c>
      <c r="I19" s="2"/>
      <c r="J19" s="2"/>
      <c r="K19" s="2"/>
      <c r="L19" s="2"/>
      <c r="M19" s="2"/>
    </row>
    <row r="20" spans="2:13" x14ac:dyDescent="0.2">
      <c r="B20" s="6" t="s">
        <v>5</v>
      </c>
      <c r="C20" s="52">
        <f t="shared" si="0"/>
        <v>5</v>
      </c>
      <c r="D20" s="53" cm="1">
        <f t="array" ref="D20">INDEX($C$3:$M$13,C20,C21)</f>
        <v>1174</v>
      </c>
      <c r="E20" s="2"/>
      <c r="F20" s="2"/>
      <c r="G20" s="3"/>
      <c r="H20" s="3"/>
      <c r="I20" s="2"/>
      <c r="J20" s="2"/>
      <c r="K20" s="2"/>
      <c r="L20" s="2"/>
      <c r="M20" s="2"/>
    </row>
    <row r="21" spans="2:13" x14ac:dyDescent="0.2">
      <c r="B21" s="6" t="s">
        <v>8</v>
      </c>
      <c r="C21" s="52">
        <f t="shared" si="0"/>
        <v>8</v>
      </c>
      <c r="D21" s="53" cm="1">
        <f t="array" ref="D21">INDEX($C$3:$M$13,C21,C22)</f>
        <v>1425</v>
      </c>
      <c r="E21" s="2"/>
      <c r="F21" s="2"/>
      <c r="G21" s="2"/>
      <c r="H21" s="2"/>
      <c r="I21" s="2"/>
      <c r="J21" s="2"/>
      <c r="K21" s="2"/>
      <c r="L21" s="2"/>
      <c r="M21" s="2"/>
    </row>
    <row r="22" spans="2:13" x14ac:dyDescent="0.2">
      <c r="B22" s="6" t="s">
        <v>4</v>
      </c>
      <c r="C22" s="52">
        <f t="shared" si="0"/>
        <v>4</v>
      </c>
      <c r="D22" s="53" cm="1">
        <f t="array" ref="D22">INDEX($C$3:$M$13,C22,C23)</f>
        <v>242</v>
      </c>
      <c r="E22" s="2"/>
      <c r="F22" s="2"/>
      <c r="G22" s="2"/>
      <c r="H22" s="2"/>
      <c r="I22" s="2"/>
      <c r="J22" s="2"/>
      <c r="K22" s="2"/>
      <c r="L22" s="2"/>
      <c r="M22" s="2"/>
    </row>
    <row r="23" spans="2:13" x14ac:dyDescent="0.2">
      <c r="B23" s="6" t="s">
        <v>6</v>
      </c>
      <c r="C23" s="52">
        <f t="shared" si="0"/>
        <v>6</v>
      </c>
      <c r="D23" s="53" cm="1">
        <f t="array" ref="D23">INDEX($C$3:$M$13,C23,C24)</f>
        <v>365</v>
      </c>
      <c r="E23" s="2"/>
      <c r="F23" s="2"/>
      <c r="G23" s="2"/>
      <c r="H23" s="2"/>
      <c r="I23" s="2"/>
      <c r="J23" s="2"/>
      <c r="K23" s="2"/>
      <c r="L23" s="2"/>
      <c r="M23" s="2"/>
    </row>
    <row r="24" spans="2:13" x14ac:dyDescent="0.2">
      <c r="B24" s="6" t="s">
        <v>10</v>
      </c>
      <c r="C24" s="52">
        <f t="shared" si="0"/>
        <v>10</v>
      </c>
      <c r="D24" s="53" cm="1">
        <f t="array" ref="D24">INDEX($C$3:$M$13,C24,C25)</f>
        <v>892</v>
      </c>
      <c r="E24" s="2"/>
      <c r="F24" s="2"/>
      <c r="G24" s="2"/>
      <c r="H24" s="2"/>
      <c r="I24" s="2"/>
      <c r="J24" s="2"/>
      <c r="K24" s="2"/>
      <c r="L24" s="2"/>
      <c r="M24" s="2"/>
    </row>
    <row r="25" spans="2:13" x14ac:dyDescent="0.2">
      <c r="B25" s="6" t="s">
        <v>9</v>
      </c>
      <c r="C25" s="52">
        <f t="shared" si="0"/>
        <v>9</v>
      </c>
      <c r="D25" s="53" cm="1">
        <f t="array" ref="D25">INDEX($C$3:$M$13,C25,C26)</f>
        <v>675</v>
      </c>
      <c r="E25" s="2"/>
      <c r="F25" s="2"/>
      <c r="G25" s="2"/>
      <c r="H25" s="2"/>
      <c r="I25" s="2"/>
      <c r="J25" s="2"/>
      <c r="K25" s="2"/>
      <c r="L25" s="2"/>
      <c r="M25" s="2"/>
    </row>
    <row r="26" spans="2:13" x14ac:dyDescent="0.2">
      <c r="B26" s="6" t="s">
        <v>1</v>
      </c>
      <c r="C26" s="52">
        <f t="shared" si="0"/>
        <v>1</v>
      </c>
      <c r="D26" s="53" cm="1">
        <f t="array" ref="D26">INDEX($C$3:$M$13,C26,C27)</f>
        <v>1095</v>
      </c>
      <c r="E26" s="2"/>
      <c r="F26" s="2"/>
      <c r="G26" s="2"/>
      <c r="H26" s="2"/>
      <c r="I26" s="2"/>
      <c r="J26" s="2"/>
      <c r="K26" s="2"/>
      <c r="L26" s="2"/>
      <c r="M26" s="2"/>
    </row>
    <row r="27" spans="2:13" ht="17" thickBot="1" x14ac:dyDescent="0.25">
      <c r="B27" s="7" t="s">
        <v>2</v>
      </c>
      <c r="C27" s="52">
        <f t="shared" si="0"/>
        <v>2</v>
      </c>
      <c r="D27" s="16" t="s">
        <v>18</v>
      </c>
      <c r="E27" s="2"/>
      <c r="F27" s="2"/>
      <c r="G27" s="2"/>
      <c r="H27" s="2"/>
      <c r="I27" s="2"/>
      <c r="J27" s="2"/>
      <c r="K27" s="2"/>
      <c r="L27" s="2"/>
      <c r="M27" s="2"/>
    </row>
    <row r="28" spans="2:13" x14ac:dyDescent="0.2">
      <c r="B28" s="14"/>
      <c r="C28" s="14"/>
      <c r="D28" s="1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B38C6-7D0A-9D42-8787-0596E28F764A}">
  <dimension ref="A1:R5059"/>
  <sheetViews>
    <sheetView topLeftCell="B1" workbookViewId="0">
      <selection activeCell="K3" sqref="K3"/>
    </sheetView>
  </sheetViews>
  <sheetFormatPr baseColWidth="10" defaultRowHeight="16" x14ac:dyDescent="0.2"/>
  <cols>
    <col min="1" max="1" width="3.33203125" customWidth="1"/>
    <col min="2" max="2" width="15.83203125" customWidth="1"/>
    <col min="3" max="3" width="10" customWidth="1"/>
    <col min="4" max="4" width="9.1640625" customWidth="1"/>
    <col min="5" max="6" width="11.6640625" customWidth="1"/>
    <col min="8" max="8" width="9.1640625" customWidth="1"/>
    <col min="9" max="9" width="11.6640625" customWidth="1"/>
    <col min="10" max="13" width="9.1640625" customWidth="1"/>
    <col min="14" max="14" width="30.83203125" customWidth="1"/>
    <col min="15" max="15" width="10" customWidth="1"/>
    <col min="16" max="16" width="12.5" customWidth="1"/>
    <col min="17" max="17" width="11.6640625" customWidth="1"/>
    <col min="18" max="18" width="13.33203125" customWidth="1"/>
  </cols>
  <sheetData>
    <row r="1" spans="2:18" ht="17" thickBot="1" x14ac:dyDescent="0.25"/>
    <row r="2" spans="2:18" ht="49" thickBot="1" x14ac:dyDescent="0.25">
      <c r="B2" s="29" t="s">
        <v>19</v>
      </c>
      <c r="C2" s="12" t="s">
        <v>20</v>
      </c>
      <c r="D2" s="12" t="s">
        <v>21</v>
      </c>
      <c r="E2" s="12" t="s">
        <v>22</v>
      </c>
      <c r="F2" s="30" t="s">
        <v>23</v>
      </c>
      <c r="G2" s="30" t="s">
        <v>24</v>
      </c>
      <c r="H2" s="30" t="s">
        <v>25</v>
      </c>
      <c r="I2" s="30" t="s">
        <v>26</v>
      </c>
      <c r="J2" s="30" t="s">
        <v>27</v>
      </c>
      <c r="K2" s="30" t="s">
        <v>28</v>
      </c>
      <c r="L2" s="31" t="s">
        <v>29</v>
      </c>
      <c r="M2" s="2"/>
      <c r="N2" s="2"/>
      <c r="O2" s="2"/>
      <c r="P2" s="2"/>
      <c r="Q2" s="2"/>
      <c r="R2" s="2"/>
    </row>
    <row r="3" spans="2:18" ht="17" thickBot="1" x14ac:dyDescent="0.25">
      <c r="B3" s="45" t="str">
        <f>_xlfn.CONCAT(YEAR(E3),D3,MONTH(E3))</f>
        <v>2022Sexton6</v>
      </c>
      <c r="C3" s="3" t="s">
        <v>30</v>
      </c>
      <c r="D3" s="3" t="s">
        <v>31</v>
      </c>
      <c r="E3" s="19">
        <v>44734</v>
      </c>
      <c r="F3" s="46">
        <f ca="1">TODAY()-E3</f>
        <v>563</v>
      </c>
      <c r="G3" s="3">
        <v>14</v>
      </c>
      <c r="H3" s="3" t="s">
        <v>147</v>
      </c>
      <c r="I3" s="3" t="s">
        <v>148</v>
      </c>
      <c r="J3" s="25">
        <v>35</v>
      </c>
      <c r="K3" s="47">
        <f>IF(H3="Yes",VLOOKUP(I3,$N$6:$O$8,2,FALSE))</f>
        <v>15.5</v>
      </c>
      <c r="L3" s="48">
        <f>(J3+K3)*(1+$O$3)</f>
        <v>54.827850000000005</v>
      </c>
      <c r="M3" s="2"/>
      <c r="N3" s="32" t="s">
        <v>151</v>
      </c>
      <c r="O3" s="33">
        <v>8.5699999999999998E-2</v>
      </c>
      <c r="P3" s="2"/>
      <c r="Q3" s="2"/>
      <c r="R3" s="2"/>
    </row>
    <row r="4" spans="2:18" ht="17" thickBot="1" x14ac:dyDescent="0.25">
      <c r="B4" s="45" t="str">
        <f t="shared" ref="B4:B62" si="0">_xlfn.CONCAT(YEAR(E4),D4,MONTH(E4))</f>
        <v>2022Berg7</v>
      </c>
      <c r="C4" s="3" t="s">
        <v>32</v>
      </c>
      <c r="D4" s="3" t="s">
        <v>33</v>
      </c>
      <c r="E4" s="19">
        <v>44759</v>
      </c>
      <c r="F4" s="46">
        <f t="shared" ref="F4:F62" ca="1" si="1">TODAY()-E4</f>
        <v>538</v>
      </c>
      <c r="G4" s="3">
        <v>24</v>
      </c>
      <c r="H4" s="3" t="s">
        <v>152</v>
      </c>
      <c r="I4" s="3"/>
      <c r="J4" s="25">
        <v>31</v>
      </c>
      <c r="K4" s="47" t="b">
        <f t="shared" ref="K4:K67" si="2">IF(H4="Yes",VLOOKUP(I4,$N$6:$O$8,2,FALSE))</f>
        <v>0</v>
      </c>
      <c r="L4" s="48">
        <f t="shared" ref="L4:L62" si="3">(J4+K4)*(1+$O$3)</f>
        <v>33.656700000000001</v>
      </c>
      <c r="M4" s="2"/>
      <c r="N4" s="3"/>
      <c r="O4" s="3"/>
      <c r="P4" s="2"/>
      <c r="Q4" s="2"/>
      <c r="R4" s="2"/>
    </row>
    <row r="5" spans="2:18" x14ac:dyDescent="0.2">
      <c r="B5" s="45" t="str">
        <f t="shared" si="0"/>
        <v>2022Manning8</v>
      </c>
      <c r="C5" s="3" t="s">
        <v>34</v>
      </c>
      <c r="D5" s="3" t="s">
        <v>35</v>
      </c>
      <c r="E5" s="19">
        <v>44788</v>
      </c>
      <c r="F5" s="46">
        <f t="shared" ca="1" si="1"/>
        <v>509</v>
      </c>
      <c r="G5" s="3">
        <v>13</v>
      </c>
      <c r="H5" s="3" t="s">
        <v>152</v>
      </c>
      <c r="I5" s="3"/>
      <c r="J5" s="25">
        <v>38</v>
      </c>
      <c r="K5" s="47" t="b">
        <f t="shared" si="2"/>
        <v>0</v>
      </c>
      <c r="L5" s="48">
        <f t="shared" si="3"/>
        <v>41.256600000000006</v>
      </c>
      <c r="M5" s="2"/>
      <c r="N5" s="36" t="s">
        <v>28</v>
      </c>
      <c r="O5" s="37"/>
      <c r="P5" s="2"/>
      <c r="Q5" s="2"/>
      <c r="R5" s="2"/>
    </row>
    <row r="6" spans="2:18" x14ac:dyDescent="0.2">
      <c r="B6" s="45" t="str">
        <f t="shared" si="0"/>
        <v>2023Farley1</v>
      </c>
      <c r="C6" s="3" t="s">
        <v>36</v>
      </c>
      <c r="D6" s="3" t="s">
        <v>37</v>
      </c>
      <c r="E6" s="19">
        <v>44939</v>
      </c>
      <c r="F6" s="46">
        <f t="shared" ca="1" si="1"/>
        <v>358</v>
      </c>
      <c r="G6" s="3">
        <v>3</v>
      </c>
      <c r="H6" s="3" t="s">
        <v>147</v>
      </c>
      <c r="I6" s="3" t="s">
        <v>149</v>
      </c>
      <c r="J6" s="25">
        <v>29</v>
      </c>
      <c r="K6" s="47">
        <f t="shared" si="2"/>
        <v>18</v>
      </c>
      <c r="L6" s="48">
        <f t="shared" si="3"/>
        <v>51.027900000000002</v>
      </c>
      <c r="M6" s="2"/>
      <c r="N6" s="6" t="s">
        <v>148</v>
      </c>
      <c r="O6" s="34">
        <v>15.5</v>
      </c>
      <c r="P6" s="2"/>
      <c r="Q6" s="2"/>
      <c r="R6" s="2"/>
    </row>
    <row r="7" spans="2:18" x14ac:dyDescent="0.2">
      <c r="B7" s="45" t="str">
        <f t="shared" si="0"/>
        <v>2023Suarez3</v>
      </c>
      <c r="C7" s="3" t="s">
        <v>38</v>
      </c>
      <c r="D7" s="3" t="s">
        <v>39</v>
      </c>
      <c r="E7" s="19">
        <v>44994</v>
      </c>
      <c r="F7" s="46">
        <f t="shared" ca="1" si="1"/>
        <v>303</v>
      </c>
      <c r="G7" s="3">
        <v>21</v>
      </c>
      <c r="H7" s="3" t="s">
        <v>147</v>
      </c>
      <c r="I7" s="3" t="s">
        <v>149</v>
      </c>
      <c r="J7" s="25">
        <v>29</v>
      </c>
      <c r="K7" s="47">
        <f t="shared" si="2"/>
        <v>18</v>
      </c>
      <c r="L7" s="48">
        <f t="shared" si="3"/>
        <v>51.027900000000002</v>
      </c>
      <c r="M7" s="2"/>
      <c r="N7" s="6" t="s">
        <v>149</v>
      </c>
      <c r="O7" s="34">
        <v>18</v>
      </c>
      <c r="P7" s="2"/>
      <c r="Q7" s="2"/>
      <c r="R7" s="2"/>
    </row>
    <row r="8" spans="2:18" ht="17" thickBot="1" x14ac:dyDescent="0.25">
      <c r="B8" s="45" t="str">
        <f t="shared" si="0"/>
        <v>2022Blevins9</v>
      </c>
      <c r="C8" s="3" t="s">
        <v>40</v>
      </c>
      <c r="D8" s="3" t="s">
        <v>41</v>
      </c>
      <c r="E8" s="19">
        <v>44805</v>
      </c>
      <c r="F8" s="46">
        <f t="shared" ca="1" si="1"/>
        <v>492</v>
      </c>
      <c r="G8" s="3">
        <v>5</v>
      </c>
      <c r="H8" s="3" t="s">
        <v>152</v>
      </c>
      <c r="I8" s="3"/>
      <c r="J8" s="25">
        <v>34</v>
      </c>
      <c r="K8" s="47" t="b">
        <f t="shared" si="2"/>
        <v>0</v>
      </c>
      <c r="L8" s="48">
        <f t="shared" si="3"/>
        <v>36.913800000000002</v>
      </c>
      <c r="M8" s="2"/>
      <c r="N8" s="7" t="s">
        <v>150</v>
      </c>
      <c r="O8" s="35">
        <v>25</v>
      </c>
      <c r="P8" s="2"/>
      <c r="Q8" s="2"/>
      <c r="R8" s="2"/>
    </row>
    <row r="9" spans="2:18" ht="17" thickBot="1" x14ac:dyDescent="0.25">
      <c r="B9" s="45" t="str">
        <f t="shared" si="0"/>
        <v>2022Ayala12</v>
      </c>
      <c r="C9" s="3" t="s">
        <v>42</v>
      </c>
      <c r="D9" s="3" t="s">
        <v>43</v>
      </c>
      <c r="E9" s="19">
        <v>44919</v>
      </c>
      <c r="F9" s="46">
        <f t="shared" ca="1" si="1"/>
        <v>378</v>
      </c>
      <c r="G9" s="3">
        <v>22</v>
      </c>
      <c r="H9" s="3" t="s">
        <v>147</v>
      </c>
      <c r="I9" s="3" t="s">
        <v>149</v>
      </c>
      <c r="J9" s="25">
        <v>33</v>
      </c>
      <c r="K9" s="47">
        <f t="shared" si="2"/>
        <v>18</v>
      </c>
      <c r="L9" s="48">
        <f t="shared" si="3"/>
        <v>55.370700000000006</v>
      </c>
      <c r="M9" s="2"/>
      <c r="N9" s="3"/>
      <c r="O9" s="3"/>
      <c r="P9" s="2"/>
      <c r="Q9" s="2"/>
      <c r="R9" s="2"/>
    </row>
    <row r="10" spans="2:18" x14ac:dyDescent="0.2">
      <c r="B10" s="45" t="str">
        <f t="shared" si="0"/>
        <v>2022Boulanger9</v>
      </c>
      <c r="C10" s="3" t="s">
        <v>44</v>
      </c>
      <c r="D10" s="3" t="s">
        <v>45</v>
      </c>
      <c r="E10" s="19">
        <v>44813</v>
      </c>
      <c r="F10" s="46">
        <f t="shared" ca="1" si="1"/>
        <v>484</v>
      </c>
      <c r="G10" s="3">
        <v>6</v>
      </c>
      <c r="H10" s="3" t="s">
        <v>147</v>
      </c>
      <c r="I10" s="3" t="s">
        <v>148</v>
      </c>
      <c r="J10" s="25">
        <v>31</v>
      </c>
      <c r="K10" s="47">
        <f t="shared" si="2"/>
        <v>15.5</v>
      </c>
      <c r="L10" s="48">
        <f t="shared" si="3"/>
        <v>50.485050000000008</v>
      </c>
      <c r="M10" s="2"/>
      <c r="N10" s="36" t="s">
        <v>153</v>
      </c>
      <c r="O10" s="44"/>
      <c r="P10" s="44"/>
      <c r="Q10" s="44"/>
      <c r="R10" s="37"/>
    </row>
    <row r="11" spans="2:18" x14ac:dyDescent="0.2">
      <c r="B11" s="45" t="str">
        <f t="shared" si="0"/>
        <v>2022Christie9</v>
      </c>
      <c r="C11" s="3" t="s">
        <v>46</v>
      </c>
      <c r="D11" s="3" t="s">
        <v>47</v>
      </c>
      <c r="E11" s="19">
        <v>44818</v>
      </c>
      <c r="F11" s="46">
        <f t="shared" ca="1" si="1"/>
        <v>479</v>
      </c>
      <c r="G11" s="3">
        <v>20</v>
      </c>
      <c r="H11" s="3" t="s">
        <v>152</v>
      </c>
      <c r="I11" s="3"/>
      <c r="J11" s="25">
        <v>33</v>
      </c>
      <c r="K11" s="47" t="b">
        <f t="shared" si="2"/>
        <v>0</v>
      </c>
      <c r="L11" s="48">
        <f t="shared" si="3"/>
        <v>35.828100000000006</v>
      </c>
      <c r="M11" s="2"/>
      <c r="N11" s="39"/>
      <c r="O11" s="15" t="s">
        <v>158</v>
      </c>
      <c r="P11" s="4" t="s">
        <v>148</v>
      </c>
      <c r="Q11" s="4" t="s">
        <v>149</v>
      </c>
      <c r="R11" s="41" t="s">
        <v>150</v>
      </c>
    </row>
    <row r="12" spans="2:18" x14ac:dyDescent="0.2">
      <c r="B12" s="45" t="str">
        <f t="shared" si="0"/>
        <v>2023Hicks5</v>
      </c>
      <c r="C12" s="3" t="s">
        <v>48</v>
      </c>
      <c r="D12" s="3" t="s">
        <v>49</v>
      </c>
      <c r="E12" s="19">
        <v>45059</v>
      </c>
      <c r="F12" s="46">
        <f t="shared" ca="1" si="1"/>
        <v>238</v>
      </c>
      <c r="G12" s="3">
        <v>18</v>
      </c>
      <c r="H12" s="3" t="s">
        <v>147</v>
      </c>
      <c r="I12" s="3" t="s">
        <v>149</v>
      </c>
      <c r="J12" s="25">
        <v>36</v>
      </c>
      <c r="K12" s="47">
        <f t="shared" si="2"/>
        <v>18</v>
      </c>
      <c r="L12" s="48">
        <f t="shared" si="3"/>
        <v>58.627800000000008</v>
      </c>
      <c r="M12" s="2"/>
      <c r="N12" s="6" t="s">
        <v>154</v>
      </c>
      <c r="O12" s="38"/>
      <c r="P12" s="49">
        <f>COUNTIF($I$3:$I$62,P11)</f>
        <v>13</v>
      </c>
      <c r="Q12" s="49">
        <f t="shared" ref="Q12:R12" si="4">COUNTIF($I$3:$I$62,Q11)</f>
        <v>17</v>
      </c>
      <c r="R12" s="49">
        <f t="shared" si="4"/>
        <v>5</v>
      </c>
    </row>
    <row r="13" spans="2:18" x14ac:dyDescent="0.2">
      <c r="B13" s="45" t="str">
        <f t="shared" si="0"/>
        <v>2023FitzGerald6</v>
      </c>
      <c r="C13" s="3" t="s">
        <v>50</v>
      </c>
      <c r="D13" s="3" t="s">
        <v>51</v>
      </c>
      <c r="E13" s="19">
        <v>45087</v>
      </c>
      <c r="F13" s="46">
        <f t="shared" ca="1" si="1"/>
        <v>210</v>
      </c>
      <c r="G13" s="3">
        <v>9</v>
      </c>
      <c r="H13" s="3" t="s">
        <v>147</v>
      </c>
      <c r="I13" s="3" t="s">
        <v>150</v>
      </c>
      <c r="J13" s="25">
        <v>34</v>
      </c>
      <c r="K13" s="47">
        <f t="shared" si="2"/>
        <v>25</v>
      </c>
      <c r="L13" s="48">
        <f t="shared" si="3"/>
        <v>64.056300000000007</v>
      </c>
      <c r="M13" s="2"/>
      <c r="N13" s="6" t="s">
        <v>155</v>
      </c>
      <c r="O13" s="38"/>
      <c r="P13" s="50">
        <f ca="1">SUMIFS($K$3:$K$62,$G$3:$G$62,"&gt;=10",$I$3:$I$62,P11)</f>
        <v>139.5</v>
      </c>
      <c r="Q13" s="50">
        <f t="shared" ref="Q13:R13" ca="1" si="5">SUMIFS($K$3:$K$62,$G$3:$G$62,"&gt;=10",$I$3:$I$62,Q11)</f>
        <v>180</v>
      </c>
      <c r="R13" s="50">
        <f t="shared" ca="1" si="5"/>
        <v>100</v>
      </c>
    </row>
    <row r="14" spans="2:18" x14ac:dyDescent="0.2">
      <c r="B14" s="45" t="str">
        <f t="shared" si="0"/>
        <v>2022Charbonneau8</v>
      </c>
      <c r="C14" s="3" t="s">
        <v>52</v>
      </c>
      <c r="D14" s="3" t="s">
        <v>53</v>
      </c>
      <c r="E14" s="19">
        <v>44793</v>
      </c>
      <c r="F14" s="46">
        <f t="shared" ca="1" si="1"/>
        <v>504</v>
      </c>
      <c r="G14" s="3">
        <v>0</v>
      </c>
      <c r="H14" s="3" t="s">
        <v>147</v>
      </c>
      <c r="I14" s="3" t="s">
        <v>148</v>
      </c>
      <c r="J14" s="25">
        <v>30</v>
      </c>
      <c r="K14" s="47">
        <f t="shared" si="2"/>
        <v>15.5</v>
      </c>
      <c r="L14" s="48">
        <f t="shared" si="3"/>
        <v>49.399350000000005</v>
      </c>
      <c r="M14" s="2"/>
      <c r="N14" s="6" t="s">
        <v>156</v>
      </c>
      <c r="O14" s="49">
        <f>COUNTA(I3:I62)</f>
        <v>35</v>
      </c>
      <c r="P14" s="24"/>
      <c r="Q14" s="38"/>
      <c r="R14" s="42"/>
    </row>
    <row r="15" spans="2:18" ht="17" thickBot="1" x14ac:dyDescent="0.25">
      <c r="B15" s="45" t="str">
        <f t="shared" si="0"/>
        <v>2023Nixon4</v>
      </c>
      <c r="C15" s="3" t="s">
        <v>54</v>
      </c>
      <c r="D15" s="3" t="s">
        <v>55</v>
      </c>
      <c r="E15" s="19">
        <v>45021</v>
      </c>
      <c r="F15" s="46">
        <f t="shared" ca="1" si="1"/>
        <v>276</v>
      </c>
      <c r="G15" s="3">
        <v>23</v>
      </c>
      <c r="H15" s="3" t="s">
        <v>152</v>
      </c>
      <c r="I15" s="3"/>
      <c r="J15" s="25">
        <v>34</v>
      </c>
      <c r="K15" s="47" t="b">
        <f t="shared" si="2"/>
        <v>0</v>
      </c>
      <c r="L15" s="48">
        <f t="shared" si="3"/>
        <v>36.913800000000002</v>
      </c>
      <c r="M15" s="2"/>
      <c r="N15" s="7" t="s">
        <v>157</v>
      </c>
      <c r="O15" s="51">
        <f>COUNTBLANK(I3:I62)</f>
        <v>25</v>
      </c>
      <c r="P15" s="40"/>
      <c r="Q15" s="40"/>
      <c r="R15" s="43"/>
    </row>
    <row r="16" spans="2:18" x14ac:dyDescent="0.2">
      <c r="B16" s="45" t="str">
        <f t="shared" si="0"/>
        <v>2023Kennedy1</v>
      </c>
      <c r="C16" s="3" t="s">
        <v>56</v>
      </c>
      <c r="D16" s="3" t="s">
        <v>57</v>
      </c>
      <c r="E16" s="19">
        <v>44929</v>
      </c>
      <c r="F16" s="46">
        <f t="shared" ca="1" si="1"/>
        <v>368</v>
      </c>
      <c r="G16" s="3">
        <v>0</v>
      </c>
      <c r="H16" s="3" t="s">
        <v>147</v>
      </c>
      <c r="I16" s="3" t="s">
        <v>148</v>
      </c>
      <c r="J16" s="25">
        <v>33</v>
      </c>
      <c r="K16" s="47">
        <f t="shared" si="2"/>
        <v>15.5</v>
      </c>
      <c r="L16" s="48">
        <f t="shared" si="3"/>
        <v>52.656450000000007</v>
      </c>
      <c r="M16" s="2"/>
      <c r="N16" s="3"/>
      <c r="O16" s="3"/>
      <c r="P16" s="3"/>
      <c r="Q16" s="3"/>
      <c r="R16" s="3"/>
    </row>
    <row r="17" spans="2:18" x14ac:dyDescent="0.2">
      <c r="B17" s="45" t="str">
        <f t="shared" si="0"/>
        <v>2023Sauve4</v>
      </c>
      <c r="C17" s="3" t="s">
        <v>58</v>
      </c>
      <c r="D17" s="3" t="s">
        <v>59</v>
      </c>
      <c r="E17" s="19">
        <v>45042</v>
      </c>
      <c r="F17" s="46">
        <f t="shared" ca="1" si="1"/>
        <v>255</v>
      </c>
      <c r="G17" s="3">
        <v>7</v>
      </c>
      <c r="H17" s="3" t="s">
        <v>147</v>
      </c>
      <c r="I17" s="3" t="s">
        <v>149</v>
      </c>
      <c r="J17" s="25">
        <v>32</v>
      </c>
      <c r="K17" s="47">
        <f t="shared" si="2"/>
        <v>18</v>
      </c>
      <c r="L17" s="48">
        <f t="shared" si="3"/>
        <v>54.285000000000004</v>
      </c>
      <c r="M17" s="2"/>
      <c r="N17" s="2"/>
      <c r="O17" s="2"/>
      <c r="P17" s="2"/>
      <c r="Q17" s="2"/>
      <c r="R17" s="2"/>
    </row>
    <row r="18" spans="2:18" x14ac:dyDescent="0.2">
      <c r="B18" s="45" t="str">
        <f t="shared" si="0"/>
        <v>2023Thibault5</v>
      </c>
      <c r="C18" s="3" t="s">
        <v>60</v>
      </c>
      <c r="D18" s="3" t="s">
        <v>61</v>
      </c>
      <c r="E18" s="19">
        <v>45050</v>
      </c>
      <c r="F18" s="46">
        <f t="shared" ca="1" si="1"/>
        <v>247</v>
      </c>
      <c r="G18" s="3">
        <v>4</v>
      </c>
      <c r="H18" s="3" t="s">
        <v>147</v>
      </c>
      <c r="I18" s="3" t="s">
        <v>148</v>
      </c>
      <c r="J18" s="25">
        <v>29</v>
      </c>
      <c r="K18" s="47">
        <f t="shared" si="2"/>
        <v>15.5</v>
      </c>
      <c r="L18" s="48">
        <f t="shared" si="3"/>
        <v>48.313650000000003</v>
      </c>
      <c r="M18" s="2"/>
      <c r="N18" s="2"/>
      <c r="O18" s="2"/>
      <c r="P18" s="2"/>
      <c r="Q18" s="2"/>
      <c r="R18" s="2"/>
    </row>
    <row r="19" spans="2:18" x14ac:dyDescent="0.2">
      <c r="B19" s="45" t="str">
        <f t="shared" si="0"/>
        <v>2022Ricard10</v>
      </c>
      <c r="C19" s="3" t="s">
        <v>62</v>
      </c>
      <c r="D19" s="3" t="s">
        <v>63</v>
      </c>
      <c r="E19" s="19">
        <v>44844</v>
      </c>
      <c r="F19" s="46">
        <f t="shared" ca="1" si="1"/>
        <v>453</v>
      </c>
      <c r="G19" s="3">
        <v>16</v>
      </c>
      <c r="H19" s="3" t="s">
        <v>152</v>
      </c>
      <c r="I19" s="3"/>
      <c r="J19" s="25">
        <v>35</v>
      </c>
      <c r="K19" s="47" t="b">
        <f t="shared" si="2"/>
        <v>0</v>
      </c>
      <c r="L19" s="48">
        <f t="shared" si="3"/>
        <v>37.999500000000005</v>
      </c>
      <c r="M19" s="2"/>
      <c r="N19" s="2"/>
      <c r="O19" s="2"/>
      <c r="P19" s="2"/>
      <c r="Q19" s="2"/>
      <c r="R19" s="2"/>
    </row>
    <row r="20" spans="2:18" x14ac:dyDescent="0.2">
      <c r="B20" s="45" t="str">
        <f t="shared" si="0"/>
        <v>2023Chartrand1</v>
      </c>
      <c r="C20" s="3" t="s">
        <v>64</v>
      </c>
      <c r="D20" s="3" t="s">
        <v>65</v>
      </c>
      <c r="E20" s="19">
        <v>44939</v>
      </c>
      <c r="F20" s="46">
        <f t="shared" ca="1" si="1"/>
        <v>358</v>
      </c>
      <c r="G20" s="3">
        <v>14</v>
      </c>
      <c r="H20" s="3" t="s">
        <v>147</v>
      </c>
      <c r="I20" s="3" t="s">
        <v>148</v>
      </c>
      <c r="J20" s="25">
        <v>33</v>
      </c>
      <c r="K20" s="47">
        <f t="shared" si="2"/>
        <v>15.5</v>
      </c>
      <c r="L20" s="48">
        <f t="shared" si="3"/>
        <v>52.656450000000007</v>
      </c>
      <c r="M20" s="2"/>
      <c r="N20" s="2"/>
      <c r="O20" s="2"/>
      <c r="P20" s="2"/>
      <c r="Q20" s="2"/>
      <c r="R20" s="2"/>
    </row>
    <row r="21" spans="2:18" x14ac:dyDescent="0.2">
      <c r="B21" s="45" t="str">
        <f t="shared" si="0"/>
        <v>2022Deslauriers9</v>
      </c>
      <c r="C21" s="3" t="s">
        <v>66</v>
      </c>
      <c r="D21" s="3" t="s">
        <v>67</v>
      </c>
      <c r="E21" s="19">
        <v>44832</v>
      </c>
      <c r="F21" s="46">
        <f t="shared" ca="1" si="1"/>
        <v>465</v>
      </c>
      <c r="G21" s="3">
        <f ca="1">RANDBETWEEN(0,25)</f>
        <v>25</v>
      </c>
      <c r="H21" s="3" t="s">
        <v>152</v>
      </c>
      <c r="I21" s="3"/>
      <c r="J21" s="25">
        <v>35</v>
      </c>
      <c r="K21" s="47" t="b">
        <f t="shared" si="2"/>
        <v>0</v>
      </c>
      <c r="L21" s="48">
        <f t="shared" si="3"/>
        <v>37.999500000000005</v>
      </c>
      <c r="M21" s="2"/>
      <c r="N21" s="2"/>
      <c r="O21" s="2"/>
      <c r="P21" s="2"/>
      <c r="Q21" s="2"/>
      <c r="R21" s="2"/>
    </row>
    <row r="22" spans="2:18" x14ac:dyDescent="0.2">
      <c r="B22" s="45" t="str">
        <f t="shared" si="0"/>
        <v>2023MacKenzie6</v>
      </c>
      <c r="C22" s="3" t="s">
        <v>68</v>
      </c>
      <c r="D22" s="3" t="s">
        <v>69</v>
      </c>
      <c r="E22" s="19">
        <v>45080</v>
      </c>
      <c r="F22" s="46">
        <f t="shared" ca="1" si="1"/>
        <v>217</v>
      </c>
      <c r="G22" s="3">
        <f ca="1">RANDBETWEEN(0,25)</f>
        <v>6</v>
      </c>
      <c r="H22" s="3" t="s">
        <v>152</v>
      </c>
      <c r="I22" s="3"/>
      <c r="J22" s="25">
        <v>33</v>
      </c>
      <c r="K22" s="47" t="b">
        <f t="shared" si="2"/>
        <v>0</v>
      </c>
      <c r="L22" s="48">
        <f t="shared" si="3"/>
        <v>35.828100000000006</v>
      </c>
      <c r="M22" s="2"/>
      <c r="N22" s="2"/>
      <c r="O22" s="2"/>
      <c r="P22" s="2"/>
      <c r="Q22" s="2"/>
      <c r="R22" s="2"/>
    </row>
    <row r="23" spans="2:18" x14ac:dyDescent="0.2">
      <c r="B23" s="45" t="str">
        <f t="shared" si="0"/>
        <v>2023Wiley5</v>
      </c>
      <c r="C23" s="3" t="s">
        <v>70</v>
      </c>
      <c r="D23" s="3" t="s">
        <v>71</v>
      </c>
      <c r="E23" s="19">
        <v>45056</v>
      </c>
      <c r="F23" s="46">
        <f t="shared" ca="1" si="1"/>
        <v>241</v>
      </c>
      <c r="G23" s="3">
        <f ca="1">RANDBETWEEN(0,25)</f>
        <v>4</v>
      </c>
      <c r="H23" s="3" t="s">
        <v>147</v>
      </c>
      <c r="I23" s="3" t="s">
        <v>149</v>
      </c>
      <c r="J23" s="25">
        <v>31</v>
      </c>
      <c r="K23" s="47">
        <f t="shared" si="2"/>
        <v>18</v>
      </c>
      <c r="L23" s="48">
        <f t="shared" si="3"/>
        <v>53.199300000000008</v>
      </c>
      <c r="M23" s="2"/>
      <c r="N23" s="2"/>
      <c r="O23" s="2"/>
      <c r="P23" s="2"/>
      <c r="Q23" s="2"/>
      <c r="R23" s="2"/>
    </row>
    <row r="24" spans="2:18" x14ac:dyDescent="0.2">
      <c r="B24" s="45" t="str">
        <f t="shared" si="0"/>
        <v>2022Goodwin5</v>
      </c>
      <c r="C24" s="3" t="s">
        <v>72</v>
      </c>
      <c r="D24" s="3" t="s">
        <v>73</v>
      </c>
      <c r="E24" s="19">
        <v>44710</v>
      </c>
      <c r="F24" s="46">
        <f t="shared" ca="1" si="1"/>
        <v>587</v>
      </c>
      <c r="G24" s="3">
        <f ca="1">RANDBETWEEN(0,25)</f>
        <v>17</v>
      </c>
      <c r="H24" s="3" t="s">
        <v>147</v>
      </c>
      <c r="I24" s="3" t="s">
        <v>148</v>
      </c>
      <c r="J24" s="25">
        <v>34</v>
      </c>
      <c r="K24" s="47">
        <f t="shared" si="2"/>
        <v>15.5</v>
      </c>
      <c r="L24" s="48">
        <f t="shared" si="3"/>
        <v>53.742150000000002</v>
      </c>
      <c r="M24" s="2"/>
      <c r="N24" s="2"/>
      <c r="O24" s="2"/>
      <c r="P24" s="2"/>
      <c r="Q24" s="2"/>
      <c r="R24" s="2"/>
    </row>
    <row r="25" spans="2:18" x14ac:dyDescent="0.2">
      <c r="B25" s="45" t="str">
        <f t="shared" si="0"/>
        <v>2022Gray12</v>
      </c>
      <c r="C25" s="3" t="s">
        <v>74</v>
      </c>
      <c r="D25" s="3" t="s">
        <v>75</v>
      </c>
      <c r="E25" s="19">
        <v>44899</v>
      </c>
      <c r="F25" s="46">
        <f t="shared" ca="1" si="1"/>
        <v>398</v>
      </c>
      <c r="G25" s="3">
        <f ca="1">RANDBETWEEN(0,25)</f>
        <v>25</v>
      </c>
      <c r="H25" s="3" t="s">
        <v>147</v>
      </c>
      <c r="I25" s="3" t="s">
        <v>148</v>
      </c>
      <c r="J25" s="25">
        <v>35</v>
      </c>
      <c r="K25" s="47">
        <f t="shared" si="2"/>
        <v>15.5</v>
      </c>
      <c r="L25" s="48">
        <f t="shared" si="3"/>
        <v>54.827850000000005</v>
      </c>
      <c r="M25" s="2"/>
      <c r="N25" s="2"/>
      <c r="O25" s="2"/>
      <c r="P25" s="2"/>
      <c r="Q25" s="2"/>
      <c r="R25" s="2"/>
    </row>
    <row r="26" spans="2:18" x14ac:dyDescent="0.2">
      <c r="B26" s="45" t="str">
        <f t="shared" si="0"/>
        <v>2022Parsons7</v>
      </c>
      <c r="C26" s="3" t="s">
        <v>76</v>
      </c>
      <c r="D26" s="3" t="s">
        <v>77</v>
      </c>
      <c r="E26" s="19">
        <v>44753</v>
      </c>
      <c r="F26" s="46">
        <f t="shared" ca="1" si="1"/>
        <v>544</v>
      </c>
      <c r="G26" s="3">
        <f ca="1">RANDBETWEEN(0,25)</f>
        <v>3</v>
      </c>
      <c r="H26" s="3" t="s">
        <v>152</v>
      </c>
      <c r="I26" s="3"/>
      <c r="J26" s="25">
        <v>36</v>
      </c>
      <c r="K26" s="47" t="b">
        <f t="shared" si="2"/>
        <v>0</v>
      </c>
      <c r="L26" s="48">
        <f t="shared" si="3"/>
        <v>39.0852</v>
      </c>
      <c r="M26" s="2"/>
      <c r="N26" s="2"/>
      <c r="O26" s="2"/>
      <c r="P26" s="2"/>
      <c r="Q26" s="2"/>
      <c r="R26" s="2"/>
    </row>
    <row r="27" spans="2:18" x14ac:dyDescent="0.2">
      <c r="B27" s="45" t="str">
        <f t="shared" si="0"/>
        <v>2022Hernandez8</v>
      </c>
      <c r="C27" s="3" t="s">
        <v>78</v>
      </c>
      <c r="D27" s="3" t="s">
        <v>79</v>
      </c>
      <c r="E27" s="19">
        <v>44795</v>
      </c>
      <c r="F27" s="46">
        <f t="shared" ca="1" si="1"/>
        <v>502</v>
      </c>
      <c r="G27" s="3">
        <f ca="1">RANDBETWEEN(0,25)</f>
        <v>23</v>
      </c>
      <c r="H27" s="3" t="s">
        <v>147</v>
      </c>
      <c r="I27" s="3" t="s">
        <v>148</v>
      </c>
      <c r="J27" s="25">
        <v>34</v>
      </c>
      <c r="K27" s="47">
        <f t="shared" si="2"/>
        <v>15.5</v>
      </c>
      <c r="L27" s="48">
        <f t="shared" si="3"/>
        <v>53.742150000000002</v>
      </c>
      <c r="M27" s="2"/>
      <c r="N27" s="2"/>
      <c r="O27" s="2"/>
      <c r="P27" s="2"/>
      <c r="Q27" s="2"/>
      <c r="R27" s="2"/>
    </row>
    <row r="28" spans="2:18" x14ac:dyDescent="0.2">
      <c r="B28" s="45" t="str">
        <f t="shared" si="0"/>
        <v>2023McPherson6</v>
      </c>
      <c r="C28" s="3" t="s">
        <v>80</v>
      </c>
      <c r="D28" s="3" t="s">
        <v>81</v>
      </c>
      <c r="E28" s="19">
        <v>45085</v>
      </c>
      <c r="F28" s="46">
        <f t="shared" ca="1" si="1"/>
        <v>212</v>
      </c>
      <c r="G28" s="3">
        <f ca="1">RANDBETWEEN(0,25)</f>
        <v>10</v>
      </c>
      <c r="H28" s="3" t="s">
        <v>147</v>
      </c>
      <c r="I28" s="3" t="s">
        <v>148</v>
      </c>
      <c r="J28" s="25">
        <v>34</v>
      </c>
      <c r="K28" s="47">
        <f t="shared" si="2"/>
        <v>15.5</v>
      </c>
      <c r="L28" s="48">
        <f t="shared" si="3"/>
        <v>53.742150000000002</v>
      </c>
      <c r="M28" s="2"/>
      <c r="N28" s="2"/>
      <c r="O28" s="2"/>
      <c r="P28" s="2"/>
      <c r="Q28" s="2"/>
      <c r="R28" s="2"/>
    </row>
    <row r="29" spans="2:18" x14ac:dyDescent="0.2">
      <c r="B29" s="45" t="str">
        <f t="shared" si="0"/>
        <v>2023Nixon2</v>
      </c>
      <c r="C29" s="3" t="s">
        <v>82</v>
      </c>
      <c r="D29" s="3" t="s">
        <v>55</v>
      </c>
      <c r="E29" s="19">
        <v>44969</v>
      </c>
      <c r="F29" s="46">
        <f t="shared" ca="1" si="1"/>
        <v>328</v>
      </c>
      <c r="G29" s="3">
        <f ca="1">RANDBETWEEN(0,25)</f>
        <v>10</v>
      </c>
      <c r="H29" s="3" t="s">
        <v>147</v>
      </c>
      <c r="I29" s="3" t="s">
        <v>149</v>
      </c>
      <c r="J29" s="25">
        <v>33</v>
      </c>
      <c r="K29" s="47">
        <f t="shared" si="2"/>
        <v>18</v>
      </c>
      <c r="L29" s="48">
        <f t="shared" si="3"/>
        <v>55.370700000000006</v>
      </c>
      <c r="M29" s="2"/>
      <c r="N29" s="2"/>
      <c r="O29" s="2"/>
      <c r="P29" s="2"/>
      <c r="Q29" s="2"/>
      <c r="R29" s="2"/>
    </row>
    <row r="30" spans="2:18" x14ac:dyDescent="0.2">
      <c r="B30" s="45" t="str">
        <f t="shared" si="0"/>
        <v>2022Peterson10</v>
      </c>
      <c r="C30" s="3" t="s">
        <v>83</v>
      </c>
      <c r="D30" s="3" t="s">
        <v>84</v>
      </c>
      <c r="E30" s="19">
        <v>44839</v>
      </c>
      <c r="F30" s="46">
        <f t="shared" ca="1" si="1"/>
        <v>458</v>
      </c>
      <c r="G30" s="3">
        <f ca="1">RANDBETWEEN(0,25)</f>
        <v>6</v>
      </c>
      <c r="H30" s="3" t="s">
        <v>147</v>
      </c>
      <c r="I30" s="3" t="s">
        <v>149</v>
      </c>
      <c r="J30" s="25">
        <v>31</v>
      </c>
      <c r="K30" s="47">
        <f t="shared" si="2"/>
        <v>18</v>
      </c>
      <c r="L30" s="48">
        <f t="shared" si="3"/>
        <v>53.199300000000008</v>
      </c>
      <c r="M30" s="2"/>
      <c r="N30" s="2"/>
      <c r="O30" s="2"/>
      <c r="P30" s="2"/>
      <c r="Q30" s="2"/>
      <c r="R30" s="2"/>
    </row>
    <row r="31" spans="2:18" x14ac:dyDescent="0.2">
      <c r="B31" s="45" t="str">
        <f t="shared" si="0"/>
        <v>2023Herman4</v>
      </c>
      <c r="C31" s="3" t="s">
        <v>85</v>
      </c>
      <c r="D31" s="3" t="s">
        <v>86</v>
      </c>
      <c r="E31" s="19">
        <v>45021</v>
      </c>
      <c r="F31" s="46">
        <f t="shared" ca="1" si="1"/>
        <v>276</v>
      </c>
      <c r="G31" s="3">
        <f ca="1">RANDBETWEEN(0,25)</f>
        <v>14</v>
      </c>
      <c r="H31" s="3" t="s">
        <v>152</v>
      </c>
      <c r="I31" s="3"/>
      <c r="J31" s="25">
        <v>32</v>
      </c>
      <c r="K31" s="47" t="b">
        <f t="shared" si="2"/>
        <v>0</v>
      </c>
      <c r="L31" s="48">
        <f t="shared" si="3"/>
        <v>34.742400000000004</v>
      </c>
      <c r="M31" s="2"/>
      <c r="N31" s="2"/>
      <c r="O31" s="2"/>
      <c r="P31" s="2"/>
      <c r="Q31" s="2"/>
      <c r="R31" s="2"/>
    </row>
    <row r="32" spans="2:18" x14ac:dyDescent="0.2">
      <c r="B32" s="45" t="str">
        <f t="shared" si="0"/>
        <v>2022Lara9</v>
      </c>
      <c r="C32" s="3" t="s">
        <v>87</v>
      </c>
      <c r="D32" s="3" t="s">
        <v>88</v>
      </c>
      <c r="E32" s="19">
        <v>44833</v>
      </c>
      <c r="F32" s="46">
        <f t="shared" ca="1" si="1"/>
        <v>464</v>
      </c>
      <c r="G32" s="3">
        <f ca="1">RANDBETWEEN(0,25)</f>
        <v>8</v>
      </c>
      <c r="H32" s="3" t="s">
        <v>152</v>
      </c>
      <c r="I32" s="3"/>
      <c r="J32" s="25">
        <v>33</v>
      </c>
      <c r="K32" s="47" t="b">
        <f t="shared" si="2"/>
        <v>0</v>
      </c>
      <c r="L32" s="48">
        <f t="shared" si="3"/>
        <v>35.828100000000006</v>
      </c>
      <c r="M32" s="2"/>
      <c r="N32" s="2"/>
      <c r="O32" s="2"/>
      <c r="P32" s="2"/>
      <c r="Q32" s="2"/>
      <c r="R32" s="2"/>
    </row>
    <row r="33" spans="2:18" x14ac:dyDescent="0.2">
      <c r="B33" s="45" t="str">
        <f t="shared" si="0"/>
        <v>2023Larsen4</v>
      </c>
      <c r="C33" s="3" t="s">
        <v>89</v>
      </c>
      <c r="D33" s="3" t="s">
        <v>90</v>
      </c>
      <c r="E33" s="19">
        <v>45024</v>
      </c>
      <c r="F33" s="46">
        <f t="shared" ca="1" si="1"/>
        <v>273</v>
      </c>
      <c r="G33" s="3">
        <f ca="1">RANDBETWEEN(0,25)</f>
        <v>13</v>
      </c>
      <c r="H33" s="3" t="s">
        <v>147</v>
      </c>
      <c r="I33" s="3" t="s">
        <v>150</v>
      </c>
      <c r="J33" s="25">
        <v>31</v>
      </c>
      <c r="K33" s="47">
        <f t="shared" si="2"/>
        <v>25</v>
      </c>
      <c r="L33" s="48">
        <f t="shared" si="3"/>
        <v>60.799200000000006</v>
      </c>
      <c r="M33" s="2"/>
      <c r="N33" s="2"/>
      <c r="O33" s="2"/>
      <c r="P33" s="2"/>
      <c r="Q33" s="2"/>
      <c r="R33" s="2"/>
    </row>
    <row r="34" spans="2:18" x14ac:dyDescent="0.2">
      <c r="B34" s="45" t="str">
        <f t="shared" si="0"/>
        <v>2022Jordan9</v>
      </c>
      <c r="C34" s="3" t="s">
        <v>91</v>
      </c>
      <c r="D34" s="3" t="s">
        <v>92</v>
      </c>
      <c r="E34" s="19">
        <v>44824</v>
      </c>
      <c r="F34" s="46">
        <f t="shared" ca="1" si="1"/>
        <v>473</v>
      </c>
      <c r="G34" s="3">
        <f ca="1">RANDBETWEEN(0,25)</f>
        <v>17</v>
      </c>
      <c r="H34" s="3" t="s">
        <v>152</v>
      </c>
      <c r="I34" s="3"/>
      <c r="J34" s="25">
        <v>34</v>
      </c>
      <c r="K34" s="47" t="b">
        <f t="shared" si="2"/>
        <v>0</v>
      </c>
      <c r="L34" s="48">
        <f t="shared" si="3"/>
        <v>36.913800000000002</v>
      </c>
      <c r="M34" s="2"/>
      <c r="N34" s="2"/>
      <c r="O34" s="2"/>
      <c r="P34" s="2"/>
      <c r="Q34" s="2"/>
      <c r="R34" s="2"/>
    </row>
    <row r="35" spans="2:18" x14ac:dyDescent="0.2">
      <c r="B35" s="45" t="str">
        <f t="shared" si="0"/>
        <v>2023Collier2</v>
      </c>
      <c r="C35" s="3" t="s">
        <v>93</v>
      </c>
      <c r="D35" s="3" t="s">
        <v>94</v>
      </c>
      <c r="E35" s="19">
        <v>44959</v>
      </c>
      <c r="F35" s="46">
        <f t="shared" ca="1" si="1"/>
        <v>338</v>
      </c>
      <c r="G35" s="3">
        <f ca="1">RANDBETWEEN(0,25)</f>
        <v>14</v>
      </c>
      <c r="H35" s="3" t="s">
        <v>147</v>
      </c>
      <c r="I35" s="3" t="s">
        <v>149</v>
      </c>
      <c r="J35" s="25">
        <v>34</v>
      </c>
      <c r="K35" s="47">
        <f t="shared" si="2"/>
        <v>18</v>
      </c>
      <c r="L35" s="48">
        <f t="shared" si="3"/>
        <v>56.456400000000002</v>
      </c>
      <c r="M35" s="2"/>
      <c r="N35" s="2"/>
      <c r="O35" s="2"/>
      <c r="P35" s="2"/>
      <c r="Q35" s="2"/>
      <c r="R35" s="2"/>
    </row>
    <row r="36" spans="2:18" x14ac:dyDescent="0.2">
      <c r="B36" s="45" t="str">
        <f t="shared" si="0"/>
        <v>2022Knox12</v>
      </c>
      <c r="C36" s="3" t="s">
        <v>95</v>
      </c>
      <c r="D36" s="3" t="s">
        <v>96</v>
      </c>
      <c r="E36" s="19">
        <v>44898</v>
      </c>
      <c r="F36" s="46">
        <f t="shared" ca="1" si="1"/>
        <v>399</v>
      </c>
      <c r="G36" s="3">
        <f ca="1">RANDBETWEEN(0,25)</f>
        <v>9</v>
      </c>
      <c r="H36" s="3" t="s">
        <v>152</v>
      </c>
      <c r="I36" s="3"/>
      <c r="J36" s="25">
        <v>31</v>
      </c>
      <c r="K36" s="47" t="b">
        <f t="shared" si="2"/>
        <v>0</v>
      </c>
      <c r="L36" s="48">
        <f t="shared" si="3"/>
        <v>33.656700000000001</v>
      </c>
      <c r="M36" s="2"/>
      <c r="N36" s="2"/>
      <c r="O36" s="2"/>
      <c r="P36" s="2"/>
      <c r="Q36" s="2"/>
      <c r="R36" s="2"/>
    </row>
    <row r="37" spans="2:18" x14ac:dyDescent="0.2">
      <c r="B37" s="45" t="str">
        <f t="shared" si="0"/>
        <v>2022Ballard11</v>
      </c>
      <c r="C37" s="3" t="s">
        <v>62</v>
      </c>
      <c r="D37" s="3" t="s">
        <v>97</v>
      </c>
      <c r="E37" s="19">
        <v>44895</v>
      </c>
      <c r="F37" s="46">
        <f t="shared" ca="1" si="1"/>
        <v>402</v>
      </c>
      <c r="G37" s="3">
        <f ca="1">RANDBETWEEN(0,25)</f>
        <v>14</v>
      </c>
      <c r="H37" s="3" t="s">
        <v>147</v>
      </c>
      <c r="I37" s="3" t="s">
        <v>148</v>
      </c>
      <c r="J37" s="25">
        <v>36</v>
      </c>
      <c r="K37" s="47">
        <f t="shared" si="2"/>
        <v>15.5</v>
      </c>
      <c r="L37" s="48">
        <f t="shared" si="3"/>
        <v>55.913550000000008</v>
      </c>
      <c r="M37" s="2"/>
      <c r="N37" s="2"/>
      <c r="O37" s="2"/>
      <c r="P37" s="2"/>
      <c r="Q37" s="2"/>
      <c r="R37" s="2"/>
    </row>
    <row r="38" spans="2:18" x14ac:dyDescent="0.2">
      <c r="B38" s="45" t="str">
        <f t="shared" si="0"/>
        <v>2022Branch9</v>
      </c>
      <c r="C38" s="3" t="s">
        <v>98</v>
      </c>
      <c r="D38" s="3" t="s">
        <v>99</v>
      </c>
      <c r="E38" s="19">
        <v>44833</v>
      </c>
      <c r="F38" s="46">
        <f t="shared" ca="1" si="1"/>
        <v>464</v>
      </c>
      <c r="G38" s="3">
        <f ca="1">RANDBETWEEN(0,25)</f>
        <v>12</v>
      </c>
      <c r="H38" s="3" t="s">
        <v>147</v>
      </c>
      <c r="I38" s="3" t="s">
        <v>148</v>
      </c>
      <c r="J38" s="25">
        <v>36</v>
      </c>
      <c r="K38" s="47">
        <f t="shared" si="2"/>
        <v>15.5</v>
      </c>
      <c r="L38" s="48">
        <f t="shared" si="3"/>
        <v>55.913550000000008</v>
      </c>
      <c r="M38" s="2"/>
      <c r="N38" s="2"/>
      <c r="O38" s="2"/>
      <c r="P38" s="2"/>
      <c r="Q38" s="2"/>
      <c r="R38" s="2"/>
    </row>
    <row r="39" spans="2:18" x14ac:dyDescent="0.2">
      <c r="B39" s="45" t="str">
        <f t="shared" si="0"/>
        <v>2022Moody12</v>
      </c>
      <c r="C39" s="3" t="s">
        <v>100</v>
      </c>
      <c r="D39" s="3" t="s">
        <v>101</v>
      </c>
      <c r="E39" s="19">
        <v>44909</v>
      </c>
      <c r="F39" s="46">
        <f t="shared" ca="1" si="1"/>
        <v>388</v>
      </c>
      <c r="G39" s="3">
        <f ca="1">RANDBETWEEN(0,25)</f>
        <v>11</v>
      </c>
      <c r="H39" s="3" t="s">
        <v>152</v>
      </c>
      <c r="I39" s="3"/>
      <c r="J39" s="25">
        <v>30</v>
      </c>
      <c r="K39" s="47" t="b">
        <f t="shared" si="2"/>
        <v>0</v>
      </c>
      <c r="L39" s="48">
        <f t="shared" si="3"/>
        <v>32.571000000000005</v>
      </c>
      <c r="M39" s="2"/>
      <c r="N39" s="2"/>
      <c r="O39" s="2"/>
      <c r="P39" s="2"/>
      <c r="Q39" s="2"/>
      <c r="R39" s="2"/>
    </row>
    <row r="40" spans="2:18" x14ac:dyDescent="0.2">
      <c r="B40" s="45" t="str">
        <f t="shared" si="0"/>
        <v>2023Doherty2</v>
      </c>
      <c r="C40" s="3" t="s">
        <v>102</v>
      </c>
      <c r="D40" s="3" t="s">
        <v>103</v>
      </c>
      <c r="E40" s="19">
        <v>44971</v>
      </c>
      <c r="F40" s="46">
        <f t="shared" ca="1" si="1"/>
        <v>326</v>
      </c>
      <c r="G40" s="3">
        <f ca="1">RANDBETWEEN(0,25)</f>
        <v>15</v>
      </c>
      <c r="H40" s="3" t="s">
        <v>147</v>
      </c>
      <c r="I40" s="3" t="s">
        <v>149</v>
      </c>
      <c r="J40" s="25">
        <v>34</v>
      </c>
      <c r="K40" s="47">
        <f t="shared" si="2"/>
        <v>18</v>
      </c>
      <c r="L40" s="48">
        <f t="shared" si="3"/>
        <v>56.456400000000002</v>
      </c>
      <c r="M40" s="2"/>
      <c r="N40" s="2"/>
      <c r="O40" s="2"/>
      <c r="P40" s="2"/>
      <c r="Q40" s="2"/>
      <c r="R40" s="2"/>
    </row>
    <row r="41" spans="2:18" x14ac:dyDescent="0.2">
      <c r="B41" s="45" t="str">
        <f t="shared" si="0"/>
        <v>2022St-Laurent12</v>
      </c>
      <c r="C41" s="3" t="s">
        <v>104</v>
      </c>
      <c r="D41" s="3" t="s">
        <v>105</v>
      </c>
      <c r="E41" s="19">
        <v>44908</v>
      </c>
      <c r="F41" s="46">
        <f t="shared" ca="1" si="1"/>
        <v>389</v>
      </c>
      <c r="G41" s="3">
        <f ca="1">RANDBETWEEN(0,25)</f>
        <v>23</v>
      </c>
      <c r="H41" s="3" t="s">
        <v>147</v>
      </c>
      <c r="I41" s="3" t="s">
        <v>149</v>
      </c>
      <c r="J41" s="25">
        <v>31</v>
      </c>
      <c r="K41" s="47">
        <f t="shared" si="2"/>
        <v>18</v>
      </c>
      <c r="L41" s="48">
        <f t="shared" si="3"/>
        <v>53.199300000000008</v>
      </c>
      <c r="M41" s="2"/>
      <c r="N41" s="2"/>
      <c r="O41" s="2"/>
      <c r="P41" s="2"/>
      <c r="Q41" s="2"/>
      <c r="R41" s="2"/>
    </row>
    <row r="42" spans="2:18" x14ac:dyDescent="0.2">
      <c r="B42" s="45" t="str">
        <f t="shared" si="0"/>
        <v>2022Simpson7</v>
      </c>
      <c r="C42" s="3" t="s">
        <v>106</v>
      </c>
      <c r="D42" s="3" t="s">
        <v>107</v>
      </c>
      <c r="E42" s="19">
        <v>44773</v>
      </c>
      <c r="F42" s="46">
        <f t="shared" ca="1" si="1"/>
        <v>524</v>
      </c>
      <c r="G42" s="3">
        <f ca="1">RANDBETWEEN(0,25)</f>
        <v>22</v>
      </c>
      <c r="H42" s="3" t="s">
        <v>147</v>
      </c>
      <c r="I42" s="3" t="s">
        <v>149</v>
      </c>
      <c r="J42" s="25">
        <v>33</v>
      </c>
      <c r="K42" s="47">
        <f t="shared" si="2"/>
        <v>18</v>
      </c>
      <c r="L42" s="48">
        <f t="shared" si="3"/>
        <v>55.370700000000006</v>
      </c>
      <c r="M42" s="2"/>
      <c r="N42" s="2"/>
      <c r="O42" s="2"/>
      <c r="P42" s="2"/>
      <c r="Q42" s="2"/>
      <c r="R42" s="2"/>
    </row>
    <row r="43" spans="2:18" x14ac:dyDescent="0.2">
      <c r="B43" s="45" t="str">
        <f t="shared" si="0"/>
        <v>2022Rodgers12</v>
      </c>
      <c r="C43" s="3" t="s">
        <v>108</v>
      </c>
      <c r="D43" s="3" t="s">
        <v>109</v>
      </c>
      <c r="E43" s="19">
        <v>44918</v>
      </c>
      <c r="F43" s="46">
        <f t="shared" ca="1" si="1"/>
        <v>379</v>
      </c>
      <c r="G43" s="3">
        <f ca="1">RANDBETWEEN(0,25)</f>
        <v>9</v>
      </c>
      <c r="H43" s="3" t="s">
        <v>152</v>
      </c>
      <c r="I43" s="3"/>
      <c r="J43" s="25">
        <v>30</v>
      </c>
      <c r="K43" s="47" t="b">
        <f t="shared" si="2"/>
        <v>0</v>
      </c>
      <c r="L43" s="48">
        <f t="shared" si="3"/>
        <v>32.571000000000005</v>
      </c>
      <c r="M43" s="2"/>
      <c r="N43" s="2"/>
      <c r="O43" s="2"/>
      <c r="P43" s="2"/>
      <c r="Q43" s="2"/>
      <c r="R43" s="2"/>
    </row>
    <row r="44" spans="2:18" x14ac:dyDescent="0.2">
      <c r="B44" s="45" t="str">
        <f t="shared" si="0"/>
        <v>2022Asselin5</v>
      </c>
      <c r="C44" s="3" t="s">
        <v>110</v>
      </c>
      <c r="D44" s="3" t="s">
        <v>111</v>
      </c>
      <c r="E44" s="19">
        <v>44698</v>
      </c>
      <c r="F44" s="46">
        <f t="shared" ca="1" si="1"/>
        <v>599</v>
      </c>
      <c r="G44" s="3">
        <f ca="1">RANDBETWEEN(0,25)</f>
        <v>21</v>
      </c>
      <c r="H44" s="3" t="s">
        <v>152</v>
      </c>
      <c r="I44" s="3"/>
      <c r="J44" s="25">
        <v>34</v>
      </c>
      <c r="K44" s="47" t="b">
        <f t="shared" si="2"/>
        <v>0</v>
      </c>
      <c r="L44" s="48">
        <f t="shared" si="3"/>
        <v>36.913800000000002</v>
      </c>
      <c r="M44" s="2"/>
      <c r="N44" s="2"/>
      <c r="O44" s="2"/>
      <c r="P44" s="2"/>
      <c r="Q44" s="2"/>
      <c r="R44" s="2"/>
    </row>
    <row r="45" spans="2:18" x14ac:dyDescent="0.2">
      <c r="B45" s="45" t="str">
        <f t="shared" si="0"/>
        <v>2023Lapointe6</v>
      </c>
      <c r="C45" s="3" t="s">
        <v>112</v>
      </c>
      <c r="D45" s="3" t="s">
        <v>113</v>
      </c>
      <c r="E45" s="19">
        <v>45078</v>
      </c>
      <c r="F45" s="46">
        <f t="shared" ca="1" si="1"/>
        <v>219</v>
      </c>
      <c r="G45" s="3">
        <f ca="1">RANDBETWEEN(0,25)</f>
        <v>7</v>
      </c>
      <c r="H45" s="3" t="s">
        <v>152</v>
      </c>
      <c r="I45" s="3"/>
      <c r="J45" s="25">
        <v>35</v>
      </c>
      <c r="K45" s="47" t="b">
        <f t="shared" si="2"/>
        <v>0</v>
      </c>
      <c r="L45" s="48">
        <f t="shared" si="3"/>
        <v>37.999500000000005</v>
      </c>
      <c r="M45" s="2"/>
      <c r="N45" s="2"/>
      <c r="O45" s="2"/>
      <c r="P45" s="2"/>
      <c r="Q45" s="2"/>
      <c r="R45" s="2"/>
    </row>
    <row r="46" spans="2:18" x14ac:dyDescent="0.2">
      <c r="B46" s="45" t="str">
        <f t="shared" si="0"/>
        <v>2022Garcia9</v>
      </c>
      <c r="C46" s="3" t="s">
        <v>95</v>
      </c>
      <c r="D46" s="3" t="s">
        <v>114</v>
      </c>
      <c r="E46" s="19">
        <v>44820</v>
      </c>
      <c r="F46" s="46">
        <f t="shared" ca="1" si="1"/>
        <v>477</v>
      </c>
      <c r="G46" s="3">
        <f ca="1">RANDBETWEEN(0,25)</f>
        <v>6</v>
      </c>
      <c r="H46" s="3" t="s">
        <v>152</v>
      </c>
      <c r="I46" s="3"/>
      <c r="J46" s="25">
        <v>35</v>
      </c>
      <c r="K46" s="47" t="b">
        <f t="shared" si="2"/>
        <v>0</v>
      </c>
      <c r="L46" s="48">
        <f t="shared" si="3"/>
        <v>37.999500000000005</v>
      </c>
      <c r="M46" s="2"/>
      <c r="N46" s="2"/>
      <c r="O46" s="2"/>
      <c r="P46" s="2"/>
      <c r="Q46" s="2"/>
      <c r="R46" s="2"/>
    </row>
    <row r="47" spans="2:18" x14ac:dyDescent="0.2">
      <c r="B47" s="45" t="str">
        <f t="shared" si="0"/>
        <v>2022Chabot5</v>
      </c>
      <c r="C47" s="3" t="s">
        <v>115</v>
      </c>
      <c r="D47" s="3" t="s">
        <v>116</v>
      </c>
      <c r="E47" s="19">
        <v>44701</v>
      </c>
      <c r="F47" s="46">
        <f t="shared" ca="1" si="1"/>
        <v>596</v>
      </c>
      <c r="G47" s="3">
        <f ca="1">RANDBETWEEN(0,25)</f>
        <v>17</v>
      </c>
      <c r="H47" s="3" t="s">
        <v>147</v>
      </c>
      <c r="I47" s="3" t="s">
        <v>148</v>
      </c>
      <c r="J47" s="25">
        <v>34</v>
      </c>
      <c r="K47" s="47">
        <f t="shared" si="2"/>
        <v>15.5</v>
      </c>
      <c r="L47" s="48">
        <f t="shared" si="3"/>
        <v>53.742150000000002</v>
      </c>
      <c r="M47" s="2"/>
      <c r="N47" s="2"/>
      <c r="O47" s="2"/>
      <c r="P47" s="2"/>
      <c r="Q47" s="2"/>
      <c r="R47" s="2"/>
    </row>
    <row r="48" spans="2:18" x14ac:dyDescent="0.2">
      <c r="B48" s="45" t="str">
        <f t="shared" si="0"/>
        <v>2022Berry6</v>
      </c>
      <c r="C48" s="3" t="s">
        <v>117</v>
      </c>
      <c r="D48" s="3" t="s">
        <v>118</v>
      </c>
      <c r="E48" s="19">
        <v>44740</v>
      </c>
      <c r="F48" s="46">
        <f t="shared" ca="1" si="1"/>
        <v>557</v>
      </c>
      <c r="G48" s="3">
        <f ca="1">RANDBETWEEN(0,25)</f>
        <v>21</v>
      </c>
      <c r="H48" s="3" t="s">
        <v>152</v>
      </c>
      <c r="I48" s="3"/>
      <c r="J48" s="25">
        <v>35</v>
      </c>
      <c r="K48" s="47" t="b">
        <f t="shared" si="2"/>
        <v>0</v>
      </c>
      <c r="L48" s="48">
        <f t="shared" si="3"/>
        <v>37.999500000000005</v>
      </c>
      <c r="M48" s="2"/>
      <c r="N48" s="2"/>
      <c r="O48" s="2"/>
      <c r="P48" s="2"/>
      <c r="Q48" s="2"/>
      <c r="R48" s="2"/>
    </row>
    <row r="49" spans="2:18" x14ac:dyDescent="0.2">
      <c r="B49" s="45" t="str">
        <f t="shared" si="0"/>
        <v>2023Zhang3</v>
      </c>
      <c r="C49" s="3" t="s">
        <v>119</v>
      </c>
      <c r="D49" s="3" t="s">
        <v>120</v>
      </c>
      <c r="E49" s="19">
        <v>44986</v>
      </c>
      <c r="F49" s="46">
        <f t="shared" ca="1" si="1"/>
        <v>311</v>
      </c>
      <c r="G49" s="3">
        <f ca="1">RANDBETWEEN(0,25)</f>
        <v>10</v>
      </c>
      <c r="H49" s="3" t="s">
        <v>147</v>
      </c>
      <c r="I49" s="3" t="s">
        <v>149</v>
      </c>
      <c r="J49" s="25">
        <v>36</v>
      </c>
      <c r="K49" s="47">
        <f t="shared" si="2"/>
        <v>18</v>
      </c>
      <c r="L49" s="48">
        <f t="shared" si="3"/>
        <v>58.627800000000008</v>
      </c>
      <c r="M49" s="2"/>
      <c r="N49" s="2"/>
      <c r="O49" s="2"/>
      <c r="P49" s="2"/>
      <c r="Q49" s="2"/>
      <c r="R49" s="2"/>
    </row>
    <row r="50" spans="2:18" x14ac:dyDescent="0.2">
      <c r="B50" s="45" t="str">
        <f t="shared" si="0"/>
        <v>2023Levesque4</v>
      </c>
      <c r="C50" s="3" t="s">
        <v>121</v>
      </c>
      <c r="D50" s="3" t="s">
        <v>122</v>
      </c>
      <c r="E50" s="19">
        <v>45017</v>
      </c>
      <c r="F50" s="46">
        <f t="shared" ca="1" si="1"/>
        <v>280</v>
      </c>
      <c r="G50" s="3">
        <f ca="1">RANDBETWEEN(0,25)</f>
        <v>0</v>
      </c>
      <c r="H50" s="3" t="s">
        <v>152</v>
      </c>
      <c r="I50" s="3"/>
      <c r="J50" s="25">
        <v>36</v>
      </c>
      <c r="K50" s="47" t="b">
        <f t="shared" si="2"/>
        <v>0</v>
      </c>
      <c r="L50" s="48">
        <f t="shared" si="3"/>
        <v>39.0852</v>
      </c>
      <c r="M50" s="2"/>
      <c r="N50" s="2"/>
      <c r="O50" s="2"/>
      <c r="P50" s="2"/>
      <c r="Q50" s="2"/>
      <c r="R50" s="2"/>
    </row>
    <row r="51" spans="2:18" x14ac:dyDescent="0.2">
      <c r="B51" s="45" t="str">
        <f t="shared" si="0"/>
        <v>2022Arsenault6</v>
      </c>
      <c r="C51" s="3" t="s">
        <v>123</v>
      </c>
      <c r="D51" s="3" t="s">
        <v>124</v>
      </c>
      <c r="E51" s="19">
        <v>44724</v>
      </c>
      <c r="F51" s="46">
        <f t="shared" ca="1" si="1"/>
        <v>573</v>
      </c>
      <c r="G51" s="3">
        <f ca="1">RANDBETWEEN(0,25)</f>
        <v>1</v>
      </c>
      <c r="H51" s="3" t="s">
        <v>147</v>
      </c>
      <c r="I51" s="3" t="s">
        <v>149</v>
      </c>
      <c r="J51" s="25">
        <v>36</v>
      </c>
      <c r="K51" s="47">
        <f t="shared" si="2"/>
        <v>18</v>
      </c>
      <c r="L51" s="48">
        <f t="shared" si="3"/>
        <v>58.627800000000008</v>
      </c>
      <c r="M51" s="2"/>
      <c r="N51" s="2"/>
      <c r="O51" s="2"/>
      <c r="P51" s="2"/>
      <c r="Q51" s="2"/>
      <c r="R51" s="2"/>
    </row>
    <row r="52" spans="2:18" x14ac:dyDescent="0.2">
      <c r="B52" s="45" t="str">
        <f t="shared" si="0"/>
        <v>2023Gelinas5</v>
      </c>
      <c r="C52" s="3" t="s">
        <v>125</v>
      </c>
      <c r="D52" s="3" t="s">
        <v>126</v>
      </c>
      <c r="E52" s="19">
        <v>45061</v>
      </c>
      <c r="F52" s="46">
        <f t="shared" ca="1" si="1"/>
        <v>236</v>
      </c>
      <c r="G52" s="3">
        <f ca="1">RANDBETWEEN(0,25)</f>
        <v>18</v>
      </c>
      <c r="H52" s="3" t="s">
        <v>152</v>
      </c>
      <c r="I52" s="3"/>
      <c r="J52" s="25">
        <v>32</v>
      </c>
      <c r="K52" s="47" t="b">
        <f t="shared" si="2"/>
        <v>0</v>
      </c>
      <c r="L52" s="48">
        <f t="shared" si="3"/>
        <v>34.742400000000004</v>
      </c>
      <c r="M52" s="2"/>
      <c r="N52" s="2"/>
      <c r="O52" s="2"/>
      <c r="P52" s="2"/>
      <c r="Q52" s="2"/>
      <c r="R52" s="2"/>
    </row>
    <row r="53" spans="2:18" x14ac:dyDescent="0.2">
      <c r="B53" s="45" t="str">
        <f t="shared" si="0"/>
        <v>2022Gill6</v>
      </c>
      <c r="C53" s="3" t="s">
        <v>127</v>
      </c>
      <c r="D53" s="3" t="s">
        <v>128</v>
      </c>
      <c r="E53" s="19">
        <v>44720</v>
      </c>
      <c r="F53" s="46">
        <f t="shared" ca="1" si="1"/>
        <v>577</v>
      </c>
      <c r="G53" s="3">
        <f ca="1">RANDBETWEEN(0,25)</f>
        <v>23</v>
      </c>
      <c r="H53" s="3" t="s">
        <v>147</v>
      </c>
      <c r="I53" s="3" t="s">
        <v>150</v>
      </c>
      <c r="J53" s="25">
        <v>31</v>
      </c>
      <c r="K53" s="47">
        <f t="shared" si="2"/>
        <v>25</v>
      </c>
      <c r="L53" s="48">
        <f t="shared" si="3"/>
        <v>60.799200000000006</v>
      </c>
      <c r="M53" s="2"/>
      <c r="N53" s="2"/>
      <c r="O53" s="2"/>
      <c r="P53" s="2"/>
      <c r="Q53" s="2"/>
      <c r="R53" s="2"/>
    </row>
    <row r="54" spans="2:18" x14ac:dyDescent="0.2">
      <c r="B54" s="45" t="str">
        <f t="shared" si="0"/>
        <v>2023Gonzales4</v>
      </c>
      <c r="C54" s="3" t="s">
        <v>129</v>
      </c>
      <c r="D54" s="3" t="s">
        <v>130</v>
      </c>
      <c r="E54" s="19">
        <v>45031</v>
      </c>
      <c r="F54" s="46">
        <f t="shared" ca="1" si="1"/>
        <v>266</v>
      </c>
      <c r="G54" s="3">
        <f ca="1">RANDBETWEEN(0,25)</f>
        <v>11</v>
      </c>
      <c r="H54" s="3" t="s">
        <v>147</v>
      </c>
      <c r="I54" s="3" t="s">
        <v>150</v>
      </c>
      <c r="J54" s="25">
        <v>36</v>
      </c>
      <c r="K54" s="47">
        <f t="shared" si="2"/>
        <v>25</v>
      </c>
      <c r="L54" s="48">
        <f t="shared" si="3"/>
        <v>66.227700000000013</v>
      </c>
      <c r="M54" s="2"/>
      <c r="N54" s="2"/>
      <c r="O54" s="2"/>
      <c r="P54" s="2"/>
      <c r="Q54" s="2"/>
      <c r="R54" s="2"/>
    </row>
    <row r="55" spans="2:18" x14ac:dyDescent="0.2">
      <c r="B55" s="45" t="str">
        <f t="shared" si="0"/>
        <v>2023Gates1</v>
      </c>
      <c r="C55" s="3" t="s">
        <v>131</v>
      </c>
      <c r="D55" s="3" t="s">
        <v>132</v>
      </c>
      <c r="E55" s="19">
        <v>44936</v>
      </c>
      <c r="F55" s="46">
        <f t="shared" ca="1" si="1"/>
        <v>361</v>
      </c>
      <c r="G55" s="3">
        <f ca="1">RANDBETWEEN(0,25)</f>
        <v>12</v>
      </c>
      <c r="H55" s="3" t="s">
        <v>147</v>
      </c>
      <c r="I55" s="3" t="s">
        <v>150</v>
      </c>
      <c r="J55" s="25">
        <v>30</v>
      </c>
      <c r="K55" s="47">
        <f t="shared" si="2"/>
        <v>25</v>
      </c>
      <c r="L55" s="48">
        <f t="shared" si="3"/>
        <v>59.713500000000003</v>
      </c>
      <c r="M55" s="2"/>
      <c r="N55" s="2"/>
      <c r="O55" s="2"/>
      <c r="P55" s="2"/>
      <c r="Q55" s="2"/>
      <c r="R55" s="2"/>
    </row>
    <row r="56" spans="2:18" x14ac:dyDescent="0.2">
      <c r="B56" s="45" t="str">
        <f t="shared" si="0"/>
        <v>2023Avery2</v>
      </c>
      <c r="C56" s="3" t="s">
        <v>133</v>
      </c>
      <c r="D56" s="3" t="s">
        <v>134</v>
      </c>
      <c r="E56" s="19">
        <v>44971</v>
      </c>
      <c r="F56" s="46">
        <f t="shared" ca="1" si="1"/>
        <v>326</v>
      </c>
      <c r="G56" s="3">
        <f ca="1">RANDBETWEEN(0,25)</f>
        <v>8</v>
      </c>
      <c r="H56" s="3" t="s">
        <v>147</v>
      </c>
      <c r="I56" s="3" t="s">
        <v>149</v>
      </c>
      <c r="J56" s="25">
        <v>31</v>
      </c>
      <c r="K56" s="47">
        <f t="shared" si="2"/>
        <v>18</v>
      </c>
      <c r="L56" s="48">
        <f t="shared" si="3"/>
        <v>53.199300000000008</v>
      </c>
      <c r="M56" s="2"/>
      <c r="N56" s="2"/>
      <c r="O56" s="2"/>
      <c r="P56" s="2"/>
      <c r="Q56" s="2"/>
      <c r="R56" s="2"/>
    </row>
    <row r="57" spans="2:18" x14ac:dyDescent="0.2">
      <c r="B57" s="45" t="str">
        <f t="shared" si="0"/>
        <v>2022Lindsay6</v>
      </c>
      <c r="C57" s="3" t="s">
        <v>135</v>
      </c>
      <c r="D57" s="3" t="s">
        <v>136</v>
      </c>
      <c r="E57" s="19">
        <v>44740</v>
      </c>
      <c r="F57" s="46">
        <f t="shared" ca="1" si="1"/>
        <v>557</v>
      </c>
      <c r="G57" s="3">
        <f ca="1">RANDBETWEEN(0,25)</f>
        <v>12</v>
      </c>
      <c r="H57" s="3" t="s">
        <v>152</v>
      </c>
      <c r="I57" s="3"/>
      <c r="J57" s="25">
        <v>33</v>
      </c>
      <c r="K57" s="47" t="b">
        <f t="shared" si="2"/>
        <v>0</v>
      </c>
      <c r="L57" s="48">
        <f t="shared" si="3"/>
        <v>35.828100000000006</v>
      </c>
      <c r="M57" s="2"/>
      <c r="N57" s="2"/>
      <c r="O57" s="2"/>
      <c r="P57" s="2"/>
      <c r="Q57" s="2"/>
      <c r="R57" s="2"/>
    </row>
    <row r="58" spans="2:18" x14ac:dyDescent="0.2">
      <c r="B58" s="45" t="str">
        <f t="shared" si="0"/>
        <v>2023Maynard2</v>
      </c>
      <c r="C58" s="3" t="s">
        <v>137</v>
      </c>
      <c r="D58" s="3" t="s">
        <v>138</v>
      </c>
      <c r="E58" s="19">
        <v>44975</v>
      </c>
      <c r="F58" s="46">
        <f t="shared" ca="1" si="1"/>
        <v>322</v>
      </c>
      <c r="G58" s="3">
        <f ca="1">RANDBETWEEN(0,25)</f>
        <v>22</v>
      </c>
      <c r="H58" s="3" t="s">
        <v>152</v>
      </c>
      <c r="I58" s="3"/>
      <c r="J58" s="25">
        <v>35</v>
      </c>
      <c r="K58" s="47" t="b">
        <f t="shared" si="2"/>
        <v>0</v>
      </c>
      <c r="L58" s="48">
        <f t="shared" si="3"/>
        <v>37.999500000000005</v>
      </c>
      <c r="M58" s="2"/>
      <c r="N58" s="2"/>
      <c r="O58" s="2"/>
      <c r="P58" s="2"/>
      <c r="Q58" s="2"/>
      <c r="R58" s="2"/>
    </row>
    <row r="59" spans="2:18" x14ac:dyDescent="0.2">
      <c r="B59" s="45" t="str">
        <f t="shared" si="0"/>
        <v>2023Haley1</v>
      </c>
      <c r="C59" s="3" t="s">
        <v>139</v>
      </c>
      <c r="D59" s="3" t="s">
        <v>140</v>
      </c>
      <c r="E59" s="19">
        <v>44943</v>
      </c>
      <c r="F59" s="46">
        <f t="shared" ca="1" si="1"/>
        <v>354</v>
      </c>
      <c r="G59" s="3">
        <f ca="1">RANDBETWEEN(0,25)</f>
        <v>10</v>
      </c>
      <c r="H59" s="3" t="s">
        <v>147</v>
      </c>
      <c r="I59" s="3" t="s">
        <v>149</v>
      </c>
      <c r="J59" s="25">
        <v>34</v>
      </c>
      <c r="K59" s="47">
        <f t="shared" si="2"/>
        <v>18</v>
      </c>
      <c r="L59" s="48">
        <f t="shared" si="3"/>
        <v>56.456400000000002</v>
      </c>
      <c r="M59" s="2"/>
      <c r="N59" s="2"/>
      <c r="O59" s="2"/>
      <c r="P59" s="2"/>
      <c r="Q59" s="2"/>
      <c r="R59" s="2"/>
    </row>
    <row r="60" spans="2:18" x14ac:dyDescent="0.2">
      <c r="B60" s="45" t="str">
        <f t="shared" si="0"/>
        <v>2023Sullivan2</v>
      </c>
      <c r="C60" s="3" t="s">
        <v>141</v>
      </c>
      <c r="D60" s="3" t="s">
        <v>142</v>
      </c>
      <c r="E60" s="19">
        <v>44969</v>
      </c>
      <c r="F60" s="46">
        <f t="shared" ca="1" si="1"/>
        <v>328</v>
      </c>
      <c r="G60" s="3">
        <f ca="1">RANDBETWEEN(0,25)</f>
        <v>3</v>
      </c>
      <c r="H60" s="3" t="s">
        <v>152</v>
      </c>
      <c r="I60" s="3"/>
      <c r="J60" s="25">
        <v>32</v>
      </c>
      <c r="K60" s="47" t="b">
        <f t="shared" si="2"/>
        <v>0</v>
      </c>
      <c r="L60" s="48">
        <f t="shared" si="3"/>
        <v>34.742400000000004</v>
      </c>
      <c r="M60" s="2"/>
      <c r="N60" s="2"/>
      <c r="O60" s="2"/>
      <c r="P60" s="2"/>
      <c r="Q60" s="2"/>
      <c r="R60" s="2"/>
    </row>
    <row r="61" spans="2:18" x14ac:dyDescent="0.2">
      <c r="B61" s="45" t="str">
        <f t="shared" si="0"/>
        <v>2022Park8</v>
      </c>
      <c r="C61" s="3" t="s">
        <v>143</v>
      </c>
      <c r="D61" s="3" t="s">
        <v>144</v>
      </c>
      <c r="E61" s="19">
        <v>44798</v>
      </c>
      <c r="F61" s="46">
        <f t="shared" ca="1" si="1"/>
        <v>499</v>
      </c>
      <c r="G61" s="3">
        <f ca="1">RANDBETWEEN(0,25)</f>
        <v>9</v>
      </c>
      <c r="H61" s="3" t="s">
        <v>152</v>
      </c>
      <c r="I61" s="3"/>
      <c r="J61" s="25">
        <v>31</v>
      </c>
      <c r="K61" s="47" t="b">
        <f t="shared" si="2"/>
        <v>0</v>
      </c>
      <c r="L61" s="48">
        <f t="shared" si="3"/>
        <v>33.656700000000001</v>
      </c>
      <c r="M61" s="2"/>
      <c r="N61" s="2"/>
      <c r="O61" s="2"/>
      <c r="P61" s="2"/>
      <c r="Q61" s="2"/>
      <c r="R61" s="2"/>
    </row>
    <row r="62" spans="2:18" ht="17" thickBot="1" x14ac:dyDescent="0.25">
      <c r="B62" s="45" t="str">
        <f t="shared" si="0"/>
        <v>2023Petersen2</v>
      </c>
      <c r="C62" s="26" t="s">
        <v>145</v>
      </c>
      <c r="D62" s="26" t="s">
        <v>146</v>
      </c>
      <c r="E62" s="27">
        <v>44978</v>
      </c>
      <c r="F62" s="46">
        <f t="shared" ca="1" si="1"/>
        <v>319</v>
      </c>
      <c r="G62" s="26">
        <f ca="1">RANDBETWEEN(0,25)</f>
        <v>9</v>
      </c>
      <c r="H62" s="26" t="s">
        <v>147</v>
      </c>
      <c r="I62" s="26" t="s">
        <v>149</v>
      </c>
      <c r="J62" s="28">
        <v>32</v>
      </c>
      <c r="K62" s="47">
        <f t="shared" si="2"/>
        <v>18</v>
      </c>
      <c r="L62" s="48">
        <f t="shared" si="3"/>
        <v>54.285000000000004</v>
      </c>
      <c r="M62" s="2"/>
      <c r="N62" s="2"/>
      <c r="O62" s="2"/>
      <c r="P62" s="2"/>
      <c r="Q62" s="2"/>
      <c r="R62" s="2"/>
    </row>
    <row r="63" spans="2:18" x14ac:dyDescent="0.2">
      <c r="B63" s="14"/>
      <c r="C63" s="14"/>
      <c r="D63" s="14"/>
      <c r="E63" s="14"/>
      <c r="F63" s="14"/>
      <c r="G63" s="14"/>
      <c r="H63" s="14"/>
      <c r="I63" s="14"/>
      <c r="J63" s="14"/>
      <c r="K63" s="24"/>
      <c r="L63" s="14"/>
    </row>
    <row r="64" spans="2:18" x14ac:dyDescent="0.2">
      <c r="K64" s="24"/>
    </row>
    <row r="65" spans="11:11" x14ac:dyDescent="0.2">
      <c r="K65" s="24"/>
    </row>
    <row r="66" spans="11:11" x14ac:dyDescent="0.2">
      <c r="K66" s="24"/>
    </row>
    <row r="67" spans="11:11" x14ac:dyDescent="0.2">
      <c r="K67" s="24"/>
    </row>
    <row r="68" spans="11:11" x14ac:dyDescent="0.2">
      <c r="K68" s="24"/>
    </row>
    <row r="69" spans="11:11" x14ac:dyDescent="0.2">
      <c r="K69" s="24"/>
    </row>
    <row r="70" spans="11:11" x14ac:dyDescent="0.2">
      <c r="K70" s="24"/>
    </row>
    <row r="71" spans="11:11" x14ac:dyDescent="0.2">
      <c r="K71" s="24"/>
    </row>
    <row r="72" spans="11:11" x14ac:dyDescent="0.2">
      <c r="K72" s="24"/>
    </row>
    <row r="73" spans="11:11" x14ac:dyDescent="0.2">
      <c r="K73" s="24"/>
    </row>
    <row r="74" spans="11:11" x14ac:dyDescent="0.2">
      <c r="K74" s="24"/>
    </row>
    <row r="75" spans="11:11" x14ac:dyDescent="0.2">
      <c r="K75" s="24"/>
    </row>
    <row r="76" spans="11:11" x14ac:dyDescent="0.2">
      <c r="K76" s="24"/>
    </row>
    <row r="77" spans="11:11" x14ac:dyDescent="0.2">
      <c r="K77" s="24"/>
    </row>
    <row r="78" spans="11:11" x14ac:dyDescent="0.2">
      <c r="K78" s="24"/>
    </row>
    <row r="79" spans="11:11" x14ac:dyDescent="0.2">
      <c r="K79" s="24"/>
    </row>
    <row r="80" spans="11:11" x14ac:dyDescent="0.2">
      <c r="K80" s="24"/>
    </row>
    <row r="81" spans="11:11" x14ac:dyDescent="0.2">
      <c r="K81" s="24"/>
    </row>
    <row r="82" spans="11:11" x14ac:dyDescent="0.2">
      <c r="K82" s="24"/>
    </row>
    <row r="83" spans="11:11" x14ac:dyDescent="0.2">
      <c r="K83" s="24"/>
    </row>
    <row r="84" spans="11:11" x14ac:dyDescent="0.2">
      <c r="K84" s="24"/>
    </row>
    <row r="85" spans="11:11" x14ac:dyDescent="0.2">
      <c r="K85" s="24"/>
    </row>
    <row r="86" spans="11:11" x14ac:dyDescent="0.2">
      <c r="K86" s="24"/>
    </row>
    <row r="87" spans="11:11" x14ac:dyDescent="0.2">
      <c r="K87" s="24"/>
    </row>
    <row r="88" spans="11:11" x14ac:dyDescent="0.2">
      <c r="K88" s="24"/>
    </row>
    <row r="89" spans="11:11" x14ac:dyDescent="0.2">
      <c r="K89" s="24"/>
    </row>
    <row r="90" spans="11:11" x14ac:dyDescent="0.2">
      <c r="K90" s="24"/>
    </row>
    <row r="91" spans="11:11" x14ac:dyDescent="0.2">
      <c r="K91" s="24"/>
    </row>
    <row r="92" spans="11:11" x14ac:dyDescent="0.2">
      <c r="K92" s="24"/>
    </row>
    <row r="93" spans="11:11" x14ac:dyDescent="0.2">
      <c r="K93" s="24"/>
    </row>
    <row r="94" spans="11:11" x14ac:dyDescent="0.2">
      <c r="K94" s="24"/>
    </row>
    <row r="95" spans="11:11" x14ac:dyDescent="0.2">
      <c r="K95" s="24"/>
    </row>
    <row r="96" spans="11:11" x14ac:dyDescent="0.2">
      <c r="K96" s="24"/>
    </row>
    <row r="97" spans="11:11" x14ac:dyDescent="0.2">
      <c r="K97" s="24"/>
    </row>
    <row r="98" spans="11:11" x14ac:dyDescent="0.2">
      <c r="K98" s="24"/>
    </row>
    <row r="99" spans="11:11" x14ac:dyDescent="0.2">
      <c r="K99" s="24"/>
    </row>
    <row r="100" spans="11:11" x14ac:dyDescent="0.2">
      <c r="K100" s="24"/>
    </row>
    <row r="101" spans="11:11" x14ac:dyDescent="0.2">
      <c r="K101" s="24"/>
    </row>
    <row r="102" spans="11:11" x14ac:dyDescent="0.2">
      <c r="K102" s="24"/>
    </row>
    <row r="103" spans="11:11" x14ac:dyDescent="0.2">
      <c r="K103" s="24"/>
    </row>
    <row r="104" spans="11:11" x14ac:dyDescent="0.2">
      <c r="K104" s="24"/>
    </row>
    <row r="105" spans="11:11" x14ac:dyDescent="0.2">
      <c r="K105" s="24"/>
    </row>
    <row r="106" spans="11:11" x14ac:dyDescent="0.2">
      <c r="K106" s="24"/>
    </row>
    <row r="107" spans="11:11" x14ac:dyDescent="0.2">
      <c r="K107" s="24"/>
    </row>
    <row r="108" spans="11:11" x14ac:dyDescent="0.2">
      <c r="K108" s="24"/>
    </row>
    <row r="109" spans="11:11" x14ac:dyDescent="0.2">
      <c r="K109" s="24"/>
    </row>
    <row r="110" spans="11:11" x14ac:dyDescent="0.2">
      <c r="K110" s="24"/>
    </row>
    <row r="111" spans="11:11" x14ac:dyDescent="0.2">
      <c r="K111" s="24"/>
    </row>
    <row r="112" spans="11:11" x14ac:dyDescent="0.2">
      <c r="K112" s="24"/>
    </row>
    <row r="113" spans="11:11" x14ac:dyDescent="0.2">
      <c r="K113" s="24"/>
    </row>
    <row r="5000" spans="1:1" x14ac:dyDescent="0.2">
      <c r="A5000" s="56"/>
    </row>
    <row r="5001" spans="1:1" x14ac:dyDescent="0.2">
      <c r="A5001" s="56"/>
    </row>
    <row r="5002" spans="1:1" x14ac:dyDescent="0.2">
      <c r="A5002" s="56"/>
    </row>
    <row r="5003" spans="1:1" x14ac:dyDescent="0.2">
      <c r="A5003" s="56"/>
    </row>
    <row r="5004" spans="1:1" x14ac:dyDescent="0.2">
      <c r="A5004" s="56"/>
    </row>
    <row r="5005" spans="1:1" x14ac:dyDescent="0.2">
      <c r="A5005" s="56"/>
    </row>
    <row r="5006" spans="1:1" x14ac:dyDescent="0.2">
      <c r="A5006" s="56"/>
    </row>
    <row r="5007" spans="1:1" x14ac:dyDescent="0.2">
      <c r="A5007" s="56"/>
    </row>
    <row r="5008" spans="1:1" x14ac:dyDescent="0.2">
      <c r="A5008" s="56"/>
    </row>
    <row r="5009" spans="1:1" x14ac:dyDescent="0.2">
      <c r="A5009" s="56"/>
    </row>
    <row r="5010" spans="1:1" x14ac:dyDescent="0.2">
      <c r="A5010" s="56"/>
    </row>
    <row r="5011" spans="1:1" x14ac:dyDescent="0.2">
      <c r="A5011" s="56"/>
    </row>
    <row r="5012" spans="1:1" x14ac:dyDescent="0.2">
      <c r="A5012" s="56"/>
    </row>
    <row r="5013" spans="1:1" x14ac:dyDescent="0.2">
      <c r="A5013" s="56"/>
    </row>
    <row r="5014" spans="1:1" x14ac:dyDescent="0.2">
      <c r="A5014" s="56"/>
    </row>
    <row r="5015" spans="1:1" x14ac:dyDescent="0.2">
      <c r="A5015" s="56"/>
    </row>
    <row r="5016" spans="1:1" x14ac:dyDescent="0.2">
      <c r="A5016" s="56"/>
    </row>
    <row r="5017" spans="1:1" x14ac:dyDescent="0.2">
      <c r="A5017" s="56"/>
    </row>
    <row r="5018" spans="1:1" x14ac:dyDescent="0.2">
      <c r="A5018" s="56"/>
    </row>
    <row r="5019" spans="1:1" x14ac:dyDescent="0.2">
      <c r="A5019" s="56"/>
    </row>
    <row r="5020" spans="1:1" x14ac:dyDescent="0.2">
      <c r="A5020" s="56"/>
    </row>
    <row r="5021" spans="1:1" x14ac:dyDescent="0.2">
      <c r="A5021" s="56"/>
    </row>
    <row r="5022" spans="1:1" x14ac:dyDescent="0.2">
      <c r="A5022" s="56"/>
    </row>
    <row r="5023" spans="1:1" x14ac:dyDescent="0.2">
      <c r="A5023" s="56"/>
    </row>
    <row r="5024" spans="1:1" x14ac:dyDescent="0.2">
      <c r="A5024" s="56"/>
    </row>
    <row r="5025" spans="1:1" x14ac:dyDescent="0.2">
      <c r="A5025" s="56"/>
    </row>
    <row r="5026" spans="1:1" x14ac:dyDescent="0.2">
      <c r="A5026" s="56"/>
    </row>
    <row r="5027" spans="1:1" x14ac:dyDescent="0.2">
      <c r="A5027" s="56"/>
    </row>
    <row r="5028" spans="1:1" x14ac:dyDescent="0.2">
      <c r="A5028" s="56"/>
    </row>
    <row r="5029" spans="1:1" x14ac:dyDescent="0.2">
      <c r="A5029" s="56"/>
    </row>
    <row r="5030" spans="1:1" x14ac:dyDescent="0.2">
      <c r="A5030" s="56"/>
    </row>
    <row r="5031" spans="1:1" x14ac:dyDescent="0.2">
      <c r="A5031" s="56"/>
    </row>
    <row r="5032" spans="1:1" x14ac:dyDescent="0.2">
      <c r="A5032" s="56"/>
    </row>
    <row r="5033" spans="1:1" x14ac:dyDescent="0.2">
      <c r="A5033" s="56"/>
    </row>
    <row r="5034" spans="1:1" x14ac:dyDescent="0.2">
      <c r="A5034" s="56"/>
    </row>
    <row r="5035" spans="1:1" x14ac:dyDescent="0.2">
      <c r="A5035" s="56"/>
    </row>
    <row r="5036" spans="1:1" x14ac:dyDescent="0.2">
      <c r="A5036" s="56"/>
    </row>
    <row r="5037" spans="1:1" x14ac:dyDescent="0.2">
      <c r="A5037" s="56"/>
    </row>
    <row r="5038" spans="1:1" x14ac:dyDescent="0.2">
      <c r="A5038" s="56"/>
    </row>
    <row r="5039" spans="1:1" x14ac:dyDescent="0.2">
      <c r="A5039" s="56"/>
    </row>
    <row r="5040" spans="1:1" x14ac:dyDescent="0.2">
      <c r="A5040" s="56"/>
    </row>
    <row r="5041" spans="1:1" x14ac:dyDescent="0.2">
      <c r="A5041" s="56"/>
    </row>
    <row r="5042" spans="1:1" x14ac:dyDescent="0.2">
      <c r="A5042" s="56"/>
    </row>
    <row r="5043" spans="1:1" x14ac:dyDescent="0.2">
      <c r="A5043" s="56"/>
    </row>
    <row r="5044" spans="1:1" x14ac:dyDescent="0.2">
      <c r="A5044" s="56"/>
    </row>
    <row r="5045" spans="1:1" x14ac:dyDescent="0.2">
      <c r="A5045" s="56"/>
    </row>
    <row r="5046" spans="1:1" x14ac:dyDescent="0.2">
      <c r="A5046" s="56"/>
    </row>
    <row r="5047" spans="1:1" x14ac:dyDescent="0.2">
      <c r="A5047" s="56"/>
    </row>
    <row r="5048" spans="1:1" x14ac:dyDescent="0.2">
      <c r="A5048" s="56"/>
    </row>
    <row r="5049" spans="1:1" x14ac:dyDescent="0.2">
      <c r="A5049" s="56"/>
    </row>
    <row r="5050" spans="1:1" x14ac:dyDescent="0.2">
      <c r="A5050" s="56"/>
    </row>
    <row r="5051" spans="1:1" x14ac:dyDescent="0.2">
      <c r="A5051" s="56"/>
    </row>
    <row r="5052" spans="1:1" x14ac:dyDescent="0.2">
      <c r="A5052" s="56"/>
    </row>
    <row r="5053" spans="1:1" x14ac:dyDescent="0.2">
      <c r="A5053" s="56"/>
    </row>
    <row r="5054" spans="1:1" x14ac:dyDescent="0.2">
      <c r="A5054" s="56"/>
    </row>
    <row r="5055" spans="1:1" x14ac:dyDescent="0.2">
      <c r="A5055" s="56"/>
    </row>
    <row r="5056" spans="1:1" x14ac:dyDescent="0.2">
      <c r="A5056" s="56"/>
    </row>
    <row r="5057" spans="1:1" x14ac:dyDescent="0.2">
      <c r="A5057" s="56"/>
    </row>
    <row r="5058" spans="1:1" x14ac:dyDescent="0.2">
      <c r="A5058" s="56"/>
    </row>
    <row r="5059" spans="1:1" x14ac:dyDescent="0.2">
      <c r="A5059" s="56"/>
    </row>
  </sheetData>
  <mergeCells count="2">
    <mergeCell ref="N5:O5"/>
    <mergeCell ref="N10:R10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item1.xml><?xml version="1.0" encoding="utf-8"?>
<properties xmlns="http://schemas.myeducator.com/symphony/msoffice/properties/officeprops">[obf3]hK62a5tZLgeaTg6IvIthdguUd9n2RNJa~514cIu_xIoZasAZ_510_gnIvIuyzgJW_KeaEKufosm4vUeZcZuN1NufcKmQAKehFUJ26IoCh</properties>
</file>

<file path=customXml/item2.xml><?xml version="1.0" encoding="utf-8"?>
<properties xmlns="http://schemas.myeducator.com/symphony/msoffice/properties/submission">[obf3]9vqaWAn_9CdWpCqc8cngwC3rwoKaUVFWIAGEjc34Jcm_QVnQ4bY_4AGk4CKc8cjjkTjhfRYa76W_9rqcIcm_WbY_4AGk4CKc8c3PZCFf4vdWhv30mbME8rd_j_3VGV30jvMBYvdgDrFaqcwUwVmz4Ad~w.waD0dEwAdRwxFX</properties>
</file>

<file path=customXml/item3.xml><?xml version="1.0" encoding="utf-8"?>
<properties xmlns="http://schemas.myeducator.com/properties/myeducator/atlas_meta">H4sIAAAAAAAAAyXJSwqEMBBF0b28cQckGruTrYiEsqyAmCaQDw7EvSt4RwfuCaqRii81N64tC9yJI+V9SWn32woH7hcdgukVyc+qgSwrMjwqo0dthQKLCD74p7VF8XErFW5C9/S15hmvBszXdQPBkp/EbgAAAA==</properties>
</file>

<file path=customXml/item4.xml><?xml version="1.0" encoding="utf-8"?>
<properties xmlns="http://schemas.myeducator.com/properties/myeducator/atlas_meta_I9HWuY6R2fr8">H4sIAAAAAAAAA+1bC1PbOhb+K1ov2wl73TSOIS2Zhh0ISZvLI5THznQKkxG2QjzYlseWgdwu/33PkeQXBMgluTOZuW2nINvSOUfyd75PktWfBk0S7zoMWCiMdpj6vmkE3E19ZrR/6tIoTIMrFhttowF/Pm5tGKYRxR6PR1QIFkQiMdoN04ihKpR+QDOWJPQaLBh9z/eZS66mZJyGjvB4CG1DGuCzQy/0gjQgO8cDcsviBB4Seks9n16Bd9NIBIuUvbxt2wi8cEQjb6QbYCQ0pkGC0Zbvt636p4eHywdz3mhOJ4wJwu69RCSEhi5xmO9DKWbE4UHkM/FsTAk2HUGbkWxTiSmm4TUb0TimU2hm7Nrt3VYTavTtdl8W9u32gSwcW832iWVDaWhttIfWpnFpatM6xL4nQugL6cK7gteB3YMqgiY3KiSXCRg9KBufU3/7s+9tnyeMiAkjZ8O9ne+19bzbsoP44MI4hZdPziOyRwW7MIgXkilPYzLmcZD6tI5WSB8uqJANeCqiFIqcfGEhi6kva3R5NJU2IwojJCtqA8Tld6G84XA/DUJs6VDfgUe6os/CazEhfEwChjBLJl6EYbh0mqAV5RZ+xFmFOoyRyz2B4+ty6PoPI4FRkmOFQ1sdpkvzh6GDKY97R4/J+54tq6gXNZY9NeBaV4QBVujv6yeG7rdxCY/ScD7/LhW0ahSaP5jGxMOse9Tif30EgefCg52dAqAHM8YJocbBBrxzCzOQJREPE9bX3W0bHUTkib5dq/r5R99eN8ppq12izyJnigB6t9RP8a3JoSL5SJYjSAQVKSJQptaYMfeKOjfKjKp3wBMh6UJd9mgcMhcbSyyzexyPbgUgF6WuH1YgsgcQAcwiSHZjz72GBD4FCzxEhNx6LuM6LxIn9iKdrWeQL+QUwKjzf+xl/Y/AJQIAKh134Uka+1CcCBEl7Q8fqPBpUg+mzE0dKnhcB1r4cOsFjNcnIvD/47mdT1Zzq9X82Nx6B+MQi04DfvOo02y+c5lPpx2rvvluzKHX3h+s03wnPOGzDsbzr2bjB+bxe4W1y3c4EB11S9a6NJDJSgEeUmflIsQXOI2YZER+J68n8BLOQ+H5mbbIutnFhPlRVnZ5yDClx9RPmGncBz7CUT1zeDj2rrOrkAt8YeoChuOUFhajmI+/lqyCgHnjaXZVRSfkbJpXvE49l4ZObiiht2wYdjPmz8J6DcPmcyxMQzLoF/x75wGeKYFsFCBI/z0YDvfPj5Ebx55mZhpBX0BlMQsgj8gVTaAmV1wqYuoBCxGl3XAfWuJ9xQySkgdjvAPq5SUk5DNaQHVMaEbgZaU+qCIjf7CYk1pjXRo4K/nBAMAOBf9wExBFnAmNgQQiZGXAy6ROFtUBacafVnwunf5BbfcV/Q/6ta9258L4zoBCTP0GagPbXDtaa7XXhmufzKbZ3zk47a2bjfU3sb129grb7xdsv1uQbWkUFiP5/Zkkvzsnyefj9TzJJ6njAM9jAugkKdH+52j7O04nEs235I4CjPwAEgixM2aOqBNE2nVMXewuh0EGlAEOEGosjnncBiPvrfpHMsTb9ibqAIKi1VAATlAKyuHqSVsco/VHwgN2Hqftp7r9gvYcalie6RfSZ2yVJadpK0Zvba6s5iw3xL+Z6DyD32d1R4H4jN6Tk3yCj3RBhvaTuf7CFC64oL7SNgEel87eB9laqVP73f4NmO3fNes3oGr7bfyszb3CzwcFP3cLnizRRKXTi5H1wUyy7s5J1vnw/PUz8rOi04CtVSbEVkuxzdbGyhLickP8mxHi3LPwEzaG6TAYr8ygMZNyTjy2rIIU9VR91v4GdWIOSYt2Yn73lAfV28F5iuN7kNmP9zG08zdwYUZdarMIuQvadLrD86MzmNCuDdbsNvxoNc3jNctCLpn17NsLz07ks8vLt/BpEdSLhArVckbdq2wHkoT6NJ4uxqFgfhaJ7s1Joiq6zP/GAgS6gTjUzvfmc/6t4txewLldct6dz/nJEp0XyoGT+4CG4Dsmd3Kh6Xs3qJrkJsTcqaSLniNU1rWMOpMsY+pkkKdq0yQpLqyJRnGxuH6SjxfGP9F6VyWjVqtTGpBuTO+g7K6IVm1tKiGwrNbKitWSY/ylVi/sGZHT88NB//QFZMfsloUpTNFjHuBeQfIU2rNm9a8JGO695KbBoNUgHDd6YF196yXeXyJotvz6oQRN9bu2to+6tI+6tPYFi1+weGFsd6zGhWGW5U4r2p9u+O2tDU8W0cmsr6/oZLHy6BWsje8GFmA+cwQAaEGpnLne6M0tlfbypbK3O69U2suXyt7cUrk853NLJfAjCVIQQ5golbYHE7mnliNCZmZZM+WNTFjFhAqVwnoLeKwR4UhElBMdt3nl1hpWk597s53eQoNt84nSnmjaeEIZqyu7lvVRa1prdXV32UH+Et7ZwpuBe2htVCaYO08/niOfy7Wj2g4bVHVUpisNp3nuTSBKsJZNZavONivOdg92jvYXduhyAsP/2O+bJbo4lpCvOXdqA7s9aMGCCyt2itiL+29SyNIJiJcUEqrlCtkv7c3xFHl5IWkE07OksT+nNKrIMv+bCwjEZqFO/TmlEUduWc7/nDpV4e4WqJMQzqu4novIXBX6b2XMurW6H02WHeQv+n/5m0l3eNTdOSM1mLGoYu8I/q0/+oKvv99/7+2cSIQfDo/OvuZ1ErX2qm48ZulxAAsxcpTtPipC35tr91FO27IwZn2TiVnp82VxYGawp6dgS/0mk59o66hxquFg1Hr2urlnm3I88OJtH2i07VdUYLdYJn0pbSeWO76YFuzOXCV9mVMK8gFa/leZ5ylZkoZCghdeAw8/RYJcCjg0xIMfaaL22oABgADG0/Jhkny6v2urOUopPSobEwp2lFQc6Q9juITAw6Jx2CbfGZWbfbjFR9IIZzXMLPLBVMuMxzXqeAqRsHuKWd4GNyq8wr6PBuR2/u9AT3qpo7cRwYbV/AB/G01bj5SeFZXPHLro8/17grWkDau5KhK11coOaq3uWbJlB/lLokqp/jnaLmc7QJsSn8Pk//EKfoIHbJIbAD0ICeYlrAISHuAJNOpPEy95dNJWri309h1hEB+fqiPST3cH6p+v4g/bF6GOpcqSkFbxjeR0kKIQZDVMSMwcWOVDPFc8FWX1U2d+ZlCXjFSrsm6Gs0afA4lB+6lK2yvGwsyUWZ1aRnSqNC7rEgxHhFyoDg15canvdfKVaefwOngpAgjeu56ILAS5naJPHeVbncVgZK9VPcfj2DjugB1kDnnTC9XBYk2Voug8EowG8WMlNA35gkcuu81hVMaYvBhRFzjbTYMc3D6jYfoMYqOYyYNW+bU+p66vtEB9bEjkOxDLCLQMkKwYT9UC8RSx55RvPUY7ppTSMiWVUGD3kdyeGgXq1P9Inbdmric9Zs6PoS8gWKVsePbYS0uee8n+iwKIjwvdFHEKaZUA7NjI4UVH5VsZ4SYZjRJs/dNoZLWtPB2b2S07K2xkhc2s0FKFh8zmGPoDsJcmLf3s4f+sVQXTVjEAAA==</properties>
</file>

<file path=customXml/item5.xml><?xml version="1.0" encoding="utf-8"?>
<properties xmlns="http://schemas.myeducator.com/properties/myeducator/atlas_meta_I9HWuY6RDRLL">H4sIAAAAAAAAA+1Y/U8bNxj+V7xTh6iUpSSUr6jpBAldqo0WAVU3URQ5dw7x8Nmnsy8h6/jf97y+z1DastJJ/DAkwD6/X34/ntf2x4BbKy91LLQLejpTqhXEJsqUCHofi9FYZ/FEpEEv2MDPzt5W0AqSVJp0zJ0TceJs0NtoBSlIMToHm7CWX0JC8EoqJSI2WbJppkMnjQav5jGtHUkt4yxm+8ev2VykFouMz7lUfALtrcA6keTyKt5eEEs95okcFwxkCU95bMna5vdep717c3Nx07qvNaczIRwT19I6y7iOWCiUwigVLDRxooT7rE2WWMfgGXueFZtSri/FmKcpX4ItGHR2eoPuDkiGGA272xiNOru9UWcvuGgVkgqLBtIt2RD2cB2KgDYDCsftVW5AJBx8hXHwIlMvXyj58ljxULClyVIWchVmipOBbGpS5maCTWVqHUvNguXxZFL7TTIY1Sb+d1Z4wqP9s8GocpFfOhGZLURDXAzRzJnKMRioLNZsQK4tVcPRJKyhjwzh0GemfiWUTgrrrcjZD9rwRmSkI8dFBrs8Dyz84b2CpVWHXLTOg8IWWqsc2/fmrx90dlpPDp5s9vCns/k0uIDzMn0vqRF3EFkHC5xgv2kFM0lFssrxN6ggRUZY2N+v8+mk2rdPCANWxKpDdSJsYrQVrwrje0GfwnBSfF5fEf8DxD8NmsVVaCJVdWbXeg/nXGXwPvOZx2q/NE2AbJdR6vgKmAoRTXh4lcvJ6X4z1vmqzqeHPNUiImafhOKa/HBGQTQwMnXIBsq6PKJUM/AwRZbibNIIwS+DXtDDx8K22aBMlrtyRfBwRjKXzRwpBTlCCVpY2Sdl0FxGwhQlYsNUJkWZnqF02CnEFIU/laVLE1hAqQSi4wFWslRhOHMusb1nz7hT3LbjpYiykDuTtpH2z+YyFqY9c7H6WUb93U53b3uju7uxBs+mrk//TdLvdtciofiy32lvrU0N/Cj/Ev3umpNOiT7Z82N345xK+qd82xdr5Np+/slTXQQEYQ0Dj3j46CyklFgmwkOhWfj5DEF4p51UZVPxtOVkJlRSjiOjBZX8lCsrWsF1rCjD8zVky1ReljNtHAUsn8Adp7yWmKRmOmpIReeS02U5W8135GZWEV5mMvKVX5LyuXirByXkl2Z9rSpadwFyCaiv3wwPf18F1DfG5zx3BKpsgcbEsL0aPBlnUQEBFU4PuzvMSvoCoagxaT0Pz2tkIhTK5wAWAvNNXnoT45yJy5JREFig+RT8JKgons3eUWezJDvzlYXJEf8TVTgoihotsQQlD9rNZuClEhwkxkrfdMC+Ur6lfloogZ/EhCqL0CnqAh94TcijTKFTw8LS1uhOpfdrTMMHdJa6Ufd9HNcHaCpH6CktYA5+d7+pt5RSv9xbho3eclBj/DCVc6kvqwx5UIMZ3t1gDu7ZYGr3/AcNxrBLOc9rSMxxQmUAQq3RHrhmABhO2QTEYVOO04yjjJoItxBCNw4YrTobVixunlXImcRRlVwpps5hykoi0TAt/2LqrH4kbae7maP6861H23e+r4n/N54vN57h/h+nVd/xwLhy3vqACgNwDvnSfgiqNoP7yMp14M3h2fu3J79+VdZ7k15RIX0ibu9fo2+JkvXVCCx9smB9BNAddbaferp+wzasbGNlh+D4GwC5cQv7AiCDqgLkQY2J9TE2wuY9VmggCBxC8wfB84gazKfwPLgnPOcGl+q3HoDMW5RqhfKD+yrf+27KV68d1em/aPC/eJ+P2Ixbn40ebPw3gV+6bFTXYLqptNnZJy1l4U8cSl4RCbvSaCvUWmKul/jguMpjmx+96IrTFOhVLaSb4TQGjojQEGwLkzOZaXEcQlO5qsUuioppCPYnwYl4JA3l+XaO1judR9tQvq+J/zeUW4W2WiP+BUezLEFcKHFXbv9Ue/AlDup0pUENRYZZE4vmY5TFyZ4+QIb1dWbDmaA3RuZSmKsYvZQBOug50uZVugKHvmQ8mJNutD1IjG6dhq03M/aXl/qNiSr1nZb0LHXq/ONDUIXyVltoBcrA5nEk5pUvm472kzGPImBLFlcRVoLr7DNhS1JxmfKoDnLxQFjMCoTc3PDhxxbsGEiKcOYln1Ohb7hUhs1Pt0NOeZWjaQ7UGIjrRITY9TjOn1vH+YukiKTXWCo/xl7gxEZKfCZDNnHkKN+FU8EjbNGlGfLKhiYV49DUm/RvlfiiFE8s8X4MNkrqTjno5oObknwKMxFgor65+QejAc46nhYAAA==</properties>
</file>

<file path=customXml/item6.xml><?xml version="1.0" encoding="utf-8"?>
<properties xmlns="http://schemas.myeducator.com/properties/myeducator/atlas_integrity">H4sIAAAAAAAAA5VW+2/iOBD+V1ZWfgi3YUXeCRInhVd5FbqF7l67rSKTOBCRBxcn7fUq/vcbJxBCX8shYdmeb2a+zIzHfkFOHMQJaqJGoy9ZXSQg6sRbYjtx5Pkr2B+ag5/Z7Z0l3Tk/QJpRklSFo/56ZdKJNeoehL6bC3qh7muLi8nIZTazZehT6sfRQTwaWPNkczePZRCDR5+4tkOCgKLmrxe0TYizJs7GTv2QoKaoNxTV0HRdlSTjN9Z2DwJ6xIHv4hQAqPmCOn76/KXr0xRHDmEb5J8tcdJSnpC/Mz8B/37k+o++m+HAJq6fMiqoI+pAsJuPA9FADzsBFMD+v6X+His2BHSOBTaaCFhS8Ev2lBioiVyfbgP8vIc3c8t7rcrCPCyAShaxGYEo/HrYwbrvpxGh9EuHRClJ/u/H9lkyxmyYsOFKlPKRzWeiAmNb/iQApvR+AI5Wx8p7pq9y09/z+XXF2UxU9y5PYwX2qqEay8fgTCpz5qKKY85KIfNQLtoVwVipWqgsvlfVr09tqR9mBDZwRJ9IQhnzBvx0U323KIsKaF1ai86Ab4u6wLU5uQmDKNfKgmgNp93eXzzXYaJLEAmgBn+jVpZJq2vdzvkBbA9ErYYYg8KtksfuTX3k0WwtZqDG1+o9+RDR1rDPD+TWPbol9B4JPyaz2fjmih/KAjfltCY34wxBEvrWZN6r1Q6hb/Ej+etYrv3Bi18BkTMv8tDqzG6mC7DJDRn3IadJwpUo1srEtOY3l8P+nOfGTD5mcu6CTS/Y9B792RIbwOOtepHKwr4F/JpDTaodsgrb04614G971jXfk2tCVxYuZ9PFgC1YdCA8YexmAclL9RApoUxVpfbsEG9fZbHBBromJAVfpymFrgbtjG1D5sCLeAa0W0ClM6As2a9ye0LmVaJLPUj3azIfQcfyGzIfQSc5VD4HysoBsMp52Nyueg6WlQFgtXOwUBp55mkWhjh5ZiqnVxC0crgEI/spTjbLON7Yj34c5P0OhB4OKIEmiKMVscvmD80vJDiyKYHb0aX2kqRPBEycwnQBMZt26EdZympOMr+JwrErV+6S0z07v/GiVc6N7YADL06IfWhwTWgGBemjbVVAKaYbuK+zKC2ssjW16Tp+gtat7PYqabwi6bpoCOU353erIy8lz1PlOiaGWVew6dSx6mh1VdIkk2DPIYRVZXmGDqejfjxKnz8ofvM0+PBJ8elDpPwGODZpxmixHRa+4oNhVjw0/Kg4WIWLxlLBno6duicbWl1ZqmJ9KTb0uuMRQ9aJaRBziQ4hq7xMFNOQGiZEe01wki4JZjnUKjQizMCoDXN27wWYpnaJLd83iiFJkrkrblgnDkMSuZB/L8A524fdfx6ETfGuCQAA</properties>
</file>

<file path=customXml/item7.xml><?xml version="1.0" encoding="utf-8"?>
<properties xmlns="http://schemas.myeducator.com/properties/myeducator/atlas_log_common">H4sIAAAAAAAAA+29CXfbRrIo/Fd4OTnvZN5YSu+N9snke9p32dZqOZPD02g0RFgkQROkthz/968aAEGQAkU6sRJ7LuZeKwR6q6qurq2rG783O/F18/WvvzdN8zV+1bTN182jOBh1bAPB/6Tijb1eNIx0J3q0QfNVcwjVJGLcY0piRdSrZtB83Rt1Oq+abWjrh0RizaSnJLeYEOXJwEOB4drXWNiACQRVQi8IrGcVNs3PryqGXh9FneHMYARzkg72e7Ob1pr8avVGXd8OoH0Os2saDV2V5kY0fGhsRslQ94xtfv6cgcl9RpFPhBIes9wXHEBEGissjAy1DC2VRgWSetQyroM5YNYUmkuht4O4bwfDyCaN836gh08oQz02BvbTyCbDKO653xG8ae6p3cvRlTjZPDk8hGZmYNMOXGPseYQq5iFoDKhFYZQXpL1SIRCFXvVQu8505zoeRMN2NzLu8VYPIu13bJJNByBq2nFk3PPvzVYrHgR20GrBYvjNFcW9oe0BxE2AAMYJIzPqDB+ar5F7TPodDb+hA2tuXIXRQGcoQLHt2C40zboN40FXu26GAYaKrUEcD3Mk93fXTvXjTX/3PRRMPU4IMVWnrZN0apSShhBgGk/4hvnWd4ykPYKpYcxYSZhmmEhoMYjdFGfMN3zou5lxiOmoB8zg8NeDJIW5Y29tJ/2VDB9Kbe4T+6n5egVm9Q7ok9Xt60FKmXGVYdS1WR0HoDZA7KZl2PBQhSw02heYwIwZzUIMkPEg5DhUXIdIhzlWndg18n3geJ/4RmqteWgwE4JaT/sIW2W1pgYZagLtIO/oJGl1gGvzyYQps/dDO+jpTsvEgc0m7nqg05/2Yb/t75joTbS/fvTxnJxiEx1u7Hf87lHx7h3a3zw8b58dn2097PXQ6sPJNX08/Kg3zo9GR4PBW3S6fvXxdoC3dHvrurfboXstfPA46L09Eg+3u0e3anQXd87fGxvvPvb76IrGm7F9N9RhF2+3jx79h2B/5+0dT3bFGh+8ibZXo6st/UHTNjo5fruVDN6+uV47Pb5eDTbfHVwO+0RcyoGnh+Rmb1vI9ROv0/2w30Hh9oo4Ntcre/22wjuDCN9fmeRSr5/dtHc+DO9vb+3qujn09zzZ3t564Pzy0Z6/ezOMen3fu+qcn3UPVs7eHdFgZRMAuQYSdaJuNEzX7VholGREXw9NOyNlP45SnqbAAQPdC+IuyLvm6+FgZIFperrvuPZ6lPLtNfE9raj0KAd2QAjfO97PGVAPYe4IPH/y8973vBtPtW/k/aE9h/eJNdlaaoJQGbeydiVtCOWjfifWbpgzGNtV6Q/sbRSPkjFL9kc+cEbbFnJXD0w7ui0993rxMF2wSS4jHfM3340F0auyrPj9s2MuYLfoutctMX4uWUE4BQ8FHUw8sDn/5TLGIaidCLUGE9+3LLA+g1WLLOIC20CH0iOwFrjva80INj6lz6kb9oy6oYryGXVDAsw5UTIIJCxJTJGUHshQQkKiRehTybkPdZDB1nBr1fLqhmGmllQ3rKRutqNhzyZJYwNICVXG+sYXIReh4AEOpQ2ExJIyyhEFGKU1yKdKUcWlDAgAbwSq9U2tb2p9U+ubWt/U+uYb1DceZsxbpG9IOPCq9Q14h9X6hiv+femb+9Eh6U70TfY4o2/Gdb4jfRMKRLhHEQImhyXlSxUwpkISeJRqUDUKh6AJkJjSNxhLYDpYccbC/xsZ+LBIBFaECk9SKqUfCgqS7K/RN/6hERvx9YjG65IdnO3eoeOtjxvB4+3u3kb/oYfE44kMhh+MPrs/8W7wh+uH3YsBfnN5drfx/s3eyvltsvX+/dWnk/hj+91JEHQG4S3+1D7pv/fbB+R262D1+nZ7NBrsXqPw4t3gWL7xwwF5s7baIYPh+jvz5vE80FLeDNeSC997s48Ob7bvDm86O52L1lrQW/l4saLwY+vtweXWrTJ76+sfvP0NHZnuajgYHJ2N1i/YW34x6lJyd3l81LkNtkb3BxfydivqsTft7dPH6087757TN6xa38hl9Y00vhMeqtY3TUVAylMjKMG+r2BdeLAEQDmQwDeBoJ4BtWw1LBaJNVGMzAjT06EegABsrAVB1JuRowRRmctRWETA/NlqnClP7OAWhNuTMictU7K2EkDADEeDVGvAWr/x4/imlc6moT4JQ05XtPXUCtPKrGhuxAongoAZGBprbbOgR7Ymfy0ZLWN2cmI1GyzqZdG0rH/kM1C62qyE1BMrzOd4xcdIrpjQelRa5YzQZiqRw+i6ELTZtEHzZOR3I5iddN50P3Iz5uarO5yRo4ObD6cxnVEoKSUY5rTSgRGe8lhJofSSOztI8hFuddTRftSJnFoA9RIlke/WDywQUH6ZLghGGcE5RVgxRwknu+LEppMb2GBkcjb89Te33JIkl7PucdSDKb3JHwb20ygC5oqcmu5ZQC7UncRmY7XcbOVvnPICa6Tv9P3v0CwBvZWyeSoMW9mLMRMnGWsVj46Ww9KLtE1p3RT4pwL3CxSdTx7io6RQdPnj9AQVdXJFhwnhDJYGx1aEFHSB7wERA2pA//kMTBBhRCD1HEXnOGAllyXJV1J2CaBshmlBtd5TjKKA2gBLyUJfg2esNKNCssBwZsMATL6AWOpP6T2LpebCMBqASyWpFUprKTwNmlMpQoQIQ0/Ccm1OSd58+qs0YWht4GuwTIC+wAcmM2SyyS2J8smbsQmWTLi8XAxSbZDi/VwfQ9C/5edO1HO822xHQRY2/zPKeOt68/TN3r5Umr/dXjvaOQ0G3f7BG20xfeCPrVbv7cXdynvkvT052vukdk/PUXKzudZ7u58k55rwTriHryNFwbS476PH4buTrjqVe2fUP3y3vtu97q62Tjf3GF97t35307a9y4fWxZvri+vVe/+stbbZebzWK/Jum3zYPPvY39468i/bhzs8SezDbvuy3xVX651tHV/urty+vzu5CNc+rp0fROJgwNWbg/YWOjyXt8fdre2No34v+tSiZ+9OBm+jd+/lhX23cX3UHt4OP+2tjpKDd1sXrYv7XXm+kbDDd+3k4uLEMwky6th7e/8OnbfbA3Johl5zdmVeD+IRaODmWnDrBGvQ2Lo3ttN4O9DA/8bCjxhkU9etg6jkrpQlIMOuLNMDGSs0f+7/8nPS171Guk7+/R9ghE48eP0Pg6gi/n+av1zFo8Zd1Ok02vrWNn6GxnHv+pdhe2Dtzz/lTw0NAqXbHyaNYdwwcbffsUPbGLajpNHPwVttnLVtox1dt4ENG6kSbQDDOYs8yPr3bWOUwINOGg/xaNBIsW/Evel+4EeK5ioMDmD/8vNP/V/GJk7K2hNd4TznV05l3sSjbEHr0TDOmfc1+uxaJS0oA4hty+lP6L81GnTGFHfFCYACxE7VWP52GKWq+I+0jQGCNhgPvWTUBWV9Yx+KkqyrJPdN+vo66hVqEBY4vMj0Ti7ufFBwN4WEsD2QzcZO1MN47WKU23KRkw9YgaXNBREU7HBFS7KmVUjRcZegRFLwC92U6RQwWuJRLyNnOosFwjoZtkapI1gYRq5C1LvOlVTcGeVGX1ffpyIn6+hzgdQTN23abgQwpp7dbOdWaaZipo1MJ61aKTtD2T+20//Baz/rvigQHhfMCV4nTt0i6wVPCj9PnOk1EAlJ4pRi4zSDuoGbE7VBKpxZ8Ku5mpLAv846wFPx19+qlMB8T/d3J3mnl/VYS2RQlSYXzTPkpUHgiHnOkCfNibDJSPqxd324TbIpGzjDJnt/fTw4u7bG2WTQ/21qJI1bjI4OTvtFi96o65S9i3x0tPNzu8At6SSM+xPRpw+f1NXlTTp1U8WTxm4eFpkzyUO33457D9NaaO/8cQ8fR/tqFV7eXL0/ae997Mu97ja5uuwkV5f7fX+ng+zpnoDyj/6OevwAv49O76IPOxc3weUx0pdqZB72xCVGyV73BKflZ+bu+Ozo7ujsBh1trt0d7UJZ75j779djn3D+nigc7Bzf+pcXYbCjBh8umQOmY8/78dVN8FGfq/7pTefC3tzcn3U7B29OeVp2eXZ8anZOhv7meueC3A9OL/u3+uL4XO/uvz3Zub+9uuSXZ52j+7NesK/fB/3Lsz1+dHk8Ouvety/wdv+MdA5Ob9SueTx5e0FO3l6R+1O/039/dtk5eofi+6vH/Ut7uf3+/LLzVp/3D87Qh9uj7sWny04/Otpd3z/vAGyXH04Ob44vL3fO797TD/S8s0c+0PUbgPvu5Hy4Z7aPr0znWPhn62/1+y10gffIyeV99/jj/ujw/ZFT94/2Et/pHTWyF+o2eH/y0Se4855ePPgbe2Kv20bB7vrjm8i7vXq/fnfYxfzD5Qm+ItvIp3ujK6KGh3RCy0O6fmvoSWjoReRfdh4N6dz6MKEwDtaX7xxd99/sJOzNZftTcI4Pz+magwEbcvFQlG/HxH788MFH/b2TSxOF71Yvrt6Qx1OOzAd5cnnKHzeP2w/0mj/cIO8YvT1uS8y921H/RnacJz1mrkLyD+Mb5wbMZbX2FT3pB11grcvOzd7HODo9aw/ebIJ327s4PsXHd3vRXQSoYtM77kyjEbwxnZPeh8ujZdDYuHhvUev27uREXPcDf6e/dbDbP30/OH3sojfRJ3Z5IrY6oSC9laQKjVRxNdvDYT95/dNPut9f7T44x0UP48Eq1Php3OKnfgxifsofGwtGvCoaO7ZnB7qTmyZncdxJGqCZGpvgXTXWerrzkERJM/O1cyn6VGSA1ujbVubdObdhezeiny4DdebKhqMAGpVKndcHYvGej1tmTmQRY/ywRj6YCxdTAC1dKtvfbl+r5HBtfzMvS99udWUkznYO94NZk3lKYNdhzDqMWYcx6zDmtxjGnDIl6/39en+/3t+v9/e/PUH1eW6b07J12ekmE6PNuxnevbenH99hOdPhbGDg8zI25jxLMRVU90WriZv7nGX65eblNdCv1+rpbroBNOoPHtwyDHU36jyMX689tvWNHrahwHZ15MiT6Ozd/9PJaBWMdOd+5+G3LFTzvI2cbzIkWfAp47XiXX8Qm6GLfGRxpM+v6p372uStTd7a5P2WNUka45/EyvW1jYL7lGhJVVg4SUuBUJ+q5NmncamTI+N+QFQ+2WReKTdcKVK0EJWOnFV70i8U85hoyycjPqM8v3KoZI7KdPHaUb8fD4aT2c33l52mKm9ijrckx3ue4/3I/HnM4fljNlj+kG9DFlvjw/u1EahMtz1gU8qks+Fh24/uI/0or/v4EZlACOHL4J7d3ccJHjiR27eDyd5RBi+smbeD+DYK0r32z05XlpJB3HYOTE1kMh2YvcwoVGiJaToV6lIoAja85JgRXqkuFfLkRF2m2ysdPeq5RVmug93Wi3vdyvdTPJItiE4uZvtRnvTRTHlpEPXTBBAzSoZx10Ga61uQz92kBRrC9lMI3b4MPGWdjvE4VZ+6Z88bI19o1jzDo1DkaJkv4g/iUVzF+7tbzsSOHKRDGGlMdCCsWyQR8ECWCBGP+uPNtAk7txI7zHZfUmyueEzDTL9PWPy3uSLo3E0s9NeK+6Wd9HLVVBqVV8/EViivoansFKa4UEjiOVyQ7uAVRhPMDvDnJCMl3eMaxq2kb63jjPEa0H0w5W5nhiAkLcjgLgmj35v+KOo4OJOhk6tufnvuR2u2+4zWeWFfj5LSluN4ByoeVPT4udg3fVrgVpStalSMFAL3t41ObRwHwudyAsyvvzfHzAZj23bsoHJNg1RmTMW1o9W8GVhUIE5c/TS8PfX2p1s88yLbqB7vcxU8B/1lVnTTSx7iwF952B+GmyuhWvcF9c5P+ufOMMz6cFw32Trccu+gbPJmDyz48dsdZxiNH45sEOnxw0Vk78a/TzPZlj3+9vk3NwO3YDLnG65dO2zHjpigyBwRg3QOlpYi9FUzHlzrXvSYa9bm0cNWviPQOHUWRWbApojlGsotnfFuwOXbjQZYmK/TtITGady5Bbga/6exZoaNtV7nAWRm0viRIMIap323SdxY+2djpUEQp9k23yL99FS2uh33tg7iu4kSmSMUygBPyfxUXDwjkbIeigS4UjfPiIyNrLOyAVB2WbePDy5OZyTFrjg8SSXTU0lBlCx5UU+25XGxLY9WlTezLZ91IokUnLPSnvaOHQ7dFORZiGkqz5SBMpNlN7Y9qrLsCH4GumWSBv7AflIqdhdI5Vz8ZGqvBWLQWbsTIfhqXOKSYnDpsd5OrreTX2o7OeexUclNKTwC4NdWF7gT3JlW7mb5OonMChSsZLJ6xcVtwCvKa9+CXZ2J6sOzvRXcR86tgyUzyTcqknJzVzBgIQ1QoFZ4iOwKU0at+GGoVjxkPUQU9zT2KjoJYxcocnmtrdysy536XC/MGTSwiQHrc646qRhmghJdxc7nzZUUOJUJrNp0hbeC2IzcGm6B9Lp29l0zCgfOIqiuPrBgDvcWb3lnZslPd9b/qZS4kjs6rcmUTcKD45SplnNIshrDOIhzhdWqsmNdmhhooCTOLOZWajyX7ebZChnBZ0zo2TogSIs+GtUV00gTTGBqyAOBoq4ePFQb9LmaB/Mq03aziH65wJ6Q8euYC2OrO8vbyrnx92bb3qcBk22y5qxu62ACXYWpUsJDxTEobK1nGcKgXQNBRCCVF/rSUE8J5Gnfo1Yi4xNPUm2UDupjUHUwtQ6m1sHU/9Zgan0Mqj4GVR+Dqo9B1ceg6mNQ9TGo+hhUfQyqPgZVH4Oqj0HVces6bl0fg6qPQdXHoOowZh3GrMOY33gYsz4GVR+Dqo9B1cegvnFBVR+Dqo9BfeuapDZ5a5O3Nnm/dU1SH4Oqj0HVx6DqY1D1Maj6GFR9DKo+BlUfg6qPQdXHoOrt5G9/O7k+BlUfg6qPQX2nx6BUlrn/pg8oB40znbhYYzlvH/6ImY9Wlb9RBQ3GsQb3O7dhD23vethuxGGja913rZJ2lKVRdTq6nzhdO7a3HeyIY205A6ix8nxOhHHROQqDe4EvPfAgpe8hyXyElPGo/18E+2k7vlvp2sYFuObxDPQekePPhd13O5P0yy+D+wniOeCeBt7AWPvYfSrMY8zD1tNIW8GFx+F/FiMP+czzQI5Cw+8ecJIBfqJ717axFUQzR/04IshjPIc7adtUBs98e+1VVpAJwd831sQ69TbEitxEaytqk5EVT3pyBXEltoi3LQVb++ws5iAAWeOEz7aLZ7l4/cjFGV//+mvz32dvNteufvznyhZt/vabiwp2Rqk78isX9LffcpyNMgZ7gnnKCgJLOSCYaxuEFiHKMOKIhlwgTABhrBSRS+PMpefJF8aZvd4WZD7eDByP8jOfeRYzz3Lm2Zt5VjPPGM2+wLMvyOwLOvtiFkg8CyWeBRPPwolnAcWzkJJZSMkspGQWUjILKZmFlMxCSmYhJbOQkllIySykdBZSOgspnYWUzkJKZyGls5DSWUjpLKR0FlI6CymbhZTNQspmIWWzkLJZSNkspGwWUjYLKZuFlM1Cymch5bOQ8llI+Syk/MlimoWUz0LKZyHls5DyWUjFLKRiFlJY7zPCjHpQgyMFfyl3vymi8Jcp4n5L94Z5zP2Vrg5J6xOM0lbuPbj7rqZI33Pu/jLp6nNa9MlE+h7LtBS7tp77DWrC/WYs7Y2kddJxSdoqbZv1z0Q2Vgpb+pemkICx5d6kbbM61EvfkxQqz5Vykr5P4edpfYLTVlKmb1xNzlN4sIONeCl26SiEpqVpTSIyTHHRf96KpDBzNoE8HYXCKGNFQYX7CCi4ZzYMNCfIxwFnikmfCqsoCQ02wgd7MCS+YgahpRUF6HSMXlZRHDxVjnvbP+7Sf/+neWWT/zRfXfxzhqua/zheO9r6/5oTPUkE4QE3BAxqy0yoBaAuBAsMs5IxLAlVOgxo6DNGDV1aT2KYAU/93egfvnlzcP72xz366li8fuO92mf/fEqRk63t/5kQBKacWSQ0DsIQcAmMFZaGCEwo4hMLzOJRo6gKOUeW4lAvTRDJqEdfmCBsliCzyE7wZDhwnwJmjAUBWEfSSF8T7FswDTHGiIVMhJr5AbLcuFjBl+Cp/nK+n49n6INrx60kfmg4EgyHJJShgcUdwvRZj6SfK0YWXI/Qo4wvjafH09M93wqeBIxYEFHQifKMpoChL2kgfOfahmCpC43A47Lc5ybk2izPt84reGGD90vwVCZkDkliDaEa9AsJfMWJx6QhFoOhH+CAGAAdUZBtCi+LJ0EEfNG/QWAtktAgkGAdao8qH4HC90ExBWGAQDeHVIZaW2tw4IfEAiUosUsrKEIwFeTvl9ALVZRPtSQYRLA0Pkw6kuCsSikFD5QNkGKcC0lDiY1VwhdoaRVFKGbI+/sJEC+kgFA0xAGlvvF8Lgw43dT6PjHW84TVCkQZWGdKhMaEmIvQX5oCXHkU//0UmFbS5NX22uHp1hNNjfkqL0jiAb8HHGQezD8oZlgITHMOZgcLYL1QTbEhGlGJUCAFRsGyJGEeYuwbIskPxz+I1z+8+WFJslBPKEkCT0jtSbA3JAYbFmMNUpN7oPoCarCWXgAmLwUfYmktwDxA46Wtl5cjSyYkpDRguoXGU4j4CHjGWKRDo7AnNePMV1hZESrwpJYlCzhpnvfCEbCnRl1KFvaULGwJsqSR2IIuGvxL5TGCrAGT1hLp+9gjvtC+DARYgT7GSlJwjwLpkdATS9OFYUFe2jj6AmOXag2+IzfIE5yHTIMzo3QgSYhQSLUlNKCSalCfICtUgJZeFlwqil9ah7LXBwT/SR54lbfgT1vw51uIpy3E8y3k0xby+Rbe0xbe8y3U0xbq+RYYPW0C/vnzbXBFG7ygDaloQxa0qZBxeI6QK9pUTD5eMPu4YvrxgvnHFQyAF3AArmABvIAHcAUT4AVcgCvYAC/gA1LBB2QBH5AKPiBz+KBC2r4q/ou98Z/pN05XzbwjvKIge6xsU36cxLa4HypmMdfC3f5hrfZ9iYw2hqdS2mIskPHAXCI20Ev7vlyBSvgLxB7G1SZBLfdquVfLvW9L7hVtKviALOADUsEHZAEfkAo+IAv4gFTwAVnAB6SCD8gCPiAVfEAW8AGp4AOygA9IBR+QBXxAK/iALuADWsEHdAEf0Ao+oAv4gFb5egv4gFbwAV3AB7SCD+gCPqAVfEAX8AGt4AO6gA9oBR/QBXxAK/iALuADVsEHbAEfsAo+YAv4gFXwAVvAB6yCD9gCPmBVRsECPmAVfMAW8AGr4AO2gA9YBR+wBXzAKviALeADVsEHbAEf8Ao+4Av4gFfwAV/AB7yCD/gCPuAVfMAX8AGv4AO+yDqsMg8X8AGv4AO+gA94BR/wBXzAK/iAL+ADXsEHfAEfiAo+EAv4QFTwgVjAB6KCD8QCPhAVfCAW8IGo4AOxgA9EBR+IRX5ClaOwgA9EBR+IBXwgKvhALOADUcEHYgEfyAo+kAv4QFbwgVzAB7KCD+QCPpAVfCAX8IGs4AO5gA9kBR/IBXwgK/hALvIYq1zGBXwgK/hALuADWcEHcgEfeBV84C3gA6+CD7wFfOBV8IG3gA+8Cj7wFvCBV8EH3gI+8Cr4wFvAB14FH3gL+MCr4ANvUeygKniwgA+8Cj7wFvCBquADtYAPVAUfqAV8oCr4QC3gA1XBB2oBH6gKPlAL+EBV8IFawAeqgg/UAj5QFXygFvCBquADtSiKVBVGWhhHqgwkLYokoapQEloUS0JVwSS0KJqEqsJJaFE8CVUFlNCiiBKqCimhRTElVBVUQouiSqgqrIQWxZVQVWAJLYosoarQElrEG5VBxsVRxsow4yLeqAw0Low0VoYa58Uav4UYfnX3czor9+lVdEGegFbdw1McK7t7AmFF68qHFI7Jn8rOl39Z//db+O94s8laTynGkA0DioRCOkQB0oLaEFn4K6lUHDPfC1TAiNBL77ELxBl66dQTQd0mO3+aUfCq/lP/+V/4ZzaT5u+HqP5T//nr/xTp9VyGIkC+kGFAiLs/l3LLPT/EAcFMMk8L4hPl+6GHtJZmae3GPfLSqRSHT7Moftyn/zqg//y/P+J/gfFLZ21ezlY9Ir1JAiXnnrQ8sF6IeECpFIRbKwPCkZbI6pAThhVRgriMZMaWV+4eNHzhHOxD9vqw4jjtj/vsXwesTIJX6Vv+rwP+9K3414F4+lb+60A+fev968B7+lb960A9fYvRvw4wqniP4T2ueE/gPal4D/OJacV7QBJXYIkBTVyBJwZEcQWmGFDFFbhiQBZXYIsBXVyBLwF8SQW+BPAlFfgSwJdU4EsAX1KBLwF8SQW+BPAlFfgSwJdU4EsAX1KBLwF8SQW+BPAlFfhSwJdW4EsBX1qBLwV8aQW+1K3XCnwp4Esr8KWAL63AlwK+tAJfCvjSCnwp4Esr8KWAL63AlwG+rAJfBviyCnwZ4Msq8GWAL6vAl7lFW4EvA3xZBb4M8GUV+DLAl1XgywBfVoEvA3xZBb4c8OUV+HLAl1fgywFfXoEvB3x5Bb4c8OVVUsqJqQp8OeDLK/DlgC+vwJcDvrwCXw748gp8BeArKvAVgK+owFcAvmIK3ylFQ+mq4CI9lYxXCU/P8XK8ikh2Jrj4RcWqwtmJaL5KJUrPB6NV5i5kcMUc9JWXHV9eFSQ9HC3YKnI3QrhDv6tUKcqn+yFuZOZegrYjnvvBvFWKaXokmspVpRSfrjh5WRqQrmLoPPslGTiRWY+Z/nTnoFeRx8lMeennBJ+iJ8pcMZsaR6BVqbKz3xMcxCrj2dnqgo7QH5RyPv2TklUu8VSTEuAFCEW1yRglnCckmYBfellQvoTy5F2B0gQRIVYJyY96r0pM+TQRCtRLY0wQnpBogno2j2ObRVJPciRdHEJhKYTveyQQVhMlKaK+JR4jEqkg8Li0JAyXuyTH3agpig+cP3dJDp26s+Uo6jUS3XG3Lc29GkcH0mKGiI8N9mmIgX8DjwnAwzBPMWyMFVCOqLsPNMBLn22sL2qpL2qpL2qpL2qpL2qZfVFf1FJf1FJf1FJf1FJf1PK3X+xRX9RSX9RSX9RSX9RSX9RSX9RSX9RSX9RSX9RSX9RSX9RSX1hQX1hQX1jwEhcWfAtJ3vVFLbXcq+VeLff+SrlXtKkvaqkvatmuL2pJ29QXtdQXtWzXF7WkbeqLWuqLWrbri1rSNvVFLfVFLdv1RS1pm/qilvqilu36opa0TX1RS96qvqil3Kq+qKXcqr6opb6opf7vN/Pf+qKW+k/957/tT31RS/2n/lNf1FJf1JK9rS9qqS9qqS9qqS9qqS9qqS9qmR6wvqilvqjlb76oJYf41HasGYLZ1OnMQAz0IX8G4vFJPMw1EZ7SgfI0DXxPUmUNCT0PG4okQwxmQhtAI4T5D+33At8iK1Vid4bsZa3Ut/ipibrx5vz4bPEJ0QAkTSgUsLZnMaE88AzHTBAgAEg9K9zJWIk19bnPeLj8FQZSEYJf+CzcM2j/+MPeD/Q1/BHk1VuwhWcPeE0u+3EnlpSRwgQ0ZNITXkgD9wITLLhvfc0sdaegjY+lHwRL57l7COTJC599fofJ65PliPDOEeFVZdFJBX3kq4ksZNQwgTgKtOFEMS8IGNZMIUJAwXqa6yD0FacoLTWMLEshhTmi7KVZ5AuOh3tY8xAbyU1ADA1M4GsrBSDOkOcLowJMWegJGShppLFLO6oOUfbCfvpb/AVH2oDltQ1YIBDFSBJgdz8gVlvjqSAMqE8kFDk9QUOfhEuH2wViDFTsXz6j/z49P9rbPv3xhwPH0weOp3/YcT933M//NH/5N0b/ab6aEglkluVRSfdLJKwQPATOV4aGVCrfCs/FbxQNpARkfau0bwIMrLHs7RYCCSzV90GdpwIBeaUjsczXxKMBrISAoAALQdx9GFRpYhHX0sA7WD7co8A7wqfLHv0ECkn20vecvMMUZOZXoNJYon5xwyp5i7xXfMKBVIUYNA4BnYN8i7UFezMEm1qDegKJS7SlzGBrkFJaKr7skWOBPGjx10vcr8KBaqKyLdHCWMs9SSRWLARGVL5kLJQkUBYp6y678Bjn2mBP2WVVNpBH4Je3WV6GPIJM5FdIjXaXT2kkOPWsbyQNiVAmAE3twXqkAQYNJxChTAu6rL4GKxa02Auvzr9GfmkSGEI85yUwY5U7wm090H4eEgQMHcS5AOdJecBlhAmz7D0wwD0KdMeLy68vuPAGEATrDTxqz9NY+Jz5PlEmdDsPyF0qZRA4UL4Eb4eFlC69UjBBCr+wIKkQ0s9YNODtEu4uHAM7VDCJw5ATTij4+QEPbOgHofA4qKrAnVX1vgBRAX7A98nzZZEg3VrHmHDkpZEA+P/QA4aw3A80DQWxXHMKDyGQbmkTXmAKbvGLO7cvTh4EXkuoLZjBJLBGc6n9UIW+pNbiADwCWDu+Ci3oZARk85e9EAbIw4Eh/xfaM27NlO0ZMFmc0IGFKTGoJG0FWM/K84mPwasKhUUWuNPnIbFgLi5tL4K49dQLO1ZvnjpWmRO99uMefb0nnjgSdKJnAg/5IfFDRDUF5mIa9InWRoAJx5RVSCDfIz5T4FxyjMTSfAXSl9EXvjrmzdOMpgzv9cO144M5uJOSjnWutLsrD1npa6MBaM1cApexiEptPEoBY+OuCbSB8pb2oogHdsgLz/n60+W08eZ4Y+3sx6uttZMft+g/X23SV0dvjs923cMsFZoEEXJq74dxT5R0cSAD62FlmQdmqidCbrVinh8K0E6BR0A/M0qM4u6WQRqyZQlCCRX8ha3WdfZ6vWIbfIooDIjCxkRh4wTaqSocqvBxFV5ZRUAVMa4iKqtIqCLHVWRlFQ+qeOMqXmUVBVXUuIqqrIIR1MFoXAkeK2thVwsXtXB1LeJqkaIWqa7lOAsXrIVpdS1HalzQGlcTGztq44LcuJre2BEcFxTH1STHjua4IDqupjp2ZMcF3XE14bGjPC5Ij6tpTxztSUF7Uk174mhPCtqTatoTR3tS0J5U05442pOC9qSa9sTRnhS0J9W0J472pKA9qaY9cbQnBe1JNe2Joz0paE+qaU8c7UlBe1JNe+JoTwrak2raU0d7WtCeVtOeOtrTgva0mvbU0Z4WtKfVtKepRJ2I1GraU0d7WtCeVtOeOtrTgva0mvbU0Z4WtKfVtKeO9rSgPa2mPXW0pwXtaTXtqaM9LWhPq2nPHO1ZQXtWTXvmaM8K2rNq2jNHe1bQnlXTnjnas4L2rJr2LBXvE/leTXvmaM8K2rNq2jNHe1bQnlXTnjnas4L2rJr2zNGeFbRn1bRnjvasoD2rpj13tOcF7Xk17bmjPS9oz6tpzx3teUF7Xk177mjPC9rzatpzR3te0J7PUa6pdp2o12rac0d7XtCeV9OeO9rzgva8mvbc0Z4XtOfVtOeO9rygPa+mvXC0FwXtRTXthaO9KGgvqmkvHO1FQXtBqi20dTu4zq7jd09HuteLetfe+AXd1oOOfcDF8+lID+wjLRqsd+xt1EtU8WLtQXd0/nWLtEIMlhIYbYNJlY32IEqGkS3e0N3I3CR8Mmg0fNyxA90JRKmRHvhxr2f1aALdcXQf91jxeGChPChDq0e3dlJ+1o58PeoMi5HISWT0IMg/1+GquGGGA90Lik7Ipk06ejSI7GCCJj3SBkZ7jGwBIb2MgFKTrnfiOLiLeqUXA/1QIsxbPUjiXjKh/a4d9GBg+zjB78i8bVtXTUyjXOrFDtMKJRSgn66eUIUc6oGeAA5PiS2V7seDQPcm5RtxpwOoTkY46MX35fnUnY4j2YQ+60Au055M7xEgXkKUbsaAw/Bh0sXpcOUQCApGeanf06jbBzwm5DiJA+CapFRlLUlsp0RRwKUfR2DaT7hkRw9MpMuspv24NN/A7YOHCTE/tIE16aQ/e2uTT6MJx5A1RyzHMpM2Ow4GnZTmNep0SsVx71F3bDLhuh09tMmEJ9du7aBEjMOoFyS6BNORfugBgSf029UzKxAm6Fb3pjjpZsIzGUdYV154oSECv4przwbcGIZc0IC7K8B1gBRWWNLQgg8K/rfPtZJLe6GUMg+98CWlX7R3LQnnPhaWK2SkUdQGUhN4iRCWwnfhX0JD4yNlhfQZWzrEQqlH/4YA6HxEEaJYWx/5gSYMm0BYSVxqVkAQcrG7MPQZoC9NiDBGYtk8HUEV9V567/Gv2BvzMDFUU8Hdbh+RvtQcKxpgSoQfBm5fI1AYW4uZIj4LZtKs+gO7koz8bjScIg7DsGyygNOvzeO4cacHTlkmsPTy5CnfCAwdGhq6G6M9QbAFKDgmigLzGRJ4FOiADKLMn5xwKEaNDVBoZWD78eDJyLzImDNxJx6kPLBN1jbddJi4b1sm7oXRNbzfU7uXo6sPa+SDuYDSUWIH5cL97fa1Sg7X9jfHhelE7qmtrozE2c7hvmOJFP0kieLeuHh/d+10cPPhNKZp+l0/skHL2E7H0f53RzLTtuamNYxcalkBN+dgqDzf2+dsFqNAD6GCw3AjGj40NsFGAMVi3Qt737dmWJQP7KdRNIDxQXZGt1Ew0p2WBWZ2oDQ3sAQAN9O/u+4DWMATAwv9Pxbt87roVbOiA4Amgf5tPrTr7nUPZG7WZ/7TdZz+hM5HPZstpMrBocLM+vlCfNLvt6U3e6enULJ0r2wNZVHZdfoMjoJXIlnqNb0F+knXWSZNts12UhosC4i6IafJBP29bgZR0u/oh6zn1ykIWd/FbzdEuZ4brCh0IxQP66WCA1buofTwrtz8ZLovPn6YniKYEXihe8kdaEkHeZYlySv5Lp38Zj6j6Y904ptN18c4vdJh/2SGU3qUP7SX0yS7ba7isrnKc/Q58Z4eNhpTcm6m35i0f1CyjidjNsifz8uCQHBK4iwNNWW2SSLqmNgl7ml1dX9mHlBZ+0xPCogel/z6Op0aGAUvUXUzq0qWqOqmd2Zu0bOqMG8H0z0LzLyqB/QJMPOqHqZV6TJVHTtAXbZc3bRfvkxdxwZQVyxTF1gjnflk1O26nOJUV5X1BAhc0FS91l08uPHj+KZ1G8WdVGIleRo3iDFnmrRK0qtrda+VWNBgQdLy7fDOQg9TtQhoGNdlqxv1RkPHcoSsqlcTsZrXcwnI0+9aqVbqXaeJ0e4NDACGiW2NJVTaJoV50jfKcqhBp456w6yGe05aSTu+66U2VkqppJUJnVY8GrbisDURl7/OsJ8T3+kgw/jaDtuZBCmIlGpMQ30ShpyuaOupFaaVWdHciBVOBFFWh8Zax8bFohsvp5XJ2nveTFig8OcaCs+aFwUOgOhw5MBybxzBM4RT68mZD1EvI0U2BPKZDqU2KyH1xArzOV7xMZIrJrQelVZ5VvnNMclK9gZTHkEKeKZtwYv3rXazzktg5Hnv6/DbqTowP4etou5kQ9UjlLHPmVI1cbdrwSsPWmFH59Dm3ZzkvNTYKxRsalMnjpzgSg5gkt3UwX8jo13G/kDfTVgrX1BOCX2ez5jos7MS8xFd7/C2cTpmpamBcnv0mXHmWVYw7BR3zloxY+tiut5vS9g+c9fb589jYx0bG1gtdWAIE4y6L8RxbQJKjfucmLBYIc+akDPjaWTo8sn39ZmD+sxBfeagPnNQnzn4luI29ZmD+szBt5OjV585qM8c1GcO/jL5VZ85qM8c1GcO6jMH9ZmD+sxBfeagPnNQnzmozxzUZw7qMwf1mYP6zEF95qA+c1CfOajPHNRnDuozB/WZg/rMQX3moD5z8K2HMuszB/WZg/rMQX3moD5zUJ85qM8cPFu3PnNQnzmozxzUZw6+6zMHz3/ZQjDi0rGX+A4DnvoOw3Cgo54dNMJ0Pc35tAUKlfR9t/WuAuRJaoxvPMu0yyGmyIIL6jMhtGF+EIaaz4K80YmTSpAp4sXn074CyMPBaAyxQqH0jBbGw760ng7AU1aYM4upoJozJjU4Lp4KARQTGL48xIrJJSBe7vMhZYAFwBMqnzPw4EAECKE4oyF4VsRHNCTY5aQbQiT4VCjEquaKmiv+OFdQgvEyAP8BriBBEFqtkBQBUURwaVxISjGA3PMDK6UKBSh3gyTFIbGzn8H5DkF2sDa2o14EeieYAZrCtP1JoMNxz2XGCDgoj8D3DKPaeMwlUEmJmXb5z8DVoR96BHvCKqSZJN5/AcjzGYMr/hXFRZkxvMCXNAh5YHxYatKAnYSNNoYRipBgxlASMMEJQsYz8Po7BnlRpJRxSsULJxwdPA2UflH4YCb7m5cPrygSSEQY5pQHFiEdoIAFhHJfYQ0SHzSAFcSCUuA6ZGBuz3z8Clydla5tXESBjWfo4qki+/u+23G4ZzGzpWbxyeyPtzBo4HOT9h3qUGhtMEPGCJhLCj8EwkJT4cOz4hzhpQ+D1NP4XUzjYngFkkX+39eDVylMQqoDsNoU8VCIiEAhSA6XC20DHAYcCeljxgNkAV7xXwyv8LyvDy92J42RlKHkAWjaAMxjhghRKNAIB9KjAmkNqjAgloFFSr5XeBeJIY6gmxc+SvKCYggoIj1CSYh8ZKTnY2vhl+WKKa49cIV0wJSioTIe8qmeXdZz9ttAKeP8fE3lfpvHQKZJ8KWkZJ4B30u447w+0iTwqbUm8HwSYKGcdFQynHUGntlvg5GpZN/ffhvHirujjfV+29+136Zwvd9W77fV+231flvzO9xvc9Jr8X6by4Sa2W9jq/LF9tv4gv02Wu+3fUv7beKL99uYR8CErvfb/qL9No/5MNehjyQVLq9Mi/Tr4i6UoMEPl5bLEGxnLAMf+Fwve9lV7cPUPkztw9Q+TO3D1D5M7cPUPkztw9Q+TO3D1D7MN+XDLEhE4ETS4u67mT0gZ8MUe0doau/oJL5r9EZd31kH85NqQo0xGPVGB9rHUkjha6uYpL7QHqxUT1qhhCdVoIg13uzW3HcI8vzdOU4RovTZ3bnnwH2CZsEV2IZCBOApKcmJxQHWhmPrIWGM0EaGXsjdMTAirIJa/8XwKlIkLX09eLHmyIQyhHWHBGN+4FkYLjAsZAwzJDEONSU+Ab8Zgwu9/O79NwbvwkiH5674nYl0zFqH5UDHJl7HmG3RFfiBVrYQ215Zl2pjhWK2yRRe315HZDrQkQnG6UjH0drZxu6PP6w7s3v9Byxfub/0yan+fxz/tFa62lxjwkMSCEkCqv1AYOKFvmEytMwPsQkCjxlPchoo6nt06fwnQaiQ3t9Eg/UM+YwOTygwudKOcER8TgBjlxqDicTIU+ld5kEIi49ZIkGQhSFGmIXaX/qKZ0E8T700A3ivN8h8AnjTBHhVKlJziwiaX4TnF5H5RXR+EZtfxOcXiflFz805xlCVwj8O/zz4x+CfgH8YwR/lfsC/CWeANEUECWceMK4CTrE1hIMoJqEIrQbR4GmmtaUeSH4tl74qU7j41csui82KZbF3vLn1/sdXsGLgn/dUJFysHZ5v/U9JKhjthcY3mEtEfYX80KWtgJoJKIJlArKQW+prDqvcw1oufSefkC7B/ptHX4QIcxuCLHCWItEsAK2AlAEjPr2lUStqKFEKFJMMGVpeKColn1x9+1eh/8OGWxxHsDjmEYKUvvjgc6VCI8FyVtpy33BmEEPYx1ZiwMQYTBj2wRCRimpYC8uSQCIwSWdvEPjaJPBebxKxDBk8+KdyMVJRrF5tEDS3GKTlBsHzizH8I/OLCfyj84vdPza/mME/Pr+Ywz8xv1jAPzk7/R5DqUDk6X+wdCISM+IkJmHEyU+RSk/lfgvJ08pqskMikQwpEthn8A9JIpR0iZwgIE3ArU+Y73NwDoSvDLKwvJZmGSLoC8tM51vOssvm2tXpj7uwUnaxeEKqCdYhIYCRhz3LwQ2QCKQlmI4yYIQqroTCShGPcjAtuAXiLH1NtuTupuYXxlo9wfp462zR13AQ+NG+AcXocRSEXIchDT2JtRIUiwBMastYCPpRWckM9v2lMRZc0NlbVP4SjC/fnBzk0y1gup+sjNItyKEJDQ9VEGrBuC/ctwcYs8pDAfUDEhAOv7THfe2HYWBluNw2oITZRs9cHWIE2JNWilBJME8tVQG4MQx0c+gR7rvzC+B4E+Gh0F17S2fzYJ/ZBoSRPUG+v21AgBvs9m91GxBX7wM+6eFVypFV24OlDa1soyjfhMo2i4oH1Zy3I/U37xGSeo/wz+4RznFmxwzxjFk3ZpMZHVbvMNY7jPUO44vvMGJ38/oSW4zyyRajWsVftsWI5m0x0i/eYmT1huF3tGFYRCo8sAYNcnGJQHLpE0mIsQgLj0ntE6204ZJarCVVWC7/Eaw6hF2HsOsQdh3CrkPYdQi7DmHXIew6hF2HsOsQdh3CrkPYdQi7DmHXIew6hF2HsOsQdh3CrkPYdQj7bwph48wwBIQH6QGWCeVnrEPJ8hv8spTxNDRAEZiMvlRa+UKElCtfc6R97kvkIWGFoVobzw9Cw8DtI3/nmLkBnLFkA7hvYKcH8zCeOeHRynLfm1OXZEbDNAf+iRBZW3MNxy2go34MGPmucrpuc2UyOTDknAo9tI1UFDS26evt7Ku31ga+NjduDEC6sTHIbIjfXI9RD9Z8J06G7vQRjLleHpN86ZgH9PVBOuZUx9gd0CtB0fi5/8tVPBo0krgzcsIOfJKkoTtdqN3o20EIhuRq46xtG9cDHbi73UCuBI2413mAP7ZhB4N48Bo6WYGeG2/ca8obcdgA0dIQqJE5V42oNwVVQw9sAyZp4Hp/ij105fDfKONPvxT/Q/r68Mtpvlkek33pmJmJO2/AV/OavftjzU6ebVaJ3lYZPf7l6NE/ht4fanbybLNK9LbL6IkvRS//QPuXwpl/3/xL4Nwpwym/FM51Ov6G9tJjjqO9jGgmiKeDAIeM+0yCPJW+Dw9WIRti3xKKcegrtyMwuZR6WZHupCyZEemhCSxTVKHAQi0mKQh+HoRYByBbmPt6vdJ+qJH0saXczh6Aq0V6LdJrkV6L9Fqkf/8iPR/z1I1pg8ZaEESzozGpxhunndjozkw0OC8HP/AWXMEnZRJEih6CqwVO4GBkhqOB/ZPubasTOXL/WjoNPtYtzjfLBvtDHmXmx44GRUgVBnTUGdhk1EnvMtD9KLujQCfdoatRGUcfgDvpQo9jt9TdckVS8KMwmhQAfShhbttFD7XrrBSjzNxzcULCgZcyaaoYXEnGc7DwvFVaZs78Cqa0XnkIJNwnNsceeMYxgOjQ9iYIrLkpt/cuWANKxumhru7pa1BEetjQjXTaG2Gurk2qrhttp8GSG2Cah3jUGMaNIAb11rUNaNl5SKLE6aeuTQ8zt6M+vA4a+W3UScN2+534Adr6D6kOm+579Wd/8NMv/+nlsEzbCQ3HOmloqeHQgA6ThvPTBwHA48ejYdphPnCmVMfI3MWjTtDoRDc2gzSw0LwzbtaO7wBTWHfQ/gHQu7UN39reuKtXKQauEnT30OjrB9DSgwlKQI4+LKJcK0eDEu6rjV2bD647SVyCAICPrtvDMQhWm/ZYrY87LhFjIwayWZBQabkLITm69wfxbRRkL6Oe22FL+dcVDSfIrzbzqFMWcEln3U17LvwObe962J6esglTbOiOGXV0PvJ/SrWPJhMM1semfkj+00zpsj6IgmuYo1PoIe650ScCNx+9NPw8S27M7E5gF0GkVB52gSMAr2Z6FVVJRBeNDjOhPH7c0oNeui7QRHBn/S6o7qJAST/uJXY727x08WwXoDzJX/84zZ//s03/mUrXDMv1CZLTd7HPIe0R8HQb7LuzvPK2tUtTdH0+RWfs1C+h6Ddgu7r4pAElEBRXeUxPW2pvT08cSMfnJrq6xRfP9cHUXG9MyF+a1ngIwvMugvUy1PfzJ/5sUu9M3y895xvz57ywzb/HVXQ4RdnNCZJTn9PKaTlHyIMEvOmBwHYEzuzAkoADgQ2y110+A9VSwZuvz9XGXq/hQHOOxqvGKAGV1sj3zRrhqGfG0tXMzOA/XO8bnQgQGEvBU90Fe1Hfwe+gavY2589e5uWMScy+1syxElE35w7+bmpw+rUGp6XBN+YOfvJSg78wy8KMlXl2a4IgQNlwlxGl90stzbaprTECxgSOL+mOJBXARXcpn5X5N30xZvJhGyy42yhxe+EVllYDo4arHYO0daZ7Koddtf4gSt+DMiqvB/rqCdef2FvbG9lyT+l4yy6BreeWAH3hJbC1/swSoC+8BLaeWwIvNPiLL4Epsb1dUohu8zP5Mt53dvaYkdsajOeCxadM8SAKGr14WMVc2/OZK4tDjInBvxaJeQn7+cyVRTNeYPAXnl8gWnl+d0pqeeII7G0uM81pmKOR+sou2KGd7VvuA8RHKryM7oEf5tRwqqnB0+kNo/Ch5OVNBNQ6zfS1K8tSTqYVduqYw1BTA+W2mRN6eghI9l43rqxOTQVnIDRG/QY46PZV41CDxXsM6L7KBONsjdXGthPF99p5aa9hmAy8Sf9uw7nh6NXYB8s4F865EQJ9YPIT/B8iNKdU6oLqsg8NjA5jrqw0XK20D0yq2H5nPtsXYa3v0Shcd9Llt2d2EMaDyypz34VZLoCSaXAHj8NJx083KKbhzAIt2bu3theM0z/y1M5WntpZlcT5JOlsTvbXMklSr14+R2xeDtfL5o5N8qf+4pS8ZZLOJqlJsyk8TxOPppN6ZvNpK2/PXTYLaW6q0TPpSQtTp5ZJlPr8TO7P35bf+7VTdr8oY/hbyO8tE6CcNvtMTm45o7acnzuVglvKoV2QubtUUu5SZP7zecnpSn42Ee1rZ7YvyKWrzFSdJIdOckBfzcuRHCeHTnJAn6tKSlUPn69KS1UzKs+vy6bqPt8vL9XN5md+XVGqu/5ct9OKoUy7bG1WJ+fO0G7z+apl2mWrfE7Vz1VZms8lXM6Vm1Opj0tnMf6hHa0/mPq4bF7nl2ze/an80/mZpJ8Xtq1O4vz8ZJ+u2CvLd8dabZ24rVXOGJOeJJIFSEjrDhhxnwiKmfRxQC0OEQ0J41L4WPoC4ZDikOOQhR4KoK0DIe50ANiv1qObofEO4ebJ4WH1DiFFy+wPEiK+ZH/QOXQu4jNsgFrojcNN2jlBQGbnyUFjY8G1G7pNg7m7hOMwkrNIGrDkUj8v9d2gAsjmNMUI3P1b22noQWqVdF1gNdtqmFqbVTuCwQAUDQAT5HWSLCqmP8JfEw2jSaTrvJfGxk6BADZZsEs2fT9ziSJTOOf9ux2MBGDKx4kHQRZ/HpbqB+mgjem9gEExyiS2ZxzC0BO4GKNur7Fe7BJqv2MnmycgF93dBF+43Za3+l6cwqnJ/58Nd2iwcr9tc4YHSlMWN66j24za08wMTBgFVjvyuvhSqAeNCKYwaeT2cTZ76QS/gsnI92MzMoKmcaef3Z52wd3ZdnIBQtHNZFLTfXG3QQGgZW/ibBSX5vCFu3w5BN/nRG5OT2TlZlqgH5KUYj2gI6x69zy9EosFka+UnbT6biqIHFWzsJN7BxohXX/ZNr5rCos3Ey/TPPFceDLb3UvBcjaBTVd9ucN0qDQCpF0LGDAeQLO7OGsUh2HGC8AVN5Nuc+1W7vgu6nSAfb5wDzAzaV4yyrkxP8qZnfn9DqKc04y466IG5TDT7OGvsoKdGXupGNMk9lsE5tHTCFOlhZJp6xkLRQjEwFzAzEhMqfvWHuGEYk+DP4M0CakfGO5pzgMU+NaGxPMEEqEfkhARbc1TC+VP95gen9G3OupoP+qkH2X5ven2hdL8uzw6kVFslJm+nCKsmCMQ4NeJE5vSD2yVkcnDFs6D7OskuXO5PuOPrnRic5M/5E43+Nwuiuts+DzQkdrYznycfAcEBHTUz2z4cXbX69yEamUvxrZQkqXGldLBfD007WaJm0G6O6mT7uy5TbSh7vZL5jzl7iMQoNHBeo0HbuXisdU6/BM9p+ljzl2d7Xls4v2Jbhl92u3c7LSlxoHWreKLFxVjYoTE0zGnjdyvMhCBOZkdKHXubCezMN04rSyNCnoeBhg6bQ3ieFhyLnzyEB85zTP1OJ0PWNTJ1xQmhDOefglFhDSQzPeA4QNqlDQ+86kSRgRSy2w12uJTIQ99h7JLOFxJbL4WgIHbepBFFTugrTrpr2T4UGp3n9hPzdcrOPWegqxuH9RTb8La1m0hZ5S6z3xQV93Bq42BQRWjCPyRAEvJQl8r5u7oogL8FsOZDQNscEAs9XMkYS260A+WmgvDaKCpkdQKpbUUnjaBVgrklwhDT4KT20xjqAE4DY+2WKoGPNMkz/BMPZbPZdUAvo0dmBSDZnGXw1gaT958GsGsZzJjnFRZLs7Tip7vIzcpimeQjk7ONNtgHqaRiSfulsr3CSZJxshdgPFxlAy7KchP3DEHSjfnuXnuGQUP0b2OR32nbYNbp4OCxtY9KLDG24EGhgCz8u0ghjG7jjEi8Gei7AtVUxmoDGcxhEEhT11m189JH0zelHH+/Z9sA+P1Pwyiivj/abq8r8zuSLeifobGce/6l2F7YO3PP+VPDbdp1u0P01xEM8lQBJu5n4OXGVXt6LoN85KdG8lTNm0wtmuyDT4w0h6c0ZSSITOES/24VEeH5ioMDmD/8vNP/V/SqelG2bKdRAKyXXOnHOJRRno9Gsb5bKa6FXjMfY4OILYtl7wM/bdGg854ZlxxAqAYF8QtUq07wyjNg/4jbWOAoO0CIMmoawetG/tQlGRdJfnp0r6+jnpF2Bc4vp9aSWngO507H8yCm2LJWJfzaexEt01Mo2ybAuwJF+JRWBEuXJgBS0VLi69ViJXiULXNwC8Ua6YQ3Q5Xtv+RhnNcJjdaBf2Wx5NGfWdOl3kXK0dpVzU1aVJdm2cRAvt103S4vMu0YgEHSOBW6jC3Wi5GvOfdeKp9I+8P7bnblpl6dvPeyyKtmfQtF2YLuTXemfvHdvo/eO1n3RcFwuOCOZnklqdbbr3gSeHniUm4liRgvbq12zjNoG7g5kSikmnbDXseoZIyrqaE06/TinRG3f1WJR915xqIOWx3I5NaVHoQOcXnSOaE0vQCHwvQDKrSNDtWykl2PUqJdk18MO6MNEgy4SGE7x0txmInI+nH3vXhNsmmbODss+z99fHg7Do1It0qvc0+wJe3GB0dnPaLFqB0nR6UnPsd3XUeALBNOgnj/kT06cMndXV5k07dVPGkcRrzG1tlEyuLpccQJlbVjAhNHrr9dtxzwNmH/ba/Y6I30f7e+eMePo721Sq8vLl6f9Le+9iXe91tcnXZSa4u9/v+TgfZ0z0B5R/9HfX4AX4fnd5FH3YuboLLY6Qv1cg87IlLjJK97glOy8/M3fHZ0d3R2Q062ly7O9qFst4x99+vxz7h/D1RONg5vvUvL8JgRw0+XDIHTMee9+Orm+CjPlf905vOhb25uT/rdg7enPK07PLs+NTsnAz9zfXOBbkfnF72b/XF8bne3X97snN/e3XJL886R/dnvWBfvw/6l2d7/OjyeHTWvW9f4O3+GekcnN6oXfN48vaCnLy9Ivenfqf//uyyc/QOxfdXj/uX9nL7/fll560+7x+coQ+3R92LT5edfnS0u75/3gHYLj+cHN4cX17unN+9px/oeWePfKDrNwD33cn5cM9sH1+ZzrHwz9bf6vdb6ALvkZPL++7xx/3R4fuj6HBj/9Fe4ju9o0b2Qt0G708++gR33tOLB39jT+x12yjYXX98E3m3V+/X7w67mH+4PMFXZBv5dG90RdTwkE5oeUjXbw09CQ29iPzLzqMhnVsfJhTGwfrynaPr/pudhL25bH8KzvHhOV1zMGBDLh6K8u2Y2I8fPviov3dyaaLw3erF1RvyeMqR+SBPLk/54+Zx+4Fe84cb5B2jt8dtdxff7ah/IzvvmhPmKrTCML5x/s1cVmtf0ZN+0AXWuuzc7H2Mo9Oz9uDNZifWvYvjU3x8txfdRYAqNr3jzjQawRvTOel9uDxaBo2Ni/cWtW7vTk7EdT/wd/pbB7v90/eD08cuehN9YpcnYqsTCtJbSarQSJVasz0c9pPXP/2k+/3V7oPzyFwUYxVq/DRu8RPYPSBhpk4s5aISr4rGju3ZgfsmaGq2nMVxJwvIboK73FjLD4w003M1Y7n6VIhkOwjZyZt0S2I3op8uA3WWegIjlxhUKnVbACAo7/m45XN3aT13ldbTDZwp+3LWF8o9gCm5/kQXKCY99fREEFNU8PSWzvGJoLniPrcXTTuOUj09rTGdGVEE8V1ABcYJIwNa/CFzusc5BM10G9RVKI49oS9zhfT96JB0C1cof5x2hYo64w0QBT4P+K4o8IRvmG99bjHRHsHUMGasJEwzTOa4QnmQP7tK5iu4QdW+TygQuIoUIYbBcwl9qQLGVEgCj1LNdahwCDYqElO+D5hWIRfY+MbC/xsZ+IG7UkMRKjxJqZR+KCho2ma1pwOmih3AagCVF+RxsYmb4U4F6s7EUypm/vN09OxzbhGX4k/Nqeym1HkuhdmydKmSrQEmhJ1nIfgBDqUyzkJw3DD2Tt2hO2cafPLz3messNz2yOHLW1m7kjZ0C60Pos8NcwZjuyr9gb2N4smWVH/kA63atjCn9cC0o9vSc68XD3WxLF2kwMmud/labb6aMZYqogtTSzd9Wbl0PVRxmM8tXYHo97V0H2/6u+8nSzd7nFm64zrf0dK1sGR5qEIWGu0LTGDGjGYhBsh44DZSFaxfpMOppev7bs+c+EZqd+OywUwIaj3tI2yV1ZoaZChIgr9r6fLqpUuXXbqKgiXMgUD/BUv389w2p2ULpNNNJorduxnevbenH9+l+SDlDmfdyc/L2CHzrIl06d4XrSbO0XPWy5ebIG77sjfO6jgd9QcPjjFD3Y06D+PXa49tfaOHLlBquzpy5El09u7/6WS0Coacc9ry8E3m6j9vR+UR9iQLXhTBgvylS4gdOoc5C0R8nhhKtV1U20W1XfSdCNc0bDoJP+prm26nuJhfVXwtGW+2fKpa4Z/GpW5ljfsB6fEkUWul3HAlj914jCqFXFC7Iq/rhVzFiQJ5MuIz+uQre5hztEi6bdjPjhuMZzfflKuviKiviKiviPhWM53qKyLqKyLqKyLqKyLqKyIWDV5fEVFfEVFfEVFfEbEk79dXRPztydP1FRH1FRHfjlFYXxFRXxFRXxFRXxFRXxFRXxFRXxFRXxFRXxFRXxHxv/WKiPLBqfExqGwPuzgClT2ObeLsKfPLst/5safi2OTwfm00bKdnLmxKz5ScHrb96D7Sj/K6jx+RCYQQvgzu2d19nOBBanbbweRoTrbFOIqCt9nG1CDbrQdiBw/jkd1pGefHmWwCspfZbmmRQzG9Z1rMlVAEEya5+4R2ZTKJQp6cJJOknN7R4AW2p+tgtwrc67FR55Fsc7yTez79KP+ggXtIhoOon+pbM0qGcddBmu+4gqjqJi1tjO2nELrDLvCUdTrG41R96rr96Wdydb4w6+eZ/WoocrTMN/Q/iEdxFe/vbrkv80UO0iGMVDALWCluJnQnyQ7JxqP++KzSZGsbzMRhdqQlxeaKx9Ql2E3Jhd/mpiOcJ5ngb8X90sm9ctVChY9RmmTSTOnx8opliguFJJ7DBekBqSKlyDhXLZqcVk4PDg3jVtK31nHGeA3ovttOnRmCkLQgg7uUmPB70x9FHQdnkt5M4Oa35360ZrvPaJ0X9vUoKZ3oGh/riQcVPX4ujqU9LXArylY1KkYCcZe0jU4zgBwIn8uHoycfRzl1Z2XbsYPKNQ1SidEsHw2IVvNm6eUJ6dna9ITA1NufbvHMi2xfvpkfHip4DvrLksyaXvIQB/7Kw/4w3FwJ1bovqHd+0j93aVNZH47rJuexttw7KJu82Rva7vjtjtuAHD8cgYWpxw8Xkb0b/z7NZFv2+Nvn1Cy9jSOTn2LrgnKPg2bp2PHnV18gRdwXQgfXulcY7s2jh638UEXj1GUXZeldKWJ5tkqzFNK4fLvRoAi9Tk99Nk7jTnrLyf9prJlhY63XeQCZmTR+JIiwxmnfnbxrrP2z4QJCnGZnpxblqjyVre5AY1sH8d0kzWqOUCgDPCXzU3HxjETKeig+7lLq5hmRsZF1Vk4GKmd0bh8fXJzOSIpdcXiSSqankoIoWcoxXHDqseLQI1OgsAXnrHRQcMcO0+Bl/oWd1GKdSlaazggs8pCqPiJD8DPQoQK6/BBqGbqxHvryIzmp2F0glXPxk6m9FojB5uuyEHw1LnFGGS491ify6hN5L3UiL+exUSllscgOBH5t5RHsVp5y6eskMitQsJLJ6hUXnrHJMK99O44JNw/P9lZw3+UkDmHJTI5zF75XnhYasJAGKFArPER2hSmjVvwwVCsesh4iins69SRnOwljl0bt7jxp5WZdnvKa64U5gwY2MWB9zlUnFcNMUKKrqTeeK6k+SBZYtekKbwWxGbk13ALpdZ26vFE4cBZBdfWBBXO4t/jUYGaW/HRn/Z9Kp4HzpMfWZMom2fPjE+kt55BkNYZxEE/70NN2rDuFDxooiTOLuZUaz2W7ebZCRvAZE3q2zqjTKfpoVFdMcw5hAlNDHggUZfHhKoM+V/NgXmXabhbRLxfYEzJ+HXPh8/irdoIyZCQ4VqGWgvqMECIDE3qCcAl1fd8ngeRacauBvUNTf2Gu/sJcnT5cpw/X6cN1+nCdPlynD39zq6hOH67Th7+73Mk6fbhOH67Th+v04Tp9uE4frtOH6/ThOn24Th+u04fr9OE6fbhOH67Th+v04Tp9uE4f/ho91l+Yq78wV39hrv7CXP2FufoLc/UX5r42I9ZfmKu/MFd/Ya7+wlz9hbn6C3P1F+bqL8zVX5irvzBXf2Gu/sJcfZ6tPs9Wf2Gu/sJc/YW5+ksq9ZdU/gu+pFJ/Ya7+wlz9hbnvcOl+rr8wV39h7lsXrrVdVNtF36Nwrb8wV39hrr4ior4ior4ior4ior4ior4i4ptdRfUVEfUVEd/d+fj6ioj6ioj6ioj6ioj6ioj6ioj6ioj6ioj6ioj6ioj6ioj6ioj6ioj6ioj6ioj6ioj6ioj6ioiv0WP9hbn6C3P1F+bqL8zVX5irvzBXf2Gu/sJc/YW5+kTe/6YTefUX5uovzNVfmPvz5sKf+MLcb5//f8FmghTRrAIA</properties>
</file>

<file path=customXml/itemProps1.xml><?xml version="1.0" encoding="utf-8"?>
<ds:datastoreItem xmlns:ds="http://schemas.openxmlformats.org/officeDocument/2006/customXml" ds:itemID="{3E2326EF-ACD5-C941-86BD-08B17BAC3BD8}">
  <ds:schemaRefs>
    <ds:schemaRef ds:uri="http://schemas.myeducator.com/symphony/msoffice/properties/officeprops"/>
  </ds:schemaRefs>
</ds:datastoreItem>
</file>

<file path=customXml/itemProps2.xml><?xml version="1.0" encoding="utf-8"?>
<ds:datastoreItem xmlns:ds="http://schemas.openxmlformats.org/officeDocument/2006/customXml" ds:itemID="{947DDBE6-7660-0D4A-85B6-24C3A041ED30}">
  <ds:schemaRefs>
    <ds:schemaRef ds:uri="http://schemas.myeducator.com/symphony/msoffice/properties/submission"/>
  </ds:schemaRefs>
</ds:datastoreItem>
</file>

<file path=customXml/itemProps3.xml><?xml version="1.0" encoding="utf-8"?>
<ds:datastoreItem xmlns:ds="http://schemas.openxmlformats.org/officeDocument/2006/customXml" ds:itemID="{F1554BD6-7E2B-EA41-AC62-416F2BB58821}">
  <ds:schemaRefs>
    <ds:schemaRef ds:uri="http://schemas.myeducator.com/properties/myeducator/atlas_meta"/>
  </ds:schemaRefs>
</ds:datastoreItem>
</file>

<file path=customXml/itemProps4.xml><?xml version="1.0" encoding="utf-8"?>
<ds:datastoreItem xmlns:ds="http://schemas.openxmlformats.org/officeDocument/2006/customXml" ds:itemID="{8594643C-0086-094D-9F1D-4FFAC8AEB9A7}">
  <ds:schemaRefs>
    <ds:schemaRef ds:uri="http://schemas.myeducator.com/properties/myeducator/atlas_meta_I9HWuY6R2fr8"/>
  </ds:schemaRefs>
</ds:datastoreItem>
</file>

<file path=customXml/itemProps5.xml><?xml version="1.0" encoding="utf-8"?>
<ds:datastoreItem xmlns:ds="http://schemas.openxmlformats.org/officeDocument/2006/customXml" ds:itemID="{249D5830-606E-1B43-BBBE-2271BAB2503E}">
  <ds:schemaRefs>
    <ds:schemaRef ds:uri="http://schemas.myeducator.com/properties/myeducator/atlas_meta_I9HWuY6RDRLL"/>
  </ds:schemaRefs>
</ds:datastoreItem>
</file>

<file path=customXml/itemProps6.xml><?xml version="1.0" encoding="utf-8"?>
<ds:datastoreItem xmlns:ds="http://schemas.openxmlformats.org/officeDocument/2006/customXml" ds:itemID="{0FCAB497-EAEA-8641-B0D9-EF192697FB06}">
  <ds:schemaRefs>
    <ds:schemaRef ds:uri="http://schemas.myeducator.com/properties/myeducator/atlas_integrity"/>
  </ds:schemaRefs>
</ds:datastoreItem>
</file>

<file path=customXml/itemProps7.xml><?xml version="1.0" encoding="utf-8"?>
<ds:datastoreItem xmlns:ds="http://schemas.openxmlformats.org/officeDocument/2006/customXml" ds:itemID="{184B0956-3F8E-AE4F-B289-B683D97ACA1E}">
  <ds:schemaRefs>
    <ds:schemaRef ds:uri="http://schemas.myeducator.com/properties/myeducator/atlas_log_comm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City Distance</vt:lpstr>
      <vt:lpstr>Fitness Center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Suprya Azhakath (Student)</dc:creator>
  <cp:lastModifiedBy>Suprya Azhakath (Student)</cp:lastModifiedBy>
  <dcterms:created xsi:type="dcterms:W3CDTF">2024-01-06T23:49:17Z</dcterms:created>
  <dcterms:modified xsi:type="dcterms:W3CDTF">2024-01-07T00:20:13Z</dcterms:modified>
</cp:coreProperties>
</file>