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38C04F07-817B-5444-A88A-FAE9A00EEDF9}" xr6:coauthVersionLast="47" xr6:coauthVersionMax="47" xr10:uidLastSave="{00000000-0000-0000-0000-000000000000}"/>
  <bookViews>
    <workbookView xWindow="80" yWindow="500" windowWidth="28040" windowHeight="16340" activeTab="1" xr2:uid="{811719AA-ACAD-514E-A172-F91D9B75355F}"/>
  </bookViews>
  <sheets>
    <sheet name="Baseball" sheetId="2" r:id="rId1"/>
    <sheet name="BMI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I35" i="2"/>
  <c r="I27" i="2"/>
  <c r="I31" i="2"/>
  <c r="I21" i="2"/>
  <c r="I18" i="2"/>
  <c r="I14" i="2"/>
  <c r="I12" i="2"/>
  <c r="I10" i="2"/>
  <c r="I8" i="2"/>
  <c r="I6" i="2"/>
  <c r="I4" i="2"/>
  <c r="J18" i="3"/>
  <c r="J19" i="3"/>
  <c r="H8" i="3"/>
  <c r="J15" i="3"/>
  <c r="J11" i="3"/>
  <c r="J8" i="3"/>
  <c r="I8" i="3"/>
  <c r="J7" i="3"/>
  <c r="I7" i="3"/>
  <c r="I6" i="3"/>
  <c r="J6" i="3"/>
  <c r="H7" i="3"/>
  <c r="H6" i="3"/>
  <c r="H5" i="3"/>
</calcChain>
</file>

<file path=xl/sharedStrings.xml><?xml version="1.0" encoding="utf-8"?>
<sst xmlns="http://schemas.openxmlformats.org/spreadsheetml/2006/main" count="115" uniqueCount="81">
  <si>
    <t>Major League Baseball Salaries and Wins by Team</t>
  </si>
  <si>
    <t>Statistical Analysis</t>
  </si>
  <si>
    <t>DIVISION</t>
  </si>
  <si>
    <t>TEAM</t>
  </si>
  <si>
    <t>2019 PAYROLL</t>
  </si>
  <si>
    <t>1990 PAYROLL</t>
  </si>
  <si>
    <t>2019 WINS</t>
  </si>
  <si>
    <t>1990 Wins</t>
  </si>
  <si>
    <t>Response</t>
  </si>
  <si>
    <t>Task</t>
  </si>
  <si>
    <t>AL East</t>
  </si>
  <si>
    <t>Baltimore Orioles</t>
  </si>
  <si>
    <t>Number of MLB Teams in 1990</t>
  </si>
  <si>
    <t>Boston Red Sox</t>
  </si>
  <si>
    <t>New York Yankees</t>
  </si>
  <si>
    <t>Number of MLB teams in 2019</t>
  </si>
  <si>
    <t>Tampa Bay Rays</t>
  </si>
  <si>
    <t>NA</t>
  </si>
  <si>
    <t>Toronto Blue Jays</t>
  </si>
  <si>
    <t>Average salary for the teams in 1990.</t>
  </si>
  <si>
    <t>AL Central</t>
  </si>
  <si>
    <t>Chicago White Sox</t>
  </si>
  <si>
    <t>Cleveland Indians</t>
  </si>
  <si>
    <t>Average salary for the teams in 2019.</t>
  </si>
  <si>
    <t>Detroit Tigers</t>
  </si>
  <si>
    <t>Los Angeles Angels</t>
  </si>
  <si>
    <t>Population standard deviation for wins 1990.</t>
  </si>
  <si>
    <t>Minnesota Twins</t>
  </si>
  <si>
    <t>AL West</t>
  </si>
  <si>
    <t>Kansas City Royals</t>
  </si>
  <si>
    <t>Population standard deviation for wins in 2019.</t>
  </si>
  <si>
    <t>Los Angeles Dodgers</t>
  </si>
  <si>
    <t>Oakland Athletics</t>
  </si>
  <si>
    <t>Were teams more similar regarding wins in 1990 or 2019?</t>
  </si>
  <si>
    <t>Seattle Mariners</t>
  </si>
  <si>
    <t>Texas Rangers</t>
  </si>
  <si>
    <t>Correlation between the number of wins a team earned in 2019 and the amount teams' salary amount.</t>
  </si>
  <si>
    <t>NL East</t>
  </si>
  <si>
    <t>Atlanta Braves</t>
  </si>
  <si>
    <t>Houston Astros</t>
  </si>
  <si>
    <t>New York Mets</t>
  </si>
  <si>
    <t>Correlation between the number of wins a team earned in 1990 and the amount teams' salary amount.</t>
  </si>
  <si>
    <t>Philadelphia Phillies</t>
  </si>
  <si>
    <t>Washington Nationals*</t>
  </si>
  <si>
    <t>NL Central</t>
  </si>
  <si>
    <t>Chicago Cubs</t>
  </si>
  <si>
    <t>Is the relationship between wins and salary stronger in 1990 or 2019?</t>
  </si>
  <si>
    <t>Cincinnati Reds</t>
  </si>
  <si>
    <t>Milwaukee Brewers</t>
  </si>
  <si>
    <t>Pittsburgh Pirates</t>
  </si>
  <si>
    <t>How many wins could a team expect to earn in 2019 if they paid $150,000,000 in salary?</t>
  </si>
  <si>
    <t>St. Louis Cardinals</t>
  </si>
  <si>
    <t>NL West</t>
  </si>
  <si>
    <t>Arizona Diamondbacks</t>
  </si>
  <si>
    <t>Colorado Rockies</t>
  </si>
  <si>
    <t>Florida Marlins</t>
  </si>
  <si>
    <t>What is the 95% confidence interval for wins in 2019?</t>
  </si>
  <si>
    <t>San Diego Padres</t>
  </si>
  <si>
    <t>San Francisco Giants</t>
  </si>
  <si>
    <t>Upper 95% confidence interval level.</t>
  </si>
  <si>
    <t>* The Washington Nationals were the Montreal Expos in 1990</t>
  </si>
  <si>
    <t>NA = The team did not exist in 1990</t>
  </si>
  <si>
    <t>Lower 95% confidence interval level.</t>
  </si>
  <si>
    <t>Survey of Men's Weight and Height</t>
  </si>
  <si>
    <t>Summary Statistics</t>
  </si>
  <si>
    <t>Subject</t>
  </si>
  <si>
    <t>Weight</t>
  </si>
  <si>
    <t>Height</t>
  </si>
  <si>
    <t>BMI</t>
  </si>
  <si>
    <t>Count</t>
  </si>
  <si>
    <t>Average</t>
  </si>
  <si>
    <t>Standard</t>
  </si>
  <si>
    <t>95% CI</t>
  </si>
  <si>
    <t>Correlation</t>
  </si>
  <si>
    <t>Correlation coefficient ---&gt;</t>
  </si>
  <si>
    <t>Forecast*</t>
  </si>
  <si>
    <t>Jim's Height (in inches) ---&gt;</t>
  </si>
  <si>
    <t>Predict Jim's Weight ---&gt;</t>
  </si>
  <si>
    <t>Forecast Confidence Interval</t>
  </si>
  <si>
    <t>Lower Weight Bound ---&gt;</t>
  </si>
  <si>
    <t>Upper Weight Bound 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</si>
</sst>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i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F2AD"/>
      </patternFill>
    </fill>
    <fill>
      <patternFill patternType="solid">
        <fgColor rgb="FF800000"/>
        <bgColor rgb="FF00F2AD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/>
      <bottom style="thin">
        <color rgb="FFBFBFBF"/>
      </bottom>
      <diagonal/>
    </border>
    <border>
      <left style="thin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/>
      <top style="thin">
        <color rgb="FFBBBBBB"/>
      </top>
      <bottom style="thin">
        <color rgb="FFBBBBBB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164" fontId="0" fillId="2" borderId="11" xfId="0" applyNumberFormat="1" applyFill="1" applyBorder="1"/>
    <xf numFmtId="164" fontId="0" fillId="2" borderId="9" xfId="0" applyNumberFormat="1" applyFill="1" applyBorder="1"/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 wrapText="1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0" fillId="2" borderId="9" xfId="0" applyNumberFormat="1" applyFill="1" applyBorder="1"/>
    <xf numFmtId="2" fontId="0" fillId="0" borderId="2" xfId="0" applyNumberFormat="1" applyBorder="1"/>
    <xf numFmtId="2" fontId="0" fillId="0" borderId="0" xfId="0" applyNumberFormat="1"/>
    <xf numFmtId="0" fontId="2" fillId="0" borderId="0" xfId="0" applyFont="1" applyAlignment="1">
      <alignment horizontal="left" wrapText="1"/>
    </xf>
    <xf numFmtId="2" fontId="0" fillId="2" borderId="12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" fillId="0" borderId="2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A8ECC5F-4CB3-A143-8627-D9B091D22B06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F11B-B83D-EC4D-A689-E89C14656440}">
  <dimension ref="A1:L39"/>
  <sheetViews>
    <sheetView topLeftCell="A3" workbookViewId="0">
      <selection activeCell="I34" sqref="I34"/>
    </sheetView>
  </sheetViews>
  <sheetFormatPr baseColWidth="10" defaultRowHeight="16" x14ac:dyDescent="0.2"/>
  <cols>
    <col min="1" max="1" width="3.33203125" customWidth="1"/>
    <col min="2" max="2" width="11.6640625" customWidth="1"/>
    <col min="3" max="3" width="20.83203125" customWidth="1"/>
    <col min="4" max="5" width="13.33203125" customWidth="1"/>
    <col min="8" max="8" width="3.33203125" customWidth="1"/>
    <col min="9" max="9" width="13.33203125" customWidth="1"/>
    <col min="10" max="10" width="3.33203125" customWidth="1"/>
    <col min="11" max="11" width="50.83203125" customWidth="1"/>
  </cols>
  <sheetData>
    <row r="1" spans="1:12" x14ac:dyDescent="0.2">
      <c r="A1" s="1"/>
      <c r="C1" s="1"/>
      <c r="D1" s="1"/>
      <c r="K1" s="39"/>
      <c r="L1" s="39"/>
    </row>
    <row r="2" spans="1:12" x14ac:dyDescent="0.2">
      <c r="B2" s="3" t="s">
        <v>0</v>
      </c>
      <c r="C2" s="4"/>
      <c r="D2" s="4"/>
      <c r="E2" s="4"/>
      <c r="F2" s="4"/>
      <c r="G2" s="4"/>
      <c r="I2" s="6" t="s">
        <v>1</v>
      </c>
      <c r="J2" s="6"/>
      <c r="K2" s="6"/>
    </row>
    <row r="3" spans="1:12" x14ac:dyDescent="0.2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I3" s="35" t="s">
        <v>8</v>
      </c>
      <c r="J3" s="11"/>
      <c r="K3" s="36" t="s">
        <v>9</v>
      </c>
    </row>
    <row r="4" spans="1:12" x14ac:dyDescent="0.2">
      <c r="B4" s="20" t="s">
        <v>10</v>
      </c>
      <c r="C4" s="11" t="s">
        <v>11</v>
      </c>
      <c r="D4" s="21">
        <v>73370109</v>
      </c>
      <c r="E4" s="21">
        <v>10037084</v>
      </c>
      <c r="F4" s="22">
        <v>54</v>
      </c>
      <c r="G4" s="23">
        <v>76</v>
      </c>
      <c r="I4" s="26">
        <f>COUNT(E4:E33)</f>
        <v>26</v>
      </c>
      <c r="J4" s="7"/>
      <c r="K4" s="31" t="s">
        <v>12</v>
      </c>
    </row>
    <row r="5" spans="1:12" x14ac:dyDescent="0.2">
      <c r="B5" s="12" t="s">
        <v>10</v>
      </c>
      <c r="C5" s="7" t="s">
        <v>13</v>
      </c>
      <c r="D5" s="9">
        <v>229196106</v>
      </c>
      <c r="E5" s="9">
        <v>20983333</v>
      </c>
      <c r="F5" s="10">
        <v>84</v>
      </c>
      <c r="G5" s="17">
        <v>88</v>
      </c>
      <c r="I5" s="12"/>
      <c r="J5" s="7"/>
      <c r="K5" s="32"/>
    </row>
    <row r="6" spans="1:12" x14ac:dyDescent="0.2">
      <c r="B6" s="12" t="s">
        <v>10</v>
      </c>
      <c r="C6" s="7" t="s">
        <v>14</v>
      </c>
      <c r="D6" s="9">
        <v>223019037</v>
      </c>
      <c r="E6" s="9">
        <v>20991318</v>
      </c>
      <c r="F6" s="10">
        <v>103</v>
      </c>
      <c r="G6" s="17">
        <v>67</v>
      </c>
      <c r="I6" s="26">
        <f>COUNT(D4:D33)</f>
        <v>30</v>
      </c>
      <c r="J6" s="7"/>
      <c r="K6" s="31" t="s">
        <v>15</v>
      </c>
    </row>
    <row r="7" spans="1:12" x14ac:dyDescent="0.2">
      <c r="B7" s="12" t="s">
        <v>10</v>
      </c>
      <c r="C7" s="7" t="s">
        <v>16</v>
      </c>
      <c r="D7" s="9">
        <v>64178722</v>
      </c>
      <c r="E7" s="8" t="s">
        <v>17</v>
      </c>
      <c r="F7" s="10">
        <v>96</v>
      </c>
      <c r="G7" s="18" t="s">
        <v>17</v>
      </c>
      <c r="I7" s="27"/>
      <c r="J7" s="7"/>
      <c r="K7" s="32"/>
    </row>
    <row r="8" spans="1:12" x14ac:dyDescent="0.2">
      <c r="B8" s="12" t="s">
        <v>10</v>
      </c>
      <c r="C8" s="7" t="s">
        <v>18</v>
      </c>
      <c r="D8" s="9">
        <v>111371067</v>
      </c>
      <c r="E8" s="9">
        <v>18486834</v>
      </c>
      <c r="F8" s="10">
        <v>67</v>
      </c>
      <c r="G8" s="17">
        <v>86</v>
      </c>
      <c r="I8" s="28">
        <f>AVERAGE(E4:E33)</f>
        <v>17470112.5</v>
      </c>
      <c r="J8" s="7"/>
      <c r="K8" s="31" t="s">
        <v>19</v>
      </c>
    </row>
    <row r="9" spans="1:12" x14ac:dyDescent="0.2">
      <c r="B9" s="12" t="s">
        <v>20</v>
      </c>
      <c r="C9" s="7" t="s">
        <v>21</v>
      </c>
      <c r="D9" s="9">
        <v>91371201</v>
      </c>
      <c r="E9" s="9">
        <v>9496238</v>
      </c>
      <c r="F9" s="10">
        <v>72</v>
      </c>
      <c r="G9" s="17">
        <v>94</v>
      </c>
      <c r="I9" s="12"/>
      <c r="J9" s="7"/>
      <c r="K9" s="32"/>
    </row>
    <row r="10" spans="1:12" x14ac:dyDescent="0.2">
      <c r="B10" s="12" t="s">
        <v>20</v>
      </c>
      <c r="C10" s="7" t="s">
        <v>22</v>
      </c>
      <c r="D10" s="9">
        <v>107693747</v>
      </c>
      <c r="E10" s="9">
        <v>15152000</v>
      </c>
      <c r="F10" s="10">
        <v>93</v>
      </c>
      <c r="G10" s="17">
        <v>77</v>
      </c>
      <c r="I10" s="29">
        <f>AVERAGE(D4:D33)</f>
        <v>138616256.83333334</v>
      </c>
      <c r="J10" s="7"/>
      <c r="K10" s="31" t="s">
        <v>23</v>
      </c>
    </row>
    <row r="11" spans="1:12" x14ac:dyDescent="0.2">
      <c r="B11" s="12" t="s">
        <v>20</v>
      </c>
      <c r="C11" s="7" t="s">
        <v>24</v>
      </c>
      <c r="D11" s="9">
        <v>114631137</v>
      </c>
      <c r="E11" s="9">
        <v>18092238</v>
      </c>
      <c r="F11" s="10">
        <v>47</v>
      </c>
      <c r="G11" s="17">
        <v>79</v>
      </c>
      <c r="I11" s="12"/>
      <c r="J11" s="7"/>
      <c r="K11" s="31"/>
    </row>
    <row r="12" spans="1:12" x14ac:dyDescent="0.2">
      <c r="B12" s="12" t="s">
        <v>20</v>
      </c>
      <c r="C12" s="7" t="s">
        <v>25</v>
      </c>
      <c r="D12" s="9">
        <v>161270385</v>
      </c>
      <c r="E12" s="9">
        <v>21870000</v>
      </c>
      <c r="F12" s="10">
        <v>72</v>
      </c>
      <c r="G12" s="17">
        <v>80</v>
      </c>
      <c r="I12" s="37">
        <f>_xlfn.STDEV.P(G4:G33)</f>
        <v>8.8945997844447042</v>
      </c>
      <c r="J12" s="7"/>
      <c r="K12" s="31" t="s">
        <v>26</v>
      </c>
    </row>
    <row r="13" spans="1:12" x14ac:dyDescent="0.2">
      <c r="B13" s="12" t="s">
        <v>20</v>
      </c>
      <c r="C13" s="7" t="s">
        <v>27</v>
      </c>
      <c r="D13" s="9">
        <v>125256003</v>
      </c>
      <c r="E13" s="9">
        <v>15106000</v>
      </c>
      <c r="F13" s="10">
        <v>101</v>
      </c>
      <c r="G13" s="17">
        <v>74</v>
      </c>
      <c r="I13" s="12"/>
      <c r="J13" s="7"/>
      <c r="K13" s="32"/>
    </row>
    <row r="14" spans="1:12" x14ac:dyDescent="0.2">
      <c r="B14" s="12" t="s">
        <v>28</v>
      </c>
      <c r="C14" s="7" t="s">
        <v>29</v>
      </c>
      <c r="D14" s="9">
        <v>104773003</v>
      </c>
      <c r="E14" s="9">
        <v>23873745</v>
      </c>
      <c r="F14" s="10">
        <v>59</v>
      </c>
      <c r="G14" s="17">
        <v>75</v>
      </c>
      <c r="I14" s="37">
        <f>_xlfn.STDEV.P(F4:F33)</f>
        <v>15.632196120684885</v>
      </c>
      <c r="J14" s="7"/>
      <c r="K14" s="31" t="s">
        <v>30</v>
      </c>
    </row>
    <row r="15" spans="1:12" x14ac:dyDescent="0.2">
      <c r="B15" s="12" t="s">
        <v>28</v>
      </c>
      <c r="C15" s="7" t="s">
        <v>31</v>
      </c>
      <c r="D15" s="9">
        <v>207000814</v>
      </c>
      <c r="E15" s="9">
        <v>21618704</v>
      </c>
      <c r="F15" s="10">
        <v>106</v>
      </c>
      <c r="G15" s="17">
        <v>86</v>
      </c>
      <c r="I15" s="12"/>
      <c r="J15" s="7"/>
      <c r="K15" s="32"/>
    </row>
    <row r="16" spans="1:12" x14ac:dyDescent="0.2">
      <c r="B16" s="12" t="s">
        <v>28</v>
      </c>
      <c r="C16" s="7" t="s">
        <v>32</v>
      </c>
      <c r="D16" s="9">
        <v>93394531</v>
      </c>
      <c r="E16" s="9">
        <v>19987501</v>
      </c>
      <c r="F16" s="10">
        <v>97</v>
      </c>
      <c r="G16" s="17">
        <v>103</v>
      </c>
      <c r="I16" s="26">
        <v>2019</v>
      </c>
      <c r="J16" s="7"/>
      <c r="K16" s="31" t="s">
        <v>33</v>
      </c>
    </row>
    <row r="17" spans="2:11" x14ac:dyDescent="0.2">
      <c r="B17" s="12" t="s">
        <v>28</v>
      </c>
      <c r="C17" s="7" t="s">
        <v>34</v>
      </c>
      <c r="D17" s="9">
        <v>144391293</v>
      </c>
      <c r="E17" s="9">
        <v>12841667</v>
      </c>
      <c r="F17" s="10">
        <v>68</v>
      </c>
      <c r="G17" s="17">
        <v>77</v>
      </c>
      <c r="I17" s="12"/>
      <c r="J17" s="7"/>
      <c r="K17" s="32"/>
    </row>
    <row r="18" spans="2:11" x14ac:dyDescent="0.2">
      <c r="B18" s="12" t="s">
        <v>28</v>
      </c>
      <c r="C18" s="7" t="s">
        <v>35</v>
      </c>
      <c r="D18" s="9">
        <v>148538766</v>
      </c>
      <c r="E18" s="9">
        <v>15104372</v>
      </c>
      <c r="F18" s="10">
        <v>78</v>
      </c>
      <c r="G18" s="17">
        <v>83</v>
      </c>
      <c r="I18" s="37">
        <f>CORREL(F4:F33,D4:D33)</f>
        <v>0.44421612950319378</v>
      </c>
      <c r="J18" s="7"/>
      <c r="K18" s="33" t="s">
        <v>36</v>
      </c>
    </row>
    <row r="19" spans="2:11" x14ac:dyDescent="0.2">
      <c r="B19" s="12" t="s">
        <v>37</v>
      </c>
      <c r="C19" s="7" t="s">
        <v>38</v>
      </c>
      <c r="D19" s="9">
        <v>143947963</v>
      </c>
      <c r="E19" s="9">
        <v>13328334</v>
      </c>
      <c r="F19" s="10">
        <v>97</v>
      </c>
      <c r="G19" s="17">
        <v>65</v>
      </c>
      <c r="I19" s="12"/>
      <c r="J19" s="7"/>
      <c r="K19" s="33"/>
    </row>
    <row r="20" spans="2:11" x14ac:dyDescent="0.2">
      <c r="B20" s="12" t="s">
        <v>37</v>
      </c>
      <c r="C20" s="7" t="s">
        <v>39</v>
      </c>
      <c r="D20" s="9">
        <v>168804925</v>
      </c>
      <c r="E20" s="9">
        <v>18830000</v>
      </c>
      <c r="F20" s="10">
        <v>107</v>
      </c>
      <c r="G20" s="17">
        <v>75</v>
      </c>
      <c r="I20" s="12"/>
      <c r="J20" s="7"/>
      <c r="K20" s="32"/>
    </row>
    <row r="21" spans="2:11" x14ac:dyDescent="0.2">
      <c r="B21" s="12" t="s">
        <v>37</v>
      </c>
      <c r="C21" s="7" t="s">
        <v>40</v>
      </c>
      <c r="D21" s="9">
        <v>146335812</v>
      </c>
      <c r="E21" s="9">
        <v>22418834</v>
      </c>
      <c r="F21" s="10">
        <v>86</v>
      </c>
      <c r="G21" s="17">
        <v>91</v>
      </c>
      <c r="I21" s="37">
        <f>CORREL(G4:G33,E4:E33)</f>
        <v>1.6858524146070669E-2</v>
      </c>
      <c r="J21" s="7"/>
      <c r="K21" s="33" t="s">
        <v>41</v>
      </c>
    </row>
    <row r="22" spans="2:11" x14ac:dyDescent="0.2">
      <c r="B22" s="12" t="s">
        <v>37</v>
      </c>
      <c r="C22" s="7" t="s">
        <v>42</v>
      </c>
      <c r="D22" s="9">
        <v>160192244</v>
      </c>
      <c r="E22" s="9">
        <v>13953667</v>
      </c>
      <c r="F22" s="10">
        <v>81</v>
      </c>
      <c r="G22" s="17">
        <v>77</v>
      </c>
      <c r="I22" s="12"/>
      <c r="J22" s="7"/>
      <c r="K22" s="33"/>
    </row>
    <row r="23" spans="2:11" x14ac:dyDescent="0.2">
      <c r="B23" s="12" t="s">
        <v>37</v>
      </c>
      <c r="C23" s="7" t="s">
        <v>43</v>
      </c>
      <c r="D23" s="9">
        <v>172307808</v>
      </c>
      <c r="E23" s="9">
        <v>16656388</v>
      </c>
      <c r="F23" s="10">
        <v>93</v>
      </c>
      <c r="G23" s="17">
        <v>85</v>
      </c>
      <c r="I23" s="12"/>
      <c r="J23" s="7"/>
      <c r="K23" s="32"/>
    </row>
    <row r="24" spans="2:11" x14ac:dyDescent="0.2">
      <c r="B24" s="12" t="s">
        <v>44</v>
      </c>
      <c r="C24" s="7" t="s">
        <v>45</v>
      </c>
      <c r="D24" s="9">
        <v>221590085</v>
      </c>
      <c r="E24" s="9">
        <v>14496000</v>
      </c>
      <c r="F24" s="10">
        <v>84</v>
      </c>
      <c r="G24" s="17">
        <v>77</v>
      </c>
      <c r="I24" s="26">
        <v>2019</v>
      </c>
      <c r="J24" s="7"/>
      <c r="K24" s="33" t="s">
        <v>46</v>
      </c>
    </row>
    <row r="25" spans="2:11" x14ac:dyDescent="0.2">
      <c r="B25" s="12" t="s">
        <v>44</v>
      </c>
      <c r="C25" s="7" t="s">
        <v>47</v>
      </c>
      <c r="D25" s="9">
        <v>128391569</v>
      </c>
      <c r="E25" s="9">
        <v>14769500</v>
      </c>
      <c r="F25" s="10">
        <v>75</v>
      </c>
      <c r="G25" s="17">
        <v>91</v>
      </c>
      <c r="I25" s="12"/>
      <c r="J25" s="7"/>
      <c r="K25" s="33"/>
    </row>
    <row r="26" spans="2:11" x14ac:dyDescent="0.2">
      <c r="B26" s="12" t="s">
        <v>44</v>
      </c>
      <c r="C26" s="7" t="s">
        <v>48</v>
      </c>
      <c r="D26" s="9">
        <v>135889019</v>
      </c>
      <c r="E26" s="9">
        <v>20019167</v>
      </c>
      <c r="F26" s="10">
        <v>89</v>
      </c>
      <c r="G26" s="17">
        <v>74</v>
      </c>
      <c r="I26" s="12"/>
      <c r="J26" s="7"/>
      <c r="K26" s="32"/>
    </row>
    <row r="27" spans="2:11" x14ac:dyDescent="0.2">
      <c r="B27" s="12" t="s">
        <v>44</v>
      </c>
      <c r="C27" s="7" t="s">
        <v>49</v>
      </c>
      <c r="D27" s="9">
        <v>72731474</v>
      </c>
      <c r="E27" s="9">
        <v>15656000</v>
      </c>
      <c r="F27" s="10">
        <v>69</v>
      </c>
      <c r="G27" s="17">
        <v>95</v>
      </c>
      <c r="I27" s="37">
        <f>_xlfn.FORECAST.LINEAR(I28,F4:F33,D4:D33)</f>
        <v>82.719491904356971</v>
      </c>
      <c r="J27" s="7"/>
      <c r="K27" s="33" t="s">
        <v>50</v>
      </c>
    </row>
    <row r="28" spans="2:11" x14ac:dyDescent="0.2">
      <c r="B28" s="12" t="s">
        <v>44</v>
      </c>
      <c r="C28" s="7" t="s">
        <v>51</v>
      </c>
      <c r="D28" s="9">
        <v>174317164</v>
      </c>
      <c r="E28" s="9">
        <v>20923334</v>
      </c>
      <c r="F28" s="10">
        <v>91</v>
      </c>
      <c r="G28" s="17">
        <v>70</v>
      </c>
      <c r="I28" s="30">
        <v>150000000</v>
      </c>
      <c r="J28" s="7"/>
      <c r="K28" s="33"/>
    </row>
    <row r="29" spans="2:11" x14ac:dyDescent="0.2">
      <c r="B29" s="12" t="s">
        <v>52</v>
      </c>
      <c r="C29" s="7" t="s">
        <v>53</v>
      </c>
      <c r="D29" s="9">
        <v>118927905</v>
      </c>
      <c r="E29" s="8" t="s">
        <v>17</v>
      </c>
      <c r="F29" s="10">
        <v>85</v>
      </c>
      <c r="G29" s="17" t="s">
        <v>17</v>
      </c>
      <c r="I29" s="30"/>
      <c r="J29" s="7"/>
      <c r="K29" s="32"/>
    </row>
    <row r="30" spans="2:11" x14ac:dyDescent="0.2">
      <c r="B30" s="12" t="s">
        <v>52</v>
      </c>
      <c r="C30" s="7" t="s">
        <v>54</v>
      </c>
      <c r="D30" s="9">
        <v>157162629</v>
      </c>
      <c r="E30" s="8" t="s">
        <v>17</v>
      </c>
      <c r="F30" s="10">
        <v>71</v>
      </c>
      <c r="G30" s="17" t="s">
        <v>17</v>
      </c>
      <c r="I30" s="12"/>
      <c r="J30" s="7"/>
      <c r="K30" s="32"/>
    </row>
    <row r="31" spans="2:11" x14ac:dyDescent="0.2">
      <c r="B31" s="12" t="s">
        <v>52</v>
      </c>
      <c r="C31" s="7" t="s">
        <v>55</v>
      </c>
      <c r="D31" s="9">
        <v>75596271</v>
      </c>
      <c r="E31" s="8" t="s">
        <v>17</v>
      </c>
      <c r="F31" s="10">
        <v>57</v>
      </c>
      <c r="G31" s="17" t="s">
        <v>17</v>
      </c>
      <c r="I31" s="37">
        <f>_xlfn.CONFIDENCE.NORM(0.05,I12,I6)</f>
        <v>3.1828331690072695</v>
      </c>
      <c r="J31" s="7"/>
      <c r="K31" s="31" t="s">
        <v>56</v>
      </c>
    </row>
    <row r="32" spans="2:11" x14ac:dyDescent="0.2">
      <c r="B32" s="12" t="s">
        <v>52</v>
      </c>
      <c r="C32" s="7" t="s">
        <v>57</v>
      </c>
      <c r="D32" s="9">
        <v>104254790</v>
      </c>
      <c r="E32" s="9">
        <v>18588334</v>
      </c>
      <c r="F32" s="10">
        <v>70</v>
      </c>
      <c r="G32" s="17">
        <v>75</v>
      </c>
      <c r="I32" s="38"/>
      <c r="J32" s="7"/>
      <c r="K32" s="32"/>
    </row>
    <row r="33" spans="2:11" x14ac:dyDescent="0.2">
      <c r="B33" s="13" t="s">
        <v>52</v>
      </c>
      <c r="C33" s="14" t="s">
        <v>58</v>
      </c>
      <c r="D33" s="15">
        <v>178582126</v>
      </c>
      <c r="E33" s="15">
        <v>20942333</v>
      </c>
      <c r="F33" s="16">
        <v>77</v>
      </c>
      <c r="G33" s="19">
        <v>85</v>
      </c>
      <c r="I33" s="37">
        <f>I27+I31</f>
        <v>85.902325073364239</v>
      </c>
      <c r="J33" s="7"/>
      <c r="K33" s="31" t="s">
        <v>59</v>
      </c>
    </row>
    <row r="34" spans="2:11" x14ac:dyDescent="0.2">
      <c r="B34" s="7" t="s">
        <v>60</v>
      </c>
      <c r="C34" s="7"/>
      <c r="D34" s="7"/>
      <c r="E34" s="7"/>
      <c r="F34" s="7"/>
      <c r="G34" s="7"/>
      <c r="I34" s="38"/>
      <c r="J34" s="7"/>
      <c r="K34" s="32"/>
    </row>
    <row r="35" spans="2:11" x14ac:dyDescent="0.2">
      <c r="B35" t="s">
        <v>61</v>
      </c>
      <c r="I35" s="37">
        <f>I27-I31</f>
        <v>79.536658735349704</v>
      </c>
      <c r="J35" s="7"/>
      <c r="K35" s="31" t="s">
        <v>62</v>
      </c>
    </row>
    <row r="36" spans="2:11" x14ac:dyDescent="0.2">
      <c r="I36" s="13"/>
      <c r="J36" s="14"/>
      <c r="K36" s="34"/>
    </row>
    <row r="37" spans="2:11" x14ac:dyDescent="0.2">
      <c r="I37" s="24"/>
      <c r="J37" s="24"/>
      <c r="K37" s="24"/>
    </row>
    <row r="38" spans="2:11" x14ac:dyDescent="0.2">
      <c r="I38" s="2"/>
      <c r="J38" s="2"/>
      <c r="K38" s="2"/>
    </row>
    <row r="39" spans="2:11" x14ac:dyDescent="0.2">
      <c r="I39" s="2"/>
      <c r="J39" s="2"/>
      <c r="K39" s="2"/>
    </row>
  </sheetData>
  <mergeCells count="6">
    <mergeCell ref="B2:G2"/>
    <mergeCell ref="I2:K2"/>
    <mergeCell ref="K18:K19"/>
    <mergeCell ref="K21:K22"/>
    <mergeCell ref="K24:K25"/>
    <mergeCell ref="K27:K28"/>
  </mergeCells>
  <dataValidations count="1">
    <dataValidation type="list" allowBlank="1" showInputMessage="1" showErrorMessage="1" sqref="I16 I24" xr:uid="{C52DE970-FC15-C644-AA6D-4BAA64B3E3B7}">
      <formula1>"1990,2019"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C8E1-318C-E441-A75F-8F83F12B1174}">
  <dimension ref="A1:O1023"/>
  <sheetViews>
    <sheetView tabSelected="1" topLeftCell="B1" workbookViewId="0">
      <selection activeCell="J19" sqref="J19"/>
    </sheetView>
  </sheetViews>
  <sheetFormatPr baseColWidth="10" defaultRowHeight="16" x14ac:dyDescent="0.2"/>
  <cols>
    <col min="1" max="1" width="3.33203125" customWidth="1"/>
    <col min="2" max="5" width="11.1640625" customWidth="1"/>
    <col min="6" max="6" width="3.33203125" customWidth="1"/>
    <col min="7" max="7" width="11.5" customWidth="1"/>
    <col min="8" max="9" width="11.1640625" customWidth="1"/>
    <col min="10" max="10" width="11" customWidth="1"/>
    <col min="11" max="11" width="1.6640625" customWidth="1"/>
    <col min="12" max="15" width="8" customWidth="1"/>
  </cols>
  <sheetData>
    <row r="1" spans="1:14" x14ac:dyDescent="0.2">
      <c r="A1" s="39"/>
      <c r="B1" s="39"/>
      <c r="E1" s="39"/>
      <c r="H1" s="39"/>
      <c r="M1" s="39"/>
      <c r="N1" s="39"/>
    </row>
    <row r="2" spans="1:14" x14ac:dyDescent="0.2">
      <c r="B2" s="3" t="s">
        <v>63</v>
      </c>
      <c r="C2" s="3"/>
      <c r="D2" s="3"/>
      <c r="E2" s="3"/>
      <c r="G2" s="6" t="s">
        <v>64</v>
      </c>
      <c r="H2" s="6"/>
      <c r="I2" s="6"/>
      <c r="J2" s="6"/>
      <c r="K2" s="6"/>
    </row>
    <row r="3" spans="1:14" x14ac:dyDescent="0.2">
      <c r="B3" s="5" t="s">
        <v>65</v>
      </c>
      <c r="C3" s="5" t="s">
        <v>66</v>
      </c>
      <c r="D3" s="5" t="s">
        <v>67</v>
      </c>
      <c r="E3" s="5" t="s">
        <v>68</v>
      </c>
      <c r="G3" s="20"/>
      <c r="H3" s="11"/>
      <c r="I3" s="11"/>
      <c r="J3" s="11"/>
      <c r="K3" s="58"/>
    </row>
    <row r="4" spans="1:14" x14ac:dyDescent="0.2">
      <c r="B4" s="50">
        <v>1</v>
      </c>
      <c r="C4" s="51">
        <v>185.22</v>
      </c>
      <c r="D4" s="51">
        <v>72.739999999999995</v>
      </c>
      <c r="E4" s="52">
        <v>24.61</v>
      </c>
      <c r="G4" s="12"/>
      <c r="H4" s="25" t="s">
        <v>66</v>
      </c>
      <c r="I4" s="25" t="s">
        <v>67</v>
      </c>
      <c r="J4" s="25" t="s">
        <v>68</v>
      </c>
      <c r="K4" s="32"/>
    </row>
    <row r="5" spans="1:14" x14ac:dyDescent="0.2">
      <c r="B5" s="45">
        <v>2</v>
      </c>
      <c r="C5" s="44">
        <v>173.09</v>
      </c>
      <c r="D5" s="44">
        <v>69.03</v>
      </c>
      <c r="E5" s="48">
        <v>25.53</v>
      </c>
      <c r="G5" s="57" t="s">
        <v>69</v>
      </c>
      <c r="H5" s="42">
        <f>COUNT(C4:C203)</f>
        <v>200</v>
      </c>
      <c r="I5" s="10"/>
      <c r="J5" s="10"/>
      <c r="K5" s="32"/>
    </row>
    <row r="6" spans="1:14" x14ac:dyDescent="0.2">
      <c r="B6" s="45">
        <v>3</v>
      </c>
      <c r="C6" s="44">
        <v>173.24</v>
      </c>
      <c r="D6" s="44">
        <v>70.209999999999994</v>
      </c>
      <c r="E6" s="48">
        <v>24.71</v>
      </c>
      <c r="G6" s="57" t="s">
        <v>70</v>
      </c>
      <c r="H6" s="43">
        <f>AVERAGE(C4:C203)</f>
        <v>173.66650000000001</v>
      </c>
      <c r="I6" s="43">
        <f>AVERAGE(D4:D203)</f>
        <v>70.152199999999993</v>
      </c>
      <c r="J6" s="43">
        <f t="shared" ref="I6:J6" si="0">AVERAGE(E4:E203)</f>
        <v>24.776599999999988</v>
      </c>
      <c r="K6" s="32"/>
    </row>
    <row r="7" spans="1:14" x14ac:dyDescent="0.2">
      <c r="B7" s="45">
        <v>4</v>
      </c>
      <c r="C7" s="44">
        <v>155.81</v>
      </c>
      <c r="D7" s="44">
        <v>68.760000000000005</v>
      </c>
      <c r="E7" s="48">
        <v>23.17</v>
      </c>
      <c r="G7" s="57" t="s">
        <v>71</v>
      </c>
      <c r="H7" s="43">
        <f>_xlfn.STDEV.S(C4:C203)</f>
        <v>32.445002027009295</v>
      </c>
      <c r="I7" s="43">
        <f t="shared" ref="I7:J7" si="1">_xlfn.STDEV.S(D4:D203)</f>
        <v>1.8642748627332544</v>
      </c>
      <c r="J7" s="43">
        <f t="shared" si="1"/>
        <v>4.3354991876404343</v>
      </c>
      <c r="K7" s="32"/>
    </row>
    <row r="8" spans="1:14" x14ac:dyDescent="0.2">
      <c r="B8" s="45">
        <v>5</v>
      </c>
      <c r="C8" s="44">
        <v>162.83000000000001</v>
      </c>
      <c r="D8" s="44">
        <v>70.94</v>
      </c>
      <c r="E8" s="48">
        <v>22.75</v>
      </c>
      <c r="G8" s="57" t="s">
        <v>72</v>
      </c>
      <c r="H8" s="43">
        <f>_xlfn.CONFIDENCE.NORM(0.05,H7,H5)</f>
        <v>4.4965652390265225</v>
      </c>
      <c r="I8" s="43">
        <f>_xlfn.CONFIDENCE.NORM(0.05,I7,I6)</f>
        <v>0.43672596662435548</v>
      </c>
      <c r="J8" s="43">
        <f>_xlfn.CONFIDENCE.NORM(0.05,J7,J6)</f>
        <v>1.7345290560643267</v>
      </c>
      <c r="K8" s="32"/>
    </row>
    <row r="9" spans="1:14" x14ac:dyDescent="0.2">
      <c r="B9" s="45">
        <v>6</v>
      </c>
      <c r="C9" s="44">
        <v>141.69</v>
      </c>
      <c r="D9" s="44">
        <v>67.5</v>
      </c>
      <c r="E9" s="48">
        <v>21.86</v>
      </c>
      <c r="G9" s="12"/>
      <c r="H9" s="7"/>
      <c r="I9" s="7"/>
      <c r="J9" s="7"/>
      <c r="K9" s="32"/>
    </row>
    <row r="10" spans="1:14" x14ac:dyDescent="0.2">
      <c r="B10" s="45">
        <v>7</v>
      </c>
      <c r="C10" s="44">
        <v>194.85</v>
      </c>
      <c r="D10" s="44">
        <v>76.92</v>
      </c>
      <c r="E10" s="48">
        <v>23.15</v>
      </c>
      <c r="G10" s="12"/>
      <c r="H10" s="55" t="s">
        <v>73</v>
      </c>
      <c r="I10" s="55"/>
      <c r="J10" s="55"/>
      <c r="K10" s="32"/>
    </row>
    <row r="11" spans="1:14" x14ac:dyDescent="0.2">
      <c r="B11" s="45">
        <v>8</v>
      </c>
      <c r="C11" s="44">
        <v>201.81</v>
      </c>
      <c r="D11" s="44">
        <v>70.739999999999995</v>
      </c>
      <c r="E11" s="48">
        <v>28.35</v>
      </c>
      <c r="G11" s="12"/>
      <c r="H11" s="54" t="s">
        <v>74</v>
      </c>
      <c r="I11" s="7"/>
      <c r="J11" s="41">
        <f>CORREL(D4:D203,C4:C203)</f>
        <v>0.35044570519381807</v>
      </c>
      <c r="K11" s="32"/>
    </row>
    <row r="12" spans="1:14" x14ac:dyDescent="0.2">
      <c r="B12" s="45">
        <v>9</v>
      </c>
      <c r="C12" s="44">
        <v>136.97999999999999</v>
      </c>
      <c r="D12" s="44">
        <v>63.36</v>
      </c>
      <c r="E12" s="48">
        <v>23.99</v>
      </c>
      <c r="G12" s="12"/>
      <c r="H12" s="7"/>
      <c r="I12" s="7"/>
      <c r="J12" s="7"/>
      <c r="K12" s="32"/>
    </row>
    <row r="13" spans="1:14" x14ac:dyDescent="0.2">
      <c r="B13" s="45">
        <v>10</v>
      </c>
      <c r="C13" s="44">
        <v>156.22</v>
      </c>
      <c r="D13" s="44">
        <v>70.400000000000006</v>
      </c>
      <c r="E13" s="48">
        <v>22.16</v>
      </c>
      <c r="G13" s="12"/>
      <c r="H13" s="56" t="s">
        <v>75</v>
      </c>
      <c r="I13" s="56"/>
      <c r="J13" s="56"/>
      <c r="K13" s="32"/>
    </row>
    <row r="14" spans="1:14" x14ac:dyDescent="0.2">
      <c r="B14" s="45">
        <v>11</v>
      </c>
      <c r="C14" s="44">
        <v>194.71</v>
      </c>
      <c r="D14" s="44">
        <v>70.61</v>
      </c>
      <c r="E14" s="48">
        <v>27.46</v>
      </c>
      <c r="G14" s="12"/>
      <c r="H14" s="54" t="s">
        <v>76</v>
      </c>
      <c r="I14" s="7"/>
      <c r="J14" s="10">
        <v>70</v>
      </c>
      <c r="K14" s="32"/>
    </row>
    <row r="15" spans="1:14" x14ac:dyDescent="0.2">
      <c r="B15" s="45">
        <v>12</v>
      </c>
      <c r="C15" s="44">
        <v>125.78</v>
      </c>
      <c r="D15" s="44">
        <v>72.47</v>
      </c>
      <c r="E15" s="48">
        <v>16.84</v>
      </c>
      <c r="G15" s="12"/>
      <c r="H15" s="54" t="s">
        <v>77</v>
      </c>
      <c r="I15" s="7"/>
      <c r="J15" s="41">
        <f>_xlfn.FORECAST.LINEAR(J14,C4:C203,D4:D203)</f>
        <v>172.73823226306232</v>
      </c>
      <c r="K15" s="32"/>
    </row>
    <row r="16" spans="1:14" x14ac:dyDescent="0.2">
      <c r="B16" s="45">
        <v>13</v>
      </c>
      <c r="C16" s="44">
        <v>183.75</v>
      </c>
      <c r="D16" s="44">
        <v>70.819999999999993</v>
      </c>
      <c r="E16" s="48">
        <v>25.76</v>
      </c>
      <c r="G16" s="12"/>
      <c r="H16" s="7"/>
      <c r="I16" s="7"/>
      <c r="J16" s="7"/>
      <c r="K16" s="32"/>
    </row>
    <row r="17" spans="2:12" x14ac:dyDescent="0.2">
      <c r="B17" s="45">
        <v>14</v>
      </c>
      <c r="C17" s="44">
        <v>128.15</v>
      </c>
      <c r="D17" s="44">
        <v>71.02</v>
      </c>
      <c r="E17" s="48">
        <v>17.86</v>
      </c>
      <c r="G17" s="12"/>
      <c r="H17" s="55" t="s">
        <v>78</v>
      </c>
      <c r="I17" s="55"/>
      <c r="J17" s="55"/>
      <c r="K17" s="32"/>
    </row>
    <row r="18" spans="2:12" x14ac:dyDescent="0.2">
      <c r="B18" s="45">
        <v>15</v>
      </c>
      <c r="C18" s="44">
        <v>202.77</v>
      </c>
      <c r="D18" s="44">
        <v>70</v>
      </c>
      <c r="E18" s="48">
        <v>29.09</v>
      </c>
      <c r="G18" s="12"/>
      <c r="H18" s="54" t="s">
        <v>79</v>
      </c>
      <c r="I18" s="7"/>
      <c r="J18" s="41">
        <f>J15-H8</f>
        <v>168.24166702403579</v>
      </c>
      <c r="K18" s="32"/>
    </row>
    <row r="19" spans="2:12" x14ac:dyDescent="0.2">
      <c r="B19" s="45">
        <v>16</v>
      </c>
      <c r="C19" s="44">
        <v>154.38999999999999</v>
      </c>
      <c r="D19" s="44">
        <v>70.06</v>
      </c>
      <c r="E19" s="48">
        <v>22.11</v>
      </c>
      <c r="G19" s="12"/>
      <c r="H19" s="54" t="s">
        <v>80</v>
      </c>
      <c r="I19" s="7"/>
      <c r="J19" s="41">
        <f>J15+H8</f>
        <v>177.23479750208884</v>
      </c>
      <c r="K19" s="32"/>
    </row>
    <row r="20" spans="2:12" x14ac:dyDescent="0.2">
      <c r="B20" s="45">
        <v>17</v>
      </c>
      <c r="C20" s="44">
        <v>139.91</v>
      </c>
      <c r="D20" s="44">
        <v>70.349999999999994</v>
      </c>
      <c r="E20" s="48">
        <v>19.87</v>
      </c>
      <c r="G20" s="13"/>
      <c r="H20" s="14"/>
      <c r="I20" s="14"/>
      <c r="J20" s="14"/>
      <c r="K20" s="34"/>
    </row>
    <row r="21" spans="2:12" x14ac:dyDescent="0.2">
      <c r="B21" s="45">
        <v>18</v>
      </c>
      <c r="C21" s="44">
        <v>200.67</v>
      </c>
      <c r="D21" s="44">
        <v>72.92</v>
      </c>
      <c r="E21" s="48">
        <v>26.53</v>
      </c>
      <c r="G21" s="53"/>
      <c r="H21" s="53"/>
      <c r="I21" s="53"/>
      <c r="J21" s="53"/>
      <c r="K21" s="7"/>
    </row>
    <row r="22" spans="2:12" x14ac:dyDescent="0.2">
      <c r="B22" s="45">
        <v>19</v>
      </c>
      <c r="C22" s="44">
        <v>206.44</v>
      </c>
      <c r="D22" s="44">
        <v>72.77</v>
      </c>
      <c r="E22" s="48">
        <v>27.41</v>
      </c>
      <c r="G22" s="40"/>
      <c r="H22" s="40"/>
      <c r="I22" s="40"/>
      <c r="J22" s="40"/>
    </row>
    <row r="23" spans="2:12" x14ac:dyDescent="0.2">
      <c r="B23" s="45">
        <v>20</v>
      </c>
      <c r="C23" s="44">
        <v>250.26</v>
      </c>
      <c r="D23" s="44">
        <v>79.44</v>
      </c>
      <c r="E23" s="48">
        <v>27.88</v>
      </c>
      <c r="G23" s="40"/>
      <c r="H23" s="40"/>
      <c r="I23" s="40"/>
      <c r="J23" s="40"/>
      <c r="K23" s="39"/>
    </row>
    <row r="24" spans="2:12" x14ac:dyDescent="0.2">
      <c r="B24" s="45">
        <v>21</v>
      </c>
      <c r="C24" s="44">
        <v>153.79</v>
      </c>
      <c r="D24" s="44">
        <v>70.09</v>
      </c>
      <c r="E24" s="48">
        <v>22.01</v>
      </c>
      <c r="K24" s="39"/>
    </row>
    <row r="25" spans="2:12" x14ac:dyDescent="0.2">
      <c r="B25" s="45">
        <v>22</v>
      </c>
      <c r="C25" s="44">
        <v>219.13</v>
      </c>
      <c r="D25" s="44">
        <v>72.38</v>
      </c>
      <c r="E25" s="48">
        <v>29.41</v>
      </c>
      <c r="K25" s="39"/>
    </row>
    <row r="26" spans="2:12" x14ac:dyDescent="0.2">
      <c r="B26" s="45">
        <v>23</v>
      </c>
      <c r="C26" s="44">
        <v>181.56</v>
      </c>
      <c r="D26" s="44">
        <v>70.930000000000007</v>
      </c>
      <c r="E26" s="48">
        <v>25.37</v>
      </c>
      <c r="K26" s="39"/>
      <c r="L26" s="39"/>
    </row>
    <row r="27" spans="2:12" x14ac:dyDescent="0.2">
      <c r="B27" s="45">
        <v>24</v>
      </c>
      <c r="C27" s="44">
        <v>166.69</v>
      </c>
      <c r="D27" s="44">
        <v>70.58</v>
      </c>
      <c r="E27" s="48">
        <v>23.53</v>
      </c>
      <c r="K27" s="39"/>
      <c r="L27" s="39"/>
    </row>
    <row r="28" spans="2:12" x14ac:dyDescent="0.2">
      <c r="B28" s="45">
        <v>25</v>
      </c>
      <c r="C28" s="44">
        <v>207.97</v>
      </c>
      <c r="D28" s="44">
        <v>68.89</v>
      </c>
      <c r="E28" s="48">
        <v>30.8</v>
      </c>
      <c r="K28" s="39"/>
      <c r="L28" s="39"/>
    </row>
    <row r="29" spans="2:12" x14ac:dyDescent="0.2">
      <c r="B29" s="45">
        <v>26</v>
      </c>
      <c r="C29" s="44">
        <v>119.41</v>
      </c>
      <c r="D29" s="44">
        <v>71.430000000000007</v>
      </c>
      <c r="E29" s="48">
        <v>16.45</v>
      </c>
      <c r="K29" s="39"/>
      <c r="L29" s="39"/>
    </row>
    <row r="30" spans="2:12" x14ac:dyDescent="0.2">
      <c r="B30" s="45">
        <v>27</v>
      </c>
      <c r="C30" s="44">
        <v>207.78</v>
      </c>
      <c r="D30" s="44">
        <v>68.94</v>
      </c>
      <c r="E30" s="48">
        <v>30.74</v>
      </c>
      <c r="K30" s="39"/>
      <c r="L30" s="39"/>
    </row>
    <row r="31" spans="2:12" x14ac:dyDescent="0.2">
      <c r="B31" s="45">
        <v>28</v>
      </c>
      <c r="C31" s="44">
        <v>168.17</v>
      </c>
      <c r="D31" s="44">
        <v>68.88</v>
      </c>
      <c r="E31" s="48">
        <v>24.92</v>
      </c>
      <c r="K31" s="39"/>
      <c r="L31" s="39"/>
    </row>
    <row r="32" spans="2:12" x14ac:dyDescent="0.2">
      <c r="B32" s="45">
        <v>29</v>
      </c>
      <c r="C32" s="44">
        <v>178.07</v>
      </c>
      <c r="D32" s="44">
        <v>68.66</v>
      </c>
      <c r="E32" s="48">
        <v>26.55</v>
      </c>
      <c r="K32" s="39"/>
      <c r="L32" s="39"/>
    </row>
    <row r="33" spans="2:12" x14ac:dyDescent="0.2">
      <c r="B33" s="45">
        <v>30</v>
      </c>
      <c r="C33" s="44">
        <v>187.84</v>
      </c>
      <c r="D33" s="44">
        <v>71.56</v>
      </c>
      <c r="E33" s="48">
        <v>25.78</v>
      </c>
      <c r="K33" s="39"/>
      <c r="L33" s="39"/>
    </row>
    <row r="34" spans="2:12" x14ac:dyDescent="0.2">
      <c r="B34" s="45">
        <v>31</v>
      </c>
      <c r="C34" s="44">
        <v>199.66</v>
      </c>
      <c r="D34" s="44">
        <v>68.38</v>
      </c>
      <c r="E34" s="48">
        <v>30.02</v>
      </c>
      <c r="K34" s="39"/>
      <c r="L34" s="39"/>
    </row>
    <row r="35" spans="2:12" x14ac:dyDescent="0.2">
      <c r="B35" s="45">
        <v>32</v>
      </c>
      <c r="C35" s="44">
        <v>208.32</v>
      </c>
      <c r="D35" s="44">
        <v>70.92</v>
      </c>
      <c r="E35" s="48">
        <v>29.11</v>
      </c>
      <c r="K35" s="39"/>
      <c r="L35" s="39"/>
    </row>
    <row r="36" spans="2:12" x14ac:dyDescent="0.2">
      <c r="B36" s="45">
        <v>33</v>
      </c>
      <c r="C36" s="44">
        <v>208.27</v>
      </c>
      <c r="D36" s="44">
        <v>70.83</v>
      </c>
      <c r="E36" s="48">
        <v>29.18</v>
      </c>
      <c r="K36" s="39"/>
      <c r="L36" s="39"/>
    </row>
    <row r="37" spans="2:12" x14ac:dyDescent="0.2">
      <c r="B37" s="45">
        <v>34</v>
      </c>
      <c r="C37" s="44">
        <v>205.41</v>
      </c>
      <c r="D37" s="44">
        <v>70.760000000000005</v>
      </c>
      <c r="E37" s="48">
        <v>28.84</v>
      </c>
      <c r="K37" s="39"/>
      <c r="L37" s="39"/>
    </row>
    <row r="38" spans="2:12" x14ac:dyDescent="0.2">
      <c r="B38" s="45">
        <v>35</v>
      </c>
      <c r="C38" s="44">
        <v>188.97</v>
      </c>
      <c r="D38" s="44">
        <v>72.650000000000006</v>
      </c>
      <c r="E38" s="48">
        <v>25.17</v>
      </c>
      <c r="K38" s="39"/>
      <c r="L38" s="39"/>
    </row>
    <row r="39" spans="2:12" x14ac:dyDescent="0.2">
      <c r="B39" s="45">
        <v>36</v>
      </c>
      <c r="C39" s="44">
        <v>181.26</v>
      </c>
      <c r="D39" s="44">
        <v>69.16</v>
      </c>
      <c r="E39" s="48">
        <v>26.64</v>
      </c>
      <c r="K39" s="39"/>
      <c r="L39" s="39"/>
    </row>
    <row r="40" spans="2:12" x14ac:dyDescent="0.2">
      <c r="B40" s="45">
        <v>37</v>
      </c>
      <c r="C40" s="44">
        <v>206.8</v>
      </c>
      <c r="D40" s="44">
        <v>68.23</v>
      </c>
      <c r="E40" s="48">
        <v>31.23</v>
      </c>
      <c r="K40" s="39"/>
      <c r="L40" s="39"/>
    </row>
    <row r="41" spans="2:12" x14ac:dyDescent="0.2">
      <c r="B41" s="45">
        <v>38</v>
      </c>
      <c r="C41" s="44">
        <v>166.96</v>
      </c>
      <c r="D41" s="44">
        <v>67.23</v>
      </c>
      <c r="E41" s="48">
        <v>25.97</v>
      </c>
      <c r="K41" s="39"/>
      <c r="L41" s="39"/>
    </row>
    <row r="42" spans="2:12" x14ac:dyDescent="0.2">
      <c r="B42" s="45">
        <v>39</v>
      </c>
      <c r="C42" s="44">
        <v>163.82</v>
      </c>
      <c r="D42" s="44">
        <v>67.22</v>
      </c>
      <c r="E42" s="48">
        <v>25.49</v>
      </c>
      <c r="K42" s="39"/>
      <c r="L42" s="39"/>
    </row>
    <row r="43" spans="2:12" x14ac:dyDescent="0.2">
      <c r="B43" s="45">
        <v>40</v>
      </c>
      <c r="C43" s="44">
        <v>174.02</v>
      </c>
      <c r="D43" s="44">
        <v>69.59</v>
      </c>
      <c r="E43" s="48">
        <v>25.27</v>
      </c>
      <c r="K43" s="39"/>
      <c r="L43" s="39"/>
    </row>
    <row r="44" spans="2:12" x14ac:dyDescent="0.2">
      <c r="B44" s="45">
        <v>41</v>
      </c>
      <c r="C44" s="44">
        <v>226.85</v>
      </c>
      <c r="D44" s="44">
        <v>72.430000000000007</v>
      </c>
      <c r="E44" s="48">
        <v>30.4</v>
      </c>
      <c r="K44" s="39"/>
      <c r="L44" s="39"/>
    </row>
    <row r="45" spans="2:12" x14ac:dyDescent="0.2">
      <c r="B45" s="45">
        <v>42</v>
      </c>
      <c r="C45" s="44">
        <v>141.77000000000001</v>
      </c>
      <c r="D45" s="44">
        <v>71.42</v>
      </c>
      <c r="E45" s="48">
        <v>19.54</v>
      </c>
      <c r="K45" s="39"/>
      <c r="L45" s="39"/>
    </row>
    <row r="46" spans="2:12" x14ac:dyDescent="0.2">
      <c r="B46" s="45">
        <v>43</v>
      </c>
      <c r="C46" s="44">
        <v>150.46</v>
      </c>
      <c r="D46" s="44">
        <v>68.61</v>
      </c>
      <c r="E46" s="48">
        <v>22.47</v>
      </c>
      <c r="K46" s="39"/>
      <c r="L46" s="39"/>
    </row>
    <row r="47" spans="2:12" x14ac:dyDescent="0.2">
      <c r="B47" s="45">
        <v>44</v>
      </c>
      <c r="C47" s="44">
        <v>173.39</v>
      </c>
      <c r="D47" s="44">
        <v>67.14</v>
      </c>
      <c r="E47" s="48">
        <v>27.04</v>
      </c>
      <c r="K47" s="39"/>
      <c r="L47" s="39"/>
    </row>
    <row r="48" spans="2:12" x14ac:dyDescent="0.2">
      <c r="B48" s="45">
        <v>45</v>
      </c>
      <c r="C48" s="44">
        <v>158.68</v>
      </c>
      <c r="D48" s="44">
        <v>71.040000000000006</v>
      </c>
      <c r="E48" s="48">
        <v>22.1</v>
      </c>
      <c r="K48" s="39"/>
      <c r="L48" s="39"/>
    </row>
    <row r="49" spans="2:12" x14ac:dyDescent="0.2">
      <c r="B49" s="45">
        <v>46</v>
      </c>
      <c r="C49" s="44">
        <v>164.49</v>
      </c>
      <c r="D49" s="44">
        <v>71.33</v>
      </c>
      <c r="E49" s="48">
        <v>22.73</v>
      </c>
      <c r="K49" s="39"/>
      <c r="L49" s="39"/>
    </row>
    <row r="50" spans="2:12" x14ac:dyDescent="0.2">
      <c r="B50" s="45">
        <v>47</v>
      </c>
      <c r="C50" s="44">
        <v>167.28</v>
      </c>
      <c r="D50" s="44">
        <v>70.22</v>
      </c>
      <c r="E50" s="48">
        <v>23.85</v>
      </c>
      <c r="K50" s="39"/>
      <c r="L50" s="39"/>
    </row>
    <row r="51" spans="2:12" x14ac:dyDescent="0.2">
      <c r="B51" s="45">
        <v>48</v>
      </c>
      <c r="C51" s="44">
        <v>178.51</v>
      </c>
      <c r="D51" s="44">
        <v>70.5</v>
      </c>
      <c r="E51" s="48">
        <v>25.25</v>
      </c>
      <c r="K51" s="39"/>
      <c r="L51" s="39"/>
    </row>
    <row r="52" spans="2:12" x14ac:dyDescent="0.2">
      <c r="B52" s="45">
        <v>49</v>
      </c>
      <c r="C52" s="44">
        <v>152.66</v>
      </c>
      <c r="D52" s="44">
        <v>69.22</v>
      </c>
      <c r="E52" s="48">
        <v>22.4</v>
      </c>
      <c r="K52" s="39"/>
      <c r="L52" s="39"/>
    </row>
    <row r="53" spans="2:12" x14ac:dyDescent="0.2">
      <c r="B53" s="45">
        <v>50</v>
      </c>
      <c r="C53" s="44">
        <v>181.85</v>
      </c>
      <c r="D53" s="44">
        <v>71.58</v>
      </c>
      <c r="E53" s="48">
        <v>24.95</v>
      </c>
      <c r="K53" s="39"/>
      <c r="L53" s="39"/>
    </row>
    <row r="54" spans="2:12" x14ac:dyDescent="0.2">
      <c r="B54" s="45">
        <v>51</v>
      </c>
      <c r="C54" s="44">
        <v>161.28</v>
      </c>
      <c r="D54" s="44">
        <v>69.34</v>
      </c>
      <c r="E54" s="48">
        <v>23.58</v>
      </c>
      <c r="K54" s="39"/>
      <c r="L54" s="39"/>
    </row>
    <row r="55" spans="2:12" x14ac:dyDescent="0.2">
      <c r="B55" s="45">
        <v>52</v>
      </c>
      <c r="C55" s="44">
        <v>158.09</v>
      </c>
      <c r="D55" s="44">
        <v>69.709999999999994</v>
      </c>
      <c r="E55" s="48">
        <v>22.87</v>
      </c>
      <c r="K55" s="39"/>
      <c r="L55" s="39"/>
    </row>
    <row r="56" spans="2:12" x14ac:dyDescent="0.2">
      <c r="B56" s="45">
        <v>53</v>
      </c>
      <c r="C56" s="44">
        <v>313.64999999999998</v>
      </c>
      <c r="D56" s="44">
        <v>71.33</v>
      </c>
      <c r="E56" s="48">
        <v>43.33</v>
      </c>
      <c r="K56" s="39"/>
      <c r="L56" s="39"/>
    </row>
    <row r="57" spans="2:12" x14ac:dyDescent="0.2">
      <c r="B57" s="45">
        <v>54</v>
      </c>
      <c r="C57" s="44">
        <v>217.8</v>
      </c>
      <c r="D57" s="44">
        <v>70.53</v>
      </c>
      <c r="E57" s="48">
        <v>30.78</v>
      </c>
      <c r="K57" s="39"/>
      <c r="L57" s="39"/>
    </row>
    <row r="58" spans="2:12" x14ac:dyDescent="0.2">
      <c r="B58" s="45">
        <v>55</v>
      </c>
      <c r="C58" s="44">
        <v>182.51</v>
      </c>
      <c r="D58" s="44">
        <v>68.47</v>
      </c>
      <c r="E58" s="48">
        <v>27.37</v>
      </c>
      <c r="K58" s="39"/>
      <c r="L58" s="39"/>
    </row>
    <row r="59" spans="2:12" x14ac:dyDescent="0.2">
      <c r="B59" s="45">
        <v>56</v>
      </c>
      <c r="C59" s="44">
        <v>201.8</v>
      </c>
      <c r="D59" s="44">
        <v>72.66</v>
      </c>
      <c r="E59" s="48">
        <v>26.87</v>
      </c>
      <c r="K59" s="39"/>
      <c r="L59" s="39"/>
    </row>
    <row r="60" spans="2:12" x14ac:dyDescent="0.2">
      <c r="B60" s="45">
        <v>57</v>
      </c>
      <c r="C60" s="44">
        <v>168.45</v>
      </c>
      <c r="D60" s="44">
        <v>72.599999999999994</v>
      </c>
      <c r="E60" s="48">
        <v>22.47</v>
      </c>
      <c r="K60" s="39"/>
      <c r="L60" s="39"/>
    </row>
    <row r="61" spans="2:12" x14ac:dyDescent="0.2">
      <c r="B61" s="45">
        <v>58</v>
      </c>
      <c r="C61" s="44">
        <v>166.85</v>
      </c>
      <c r="D61" s="44">
        <v>71.28</v>
      </c>
      <c r="E61" s="48">
        <v>23.08</v>
      </c>
      <c r="K61" s="39"/>
      <c r="L61" s="39"/>
    </row>
    <row r="62" spans="2:12" x14ac:dyDescent="0.2">
      <c r="B62" s="45">
        <v>59</v>
      </c>
      <c r="C62" s="44">
        <v>132.52000000000001</v>
      </c>
      <c r="D62" s="44">
        <v>68.86</v>
      </c>
      <c r="E62" s="48">
        <v>19.649999999999999</v>
      </c>
      <c r="K62" s="39"/>
      <c r="L62" s="39"/>
    </row>
    <row r="63" spans="2:12" x14ac:dyDescent="0.2">
      <c r="B63" s="45">
        <v>60</v>
      </c>
      <c r="C63" s="44">
        <v>155.31</v>
      </c>
      <c r="D63" s="44">
        <v>70.22</v>
      </c>
      <c r="E63" s="48">
        <v>22.14</v>
      </c>
      <c r="K63" s="39"/>
      <c r="L63" s="39"/>
    </row>
    <row r="64" spans="2:12" x14ac:dyDescent="0.2">
      <c r="B64" s="45">
        <v>61</v>
      </c>
      <c r="C64" s="44">
        <v>178.68</v>
      </c>
      <c r="D64" s="44">
        <v>69.36</v>
      </c>
      <c r="E64" s="48">
        <v>26.11</v>
      </c>
      <c r="K64" s="39"/>
      <c r="L64" s="39"/>
    </row>
    <row r="65" spans="2:12" x14ac:dyDescent="0.2">
      <c r="B65" s="45">
        <v>62</v>
      </c>
      <c r="C65" s="44">
        <v>157.6</v>
      </c>
      <c r="D65" s="44">
        <v>70.27</v>
      </c>
      <c r="E65" s="48">
        <v>22.44</v>
      </c>
      <c r="K65" s="39"/>
      <c r="L65" s="39"/>
    </row>
    <row r="66" spans="2:12" x14ac:dyDescent="0.2">
      <c r="B66" s="45">
        <v>63</v>
      </c>
      <c r="C66" s="44">
        <v>144.04</v>
      </c>
      <c r="D66" s="44">
        <v>70.66</v>
      </c>
      <c r="E66" s="48">
        <v>20.28</v>
      </c>
      <c r="K66" s="39"/>
      <c r="L66" s="39"/>
    </row>
    <row r="67" spans="2:12" x14ac:dyDescent="0.2">
      <c r="B67" s="45">
        <v>64</v>
      </c>
      <c r="C67" s="44">
        <v>140.4</v>
      </c>
      <c r="D67" s="44">
        <v>68.52</v>
      </c>
      <c r="E67" s="48">
        <v>21.02</v>
      </c>
      <c r="K67" s="39"/>
      <c r="L67" s="39"/>
    </row>
    <row r="68" spans="2:12" x14ac:dyDescent="0.2">
      <c r="B68" s="45">
        <v>65</v>
      </c>
      <c r="C68" s="44">
        <v>161.5</v>
      </c>
      <c r="D68" s="44">
        <v>68.78</v>
      </c>
      <c r="E68" s="48">
        <v>24</v>
      </c>
      <c r="K68" s="39"/>
      <c r="L68" s="39"/>
    </row>
    <row r="69" spans="2:12" x14ac:dyDescent="0.2">
      <c r="B69" s="45">
        <v>66</v>
      </c>
      <c r="C69" s="44">
        <v>177.42</v>
      </c>
      <c r="D69" s="44">
        <v>69.22</v>
      </c>
      <c r="E69" s="48">
        <v>26.03</v>
      </c>
      <c r="K69" s="39"/>
      <c r="L69" s="39"/>
    </row>
    <row r="70" spans="2:12" x14ac:dyDescent="0.2">
      <c r="B70" s="45">
        <v>67</v>
      </c>
      <c r="C70" s="44">
        <v>193.98</v>
      </c>
      <c r="D70" s="44">
        <v>71.86</v>
      </c>
      <c r="E70" s="48">
        <v>26.41</v>
      </c>
      <c r="K70" s="39"/>
      <c r="L70" s="39"/>
    </row>
    <row r="71" spans="2:12" x14ac:dyDescent="0.2">
      <c r="B71" s="45">
        <v>68</v>
      </c>
      <c r="C71" s="44">
        <v>127.04</v>
      </c>
      <c r="D71" s="44">
        <v>69.27</v>
      </c>
      <c r="E71" s="48">
        <v>18.61</v>
      </c>
      <c r="K71" s="39"/>
      <c r="L71" s="39"/>
    </row>
    <row r="72" spans="2:12" x14ac:dyDescent="0.2">
      <c r="B72" s="45">
        <v>69</v>
      </c>
      <c r="C72" s="44">
        <v>161.99</v>
      </c>
      <c r="D72" s="44">
        <v>69.319999999999993</v>
      </c>
      <c r="E72" s="48">
        <v>23.7</v>
      </c>
      <c r="K72" s="39"/>
      <c r="L72" s="39"/>
    </row>
    <row r="73" spans="2:12" x14ac:dyDescent="0.2">
      <c r="B73" s="45">
        <v>70</v>
      </c>
      <c r="C73" s="44">
        <v>154.78</v>
      </c>
      <c r="D73" s="44">
        <v>68.37</v>
      </c>
      <c r="E73" s="48">
        <v>23.28</v>
      </c>
      <c r="K73" s="39"/>
      <c r="L73" s="39"/>
    </row>
    <row r="74" spans="2:12" x14ac:dyDescent="0.2">
      <c r="B74" s="45">
        <v>71</v>
      </c>
      <c r="C74" s="44">
        <v>205.28</v>
      </c>
      <c r="D74" s="44">
        <v>70.73</v>
      </c>
      <c r="E74" s="48">
        <v>28.84</v>
      </c>
      <c r="K74" s="39"/>
      <c r="L74" s="39"/>
    </row>
    <row r="75" spans="2:12" x14ac:dyDescent="0.2">
      <c r="B75" s="45">
        <v>72</v>
      </c>
      <c r="C75" s="44">
        <v>137.58000000000001</v>
      </c>
      <c r="D75" s="44">
        <v>71.099999999999994</v>
      </c>
      <c r="E75" s="48">
        <v>19.13</v>
      </c>
      <c r="K75" s="39"/>
      <c r="L75" s="39"/>
    </row>
    <row r="76" spans="2:12" x14ac:dyDescent="0.2">
      <c r="B76" s="45">
        <v>73</v>
      </c>
      <c r="C76" s="44">
        <v>180.74</v>
      </c>
      <c r="D76" s="44">
        <v>72.260000000000005</v>
      </c>
      <c r="E76" s="48">
        <v>24.33</v>
      </c>
      <c r="K76" s="39"/>
      <c r="L76" s="39"/>
    </row>
    <row r="77" spans="2:12" x14ac:dyDescent="0.2">
      <c r="B77" s="45">
        <v>74</v>
      </c>
      <c r="C77" s="44">
        <v>156.74</v>
      </c>
      <c r="D77" s="44">
        <v>70.88</v>
      </c>
      <c r="E77" s="48">
        <v>21.93</v>
      </c>
      <c r="K77" s="39"/>
      <c r="L77" s="39"/>
    </row>
    <row r="78" spans="2:12" x14ac:dyDescent="0.2">
      <c r="B78" s="45">
        <v>75</v>
      </c>
      <c r="C78" s="44">
        <v>159.29</v>
      </c>
      <c r="D78" s="44">
        <v>70.209999999999994</v>
      </c>
      <c r="E78" s="48">
        <v>22.72</v>
      </c>
      <c r="K78" s="39"/>
      <c r="L78" s="39"/>
    </row>
    <row r="79" spans="2:12" x14ac:dyDescent="0.2">
      <c r="B79" s="45">
        <v>76</v>
      </c>
      <c r="C79" s="44">
        <v>163.61000000000001</v>
      </c>
      <c r="D79" s="44">
        <v>69.95</v>
      </c>
      <c r="E79" s="48">
        <v>23.51</v>
      </c>
      <c r="K79" s="39"/>
      <c r="L79" s="39"/>
    </row>
    <row r="80" spans="2:12" x14ac:dyDescent="0.2">
      <c r="B80" s="45">
        <v>77</v>
      </c>
      <c r="C80" s="44">
        <v>135.97</v>
      </c>
      <c r="D80" s="44">
        <v>70.44</v>
      </c>
      <c r="E80" s="48">
        <v>19.27</v>
      </c>
      <c r="K80" s="39"/>
      <c r="L80" s="39"/>
    </row>
    <row r="81" spans="2:12" x14ac:dyDescent="0.2">
      <c r="B81" s="45">
        <v>78</v>
      </c>
      <c r="C81" s="44">
        <v>194.95</v>
      </c>
      <c r="D81" s="44">
        <v>72.849999999999994</v>
      </c>
      <c r="E81" s="48">
        <v>25.82</v>
      </c>
      <c r="K81" s="39"/>
      <c r="L81" s="39"/>
    </row>
    <row r="82" spans="2:12" x14ac:dyDescent="0.2">
      <c r="B82" s="45">
        <v>79</v>
      </c>
      <c r="C82" s="44">
        <v>187.27</v>
      </c>
      <c r="D82" s="44">
        <v>69.75</v>
      </c>
      <c r="E82" s="48">
        <v>27.06</v>
      </c>
      <c r="K82" s="39"/>
      <c r="L82" s="39"/>
    </row>
    <row r="83" spans="2:12" x14ac:dyDescent="0.2">
      <c r="B83" s="45">
        <v>80</v>
      </c>
      <c r="C83" s="44">
        <v>167.65</v>
      </c>
      <c r="D83" s="44">
        <v>69.91</v>
      </c>
      <c r="E83" s="48">
        <v>24.11</v>
      </c>
      <c r="K83" s="39"/>
      <c r="L83" s="39"/>
    </row>
    <row r="84" spans="2:12" x14ac:dyDescent="0.2">
      <c r="B84" s="45">
        <v>81</v>
      </c>
      <c r="C84" s="44">
        <v>145.19</v>
      </c>
      <c r="D84" s="44">
        <v>71.260000000000005</v>
      </c>
      <c r="E84" s="48">
        <v>20.100000000000001</v>
      </c>
      <c r="K84" s="39"/>
      <c r="L84" s="39"/>
    </row>
    <row r="85" spans="2:12" x14ac:dyDescent="0.2">
      <c r="B85" s="45">
        <v>82</v>
      </c>
      <c r="C85" s="44">
        <v>175.32</v>
      </c>
      <c r="D85" s="44">
        <v>66.72</v>
      </c>
      <c r="E85" s="48">
        <v>27.69</v>
      </c>
      <c r="K85" s="39"/>
      <c r="L85" s="39"/>
    </row>
    <row r="86" spans="2:12" x14ac:dyDescent="0.2">
      <c r="B86" s="45">
        <v>83</v>
      </c>
      <c r="C86" s="44">
        <v>145.9</v>
      </c>
      <c r="D86" s="44">
        <v>67.11</v>
      </c>
      <c r="E86" s="48">
        <v>22.78</v>
      </c>
      <c r="K86" s="39"/>
      <c r="L86" s="39"/>
    </row>
    <row r="87" spans="2:12" x14ac:dyDescent="0.2">
      <c r="B87" s="45">
        <v>84</v>
      </c>
      <c r="C87" s="44">
        <v>147.99</v>
      </c>
      <c r="D87" s="44">
        <v>68.94</v>
      </c>
      <c r="E87" s="48">
        <v>21.89</v>
      </c>
      <c r="K87" s="39"/>
      <c r="L87" s="39"/>
    </row>
    <row r="88" spans="2:12" x14ac:dyDescent="0.2">
      <c r="B88" s="45">
        <v>85</v>
      </c>
      <c r="C88" s="44">
        <v>158.84</v>
      </c>
      <c r="D88" s="44">
        <v>69.900000000000006</v>
      </c>
      <c r="E88" s="48">
        <v>22.85</v>
      </c>
      <c r="K88" s="39"/>
      <c r="L88" s="39"/>
    </row>
    <row r="89" spans="2:12" x14ac:dyDescent="0.2">
      <c r="B89" s="45">
        <v>86</v>
      </c>
      <c r="C89" s="44">
        <v>133.72</v>
      </c>
      <c r="D89" s="44">
        <v>69.569999999999993</v>
      </c>
      <c r="E89" s="48">
        <v>19.420000000000002</v>
      </c>
      <c r="K89" s="39"/>
      <c r="L89" s="39"/>
    </row>
    <row r="90" spans="2:12" x14ac:dyDescent="0.2">
      <c r="B90" s="45">
        <v>87</v>
      </c>
      <c r="C90" s="44">
        <v>324.61</v>
      </c>
      <c r="D90" s="44">
        <v>69.06</v>
      </c>
      <c r="E90" s="48">
        <v>47.84</v>
      </c>
      <c r="K90" s="39"/>
      <c r="L90" s="39"/>
    </row>
    <row r="91" spans="2:12" x14ac:dyDescent="0.2">
      <c r="B91" s="45">
        <v>88</v>
      </c>
      <c r="C91" s="44">
        <v>116.12</v>
      </c>
      <c r="D91" s="44">
        <v>69.11</v>
      </c>
      <c r="E91" s="48">
        <v>17.09</v>
      </c>
      <c r="K91" s="39"/>
      <c r="L91" s="39"/>
    </row>
    <row r="92" spans="2:12" x14ac:dyDescent="0.2">
      <c r="B92" s="45">
        <v>89</v>
      </c>
      <c r="C92" s="44">
        <v>166.65</v>
      </c>
      <c r="D92" s="44">
        <v>69.819999999999993</v>
      </c>
      <c r="E92" s="48">
        <v>24.04</v>
      </c>
      <c r="K92" s="39"/>
      <c r="L92" s="39"/>
    </row>
    <row r="93" spans="2:12" x14ac:dyDescent="0.2">
      <c r="B93" s="45">
        <v>90</v>
      </c>
      <c r="C93" s="44">
        <v>133.19</v>
      </c>
      <c r="D93" s="44">
        <v>68.400000000000006</v>
      </c>
      <c r="E93" s="48">
        <v>20.010000000000002</v>
      </c>
      <c r="K93" s="39"/>
      <c r="L93" s="39"/>
    </row>
    <row r="94" spans="2:12" x14ac:dyDescent="0.2">
      <c r="B94" s="45">
        <v>91</v>
      </c>
      <c r="C94" s="44">
        <v>166.83</v>
      </c>
      <c r="D94" s="44">
        <v>68.900000000000006</v>
      </c>
      <c r="E94" s="48">
        <v>24.71</v>
      </c>
      <c r="K94" s="39"/>
      <c r="L94" s="39"/>
    </row>
    <row r="95" spans="2:12" x14ac:dyDescent="0.2">
      <c r="B95" s="45">
        <v>92</v>
      </c>
      <c r="C95" s="44">
        <v>234.3</v>
      </c>
      <c r="D95" s="44">
        <v>76.64</v>
      </c>
      <c r="E95" s="48">
        <v>28.04</v>
      </c>
      <c r="K95" s="39"/>
      <c r="L95" s="39"/>
    </row>
    <row r="96" spans="2:12" x14ac:dyDescent="0.2">
      <c r="B96" s="45">
        <v>93</v>
      </c>
      <c r="C96" s="44">
        <v>209.97</v>
      </c>
      <c r="D96" s="44">
        <v>72.099999999999994</v>
      </c>
      <c r="E96" s="48">
        <v>28.39</v>
      </c>
      <c r="K96" s="39"/>
      <c r="L96" s="39"/>
    </row>
    <row r="97" spans="2:12" x14ac:dyDescent="0.2">
      <c r="B97" s="45">
        <v>94</v>
      </c>
      <c r="C97" s="44">
        <v>192.2</v>
      </c>
      <c r="D97" s="44">
        <v>68.680000000000007</v>
      </c>
      <c r="E97" s="48">
        <v>28.64</v>
      </c>
      <c r="K97" s="39"/>
      <c r="L97" s="39"/>
    </row>
    <row r="98" spans="2:12" x14ac:dyDescent="0.2">
      <c r="B98" s="45">
        <v>95</v>
      </c>
      <c r="C98" s="44">
        <v>177.53</v>
      </c>
      <c r="D98" s="44">
        <v>73.56</v>
      </c>
      <c r="E98" s="48">
        <v>23.06</v>
      </c>
      <c r="K98" s="39"/>
      <c r="L98" s="39"/>
    </row>
    <row r="99" spans="2:12" x14ac:dyDescent="0.2">
      <c r="B99" s="45">
        <v>96</v>
      </c>
      <c r="C99" s="44">
        <v>160.1</v>
      </c>
      <c r="D99" s="44">
        <v>70.150000000000006</v>
      </c>
      <c r="E99" s="48">
        <v>22.87</v>
      </c>
      <c r="K99" s="39"/>
      <c r="L99" s="39"/>
    </row>
    <row r="100" spans="2:12" x14ac:dyDescent="0.2">
      <c r="B100" s="45">
        <v>97</v>
      </c>
      <c r="C100" s="44">
        <v>162.22999999999999</v>
      </c>
      <c r="D100" s="44">
        <v>70.760000000000005</v>
      </c>
      <c r="E100" s="48">
        <v>22.78</v>
      </c>
      <c r="K100" s="39"/>
      <c r="L100" s="39"/>
    </row>
    <row r="101" spans="2:12" x14ac:dyDescent="0.2">
      <c r="B101" s="45">
        <v>98</v>
      </c>
      <c r="C101" s="44">
        <v>142.59</v>
      </c>
      <c r="D101" s="44">
        <v>69.73</v>
      </c>
      <c r="E101" s="48">
        <v>20.62</v>
      </c>
      <c r="K101" s="39"/>
      <c r="L101" s="39"/>
    </row>
    <row r="102" spans="2:12" x14ac:dyDescent="0.2">
      <c r="B102" s="45">
        <v>99</v>
      </c>
      <c r="C102" s="44">
        <v>172.84</v>
      </c>
      <c r="D102" s="44">
        <v>69.67</v>
      </c>
      <c r="E102" s="48">
        <v>25.03</v>
      </c>
      <c r="K102" s="39"/>
      <c r="L102" s="39"/>
    </row>
    <row r="103" spans="2:12" x14ac:dyDescent="0.2">
      <c r="B103" s="45">
        <v>100</v>
      </c>
      <c r="C103" s="44">
        <v>173.53</v>
      </c>
      <c r="D103" s="44">
        <v>69.95</v>
      </c>
      <c r="E103" s="48">
        <v>24.93</v>
      </c>
      <c r="K103" s="39"/>
      <c r="L103" s="39"/>
    </row>
    <row r="104" spans="2:12" x14ac:dyDescent="0.2">
      <c r="B104" s="45">
        <v>101</v>
      </c>
      <c r="C104" s="44">
        <v>203.83</v>
      </c>
      <c r="D104" s="44">
        <v>71.75</v>
      </c>
      <c r="E104" s="48">
        <v>27.83</v>
      </c>
      <c r="K104" s="39"/>
      <c r="L104" s="39"/>
    </row>
    <row r="105" spans="2:12" x14ac:dyDescent="0.2">
      <c r="B105" s="45">
        <v>102</v>
      </c>
      <c r="C105" s="44">
        <v>176.53</v>
      </c>
      <c r="D105" s="44">
        <v>68.75</v>
      </c>
      <c r="E105" s="48">
        <v>26.25</v>
      </c>
      <c r="K105" s="39"/>
      <c r="L105" s="39"/>
    </row>
    <row r="106" spans="2:12" x14ac:dyDescent="0.2">
      <c r="B106" s="45">
        <v>103</v>
      </c>
      <c r="C106" s="44">
        <v>154.01</v>
      </c>
      <c r="D106" s="44">
        <v>70.430000000000007</v>
      </c>
      <c r="E106" s="48">
        <v>21.82</v>
      </c>
      <c r="K106" s="39"/>
      <c r="L106" s="39"/>
    </row>
    <row r="107" spans="2:12" x14ac:dyDescent="0.2">
      <c r="B107" s="45">
        <v>104</v>
      </c>
      <c r="C107" s="44">
        <v>195.47</v>
      </c>
      <c r="D107" s="44">
        <v>68.38</v>
      </c>
      <c r="E107" s="48">
        <v>29.38</v>
      </c>
      <c r="K107" s="39"/>
      <c r="L107" s="39"/>
    </row>
    <row r="108" spans="2:12" x14ac:dyDescent="0.2">
      <c r="B108" s="45">
        <v>105</v>
      </c>
      <c r="C108" s="44">
        <v>178.26</v>
      </c>
      <c r="D108" s="44">
        <v>68.66</v>
      </c>
      <c r="E108" s="48">
        <v>26.58</v>
      </c>
      <c r="K108" s="39"/>
      <c r="L108" s="39"/>
    </row>
    <row r="109" spans="2:12" x14ac:dyDescent="0.2">
      <c r="B109" s="45">
        <v>106</v>
      </c>
      <c r="C109" s="44">
        <v>195.97</v>
      </c>
      <c r="D109" s="44">
        <v>68.63</v>
      </c>
      <c r="E109" s="48">
        <v>29.25</v>
      </c>
      <c r="K109" s="39"/>
      <c r="L109" s="39"/>
    </row>
    <row r="110" spans="2:12" x14ac:dyDescent="0.2">
      <c r="B110" s="45">
        <v>107</v>
      </c>
      <c r="C110" s="44">
        <v>136.30000000000001</v>
      </c>
      <c r="D110" s="44">
        <v>69.510000000000005</v>
      </c>
      <c r="E110" s="48">
        <v>19.829999999999998</v>
      </c>
      <c r="K110" s="39"/>
      <c r="L110" s="39"/>
    </row>
    <row r="111" spans="2:12" x14ac:dyDescent="0.2">
      <c r="B111" s="45">
        <v>108</v>
      </c>
      <c r="C111" s="44">
        <v>136.6</v>
      </c>
      <c r="D111" s="44">
        <v>67.73</v>
      </c>
      <c r="E111" s="48">
        <v>20.93</v>
      </c>
      <c r="K111" s="39"/>
      <c r="L111" s="39"/>
    </row>
    <row r="112" spans="2:12" x14ac:dyDescent="0.2">
      <c r="B112" s="45">
        <v>109</v>
      </c>
      <c r="C112" s="44">
        <v>183.17</v>
      </c>
      <c r="D112" s="44">
        <v>68.760000000000005</v>
      </c>
      <c r="E112" s="48">
        <v>27.24</v>
      </c>
      <c r="K112" s="39"/>
      <c r="L112" s="39"/>
    </row>
    <row r="113" spans="2:12" x14ac:dyDescent="0.2">
      <c r="B113" s="45">
        <v>110</v>
      </c>
      <c r="C113" s="44">
        <v>139.87</v>
      </c>
      <c r="D113" s="44">
        <v>70.099999999999994</v>
      </c>
      <c r="E113" s="48">
        <v>20.010000000000002</v>
      </c>
      <c r="K113" s="39"/>
      <c r="L113" s="39"/>
    </row>
    <row r="114" spans="2:12" x14ac:dyDescent="0.2">
      <c r="B114" s="45">
        <v>111</v>
      </c>
      <c r="C114" s="44">
        <v>166.7</v>
      </c>
      <c r="D114" s="44">
        <v>72.11</v>
      </c>
      <c r="E114" s="48">
        <v>22.54</v>
      </c>
      <c r="K114" s="39"/>
      <c r="L114" s="39"/>
    </row>
    <row r="115" spans="2:12" x14ac:dyDescent="0.2">
      <c r="B115" s="45">
        <v>112</v>
      </c>
      <c r="C115" s="44">
        <v>182.58</v>
      </c>
      <c r="D115" s="44">
        <v>68.19</v>
      </c>
      <c r="E115" s="48">
        <v>27.6</v>
      </c>
      <c r="K115" s="39"/>
      <c r="L115" s="39"/>
    </row>
    <row r="116" spans="2:12" x14ac:dyDescent="0.2">
      <c r="B116" s="45">
        <v>113</v>
      </c>
      <c r="C116" s="44">
        <v>346.97</v>
      </c>
      <c r="D116" s="44">
        <v>70.849999999999994</v>
      </c>
      <c r="E116" s="48">
        <v>48.6</v>
      </c>
      <c r="K116" s="39"/>
      <c r="L116" s="39"/>
    </row>
    <row r="117" spans="2:12" x14ac:dyDescent="0.2">
      <c r="B117" s="45">
        <v>114</v>
      </c>
      <c r="C117" s="44">
        <v>201.21</v>
      </c>
      <c r="D117" s="44">
        <v>72.89</v>
      </c>
      <c r="E117" s="48">
        <v>26.62</v>
      </c>
      <c r="K117" s="39"/>
      <c r="L117" s="39"/>
    </row>
    <row r="118" spans="2:12" x14ac:dyDescent="0.2">
      <c r="B118" s="45">
        <v>115</v>
      </c>
      <c r="C118" s="44">
        <v>155.63999999999999</v>
      </c>
      <c r="D118" s="44">
        <v>71.989999999999995</v>
      </c>
      <c r="E118" s="48">
        <v>21.11</v>
      </c>
      <c r="K118" s="39"/>
      <c r="L118" s="39"/>
    </row>
    <row r="119" spans="2:12" x14ac:dyDescent="0.2">
      <c r="B119" s="45">
        <v>116</v>
      </c>
      <c r="C119" s="44">
        <v>169.18</v>
      </c>
      <c r="D119" s="44">
        <v>72.66</v>
      </c>
      <c r="E119" s="48">
        <v>22.53</v>
      </c>
      <c r="K119" s="39"/>
      <c r="L119" s="39"/>
    </row>
    <row r="120" spans="2:12" x14ac:dyDescent="0.2">
      <c r="B120" s="45">
        <v>117</v>
      </c>
      <c r="C120" s="44">
        <v>127.96</v>
      </c>
      <c r="D120" s="44">
        <v>68.819999999999993</v>
      </c>
      <c r="E120" s="48">
        <v>19</v>
      </c>
      <c r="K120" s="39"/>
      <c r="L120" s="39"/>
    </row>
    <row r="121" spans="2:12" x14ac:dyDescent="0.2">
      <c r="B121" s="45">
        <v>118</v>
      </c>
      <c r="C121" s="44">
        <v>130.97999999999999</v>
      </c>
      <c r="D121" s="44">
        <v>69.95</v>
      </c>
      <c r="E121" s="48">
        <v>18.82</v>
      </c>
      <c r="K121" s="39"/>
      <c r="L121" s="39"/>
    </row>
    <row r="122" spans="2:12" x14ac:dyDescent="0.2">
      <c r="B122" s="45">
        <v>119</v>
      </c>
      <c r="C122" s="44">
        <v>175.29</v>
      </c>
      <c r="D122" s="44">
        <v>69.069999999999993</v>
      </c>
      <c r="E122" s="48">
        <v>25.83</v>
      </c>
      <c r="K122" s="39"/>
      <c r="L122" s="39"/>
    </row>
    <row r="123" spans="2:12" x14ac:dyDescent="0.2">
      <c r="B123" s="45">
        <v>120</v>
      </c>
      <c r="C123" s="44">
        <v>153.05000000000001</v>
      </c>
      <c r="D123" s="44">
        <v>67.19</v>
      </c>
      <c r="E123" s="48">
        <v>23.83</v>
      </c>
      <c r="K123" s="39"/>
      <c r="L123" s="39"/>
    </row>
    <row r="124" spans="2:12" x14ac:dyDescent="0.2">
      <c r="B124" s="45">
        <v>121</v>
      </c>
      <c r="C124" s="44">
        <v>184.47</v>
      </c>
      <c r="D124" s="44">
        <v>68.739999999999995</v>
      </c>
      <c r="E124" s="48">
        <v>27.45</v>
      </c>
      <c r="K124" s="39"/>
      <c r="L124" s="39"/>
    </row>
    <row r="125" spans="2:12" x14ac:dyDescent="0.2">
      <c r="B125" s="45">
        <v>122</v>
      </c>
      <c r="C125" s="44">
        <v>174.01</v>
      </c>
      <c r="D125" s="44">
        <v>68.180000000000007</v>
      </c>
      <c r="E125" s="48">
        <v>26.31</v>
      </c>
      <c r="K125" s="39"/>
      <c r="L125" s="39"/>
    </row>
    <row r="126" spans="2:12" x14ac:dyDescent="0.2">
      <c r="B126" s="45">
        <v>123</v>
      </c>
      <c r="C126" s="44">
        <v>137.37</v>
      </c>
      <c r="D126" s="44">
        <v>70.349999999999994</v>
      </c>
      <c r="E126" s="48">
        <v>19.510000000000002</v>
      </c>
      <c r="K126" s="39"/>
      <c r="L126" s="39"/>
    </row>
    <row r="127" spans="2:12" x14ac:dyDescent="0.2">
      <c r="B127" s="45">
        <v>124</v>
      </c>
      <c r="C127" s="44">
        <v>155.44</v>
      </c>
      <c r="D127" s="44">
        <v>67</v>
      </c>
      <c r="E127" s="48">
        <v>24.34</v>
      </c>
      <c r="K127" s="39"/>
      <c r="L127" s="39"/>
    </row>
    <row r="128" spans="2:12" x14ac:dyDescent="0.2">
      <c r="B128" s="45">
        <v>125</v>
      </c>
      <c r="C128" s="44">
        <v>143.22999999999999</v>
      </c>
      <c r="D128" s="44">
        <v>69.73</v>
      </c>
      <c r="E128" s="48">
        <v>20.71</v>
      </c>
      <c r="K128" s="39"/>
      <c r="L128" s="39"/>
    </row>
    <row r="129" spans="2:12" x14ac:dyDescent="0.2">
      <c r="B129" s="45">
        <v>126</v>
      </c>
      <c r="C129" s="44">
        <v>151.47</v>
      </c>
      <c r="D129" s="44">
        <v>72.66</v>
      </c>
      <c r="E129" s="48">
        <v>20.170000000000002</v>
      </c>
      <c r="K129" s="39"/>
      <c r="L129" s="39"/>
    </row>
    <row r="130" spans="2:12" x14ac:dyDescent="0.2">
      <c r="B130" s="45">
        <v>127</v>
      </c>
      <c r="C130" s="44">
        <v>198.46</v>
      </c>
      <c r="D130" s="44">
        <v>72.83</v>
      </c>
      <c r="E130" s="48">
        <v>26.3</v>
      </c>
      <c r="K130" s="39"/>
      <c r="L130" s="39"/>
    </row>
    <row r="131" spans="2:12" x14ac:dyDescent="0.2">
      <c r="B131" s="45">
        <v>128</v>
      </c>
      <c r="C131" s="44">
        <v>146.49</v>
      </c>
      <c r="D131" s="44">
        <v>69.95</v>
      </c>
      <c r="E131" s="48">
        <v>21.05</v>
      </c>
      <c r="K131" s="39"/>
      <c r="L131" s="39"/>
    </row>
    <row r="132" spans="2:12" x14ac:dyDescent="0.2">
      <c r="B132" s="45">
        <v>129</v>
      </c>
      <c r="C132" s="44">
        <v>156.97</v>
      </c>
      <c r="D132" s="44">
        <v>70.23</v>
      </c>
      <c r="E132" s="48">
        <v>22.37</v>
      </c>
      <c r="K132" s="39"/>
      <c r="L132" s="39"/>
    </row>
    <row r="133" spans="2:12" x14ac:dyDescent="0.2">
      <c r="B133" s="45">
        <v>130</v>
      </c>
      <c r="C133" s="44">
        <v>162.52000000000001</v>
      </c>
      <c r="D133" s="44">
        <v>71.2</v>
      </c>
      <c r="E133" s="48">
        <v>22.54</v>
      </c>
      <c r="K133" s="39"/>
      <c r="L133" s="39"/>
    </row>
    <row r="134" spans="2:12" x14ac:dyDescent="0.2">
      <c r="B134" s="45">
        <v>131</v>
      </c>
      <c r="C134" s="44">
        <v>193.22</v>
      </c>
      <c r="D134" s="44">
        <v>70.42</v>
      </c>
      <c r="E134" s="48">
        <v>27.39</v>
      </c>
      <c r="K134" s="39"/>
      <c r="L134" s="39"/>
    </row>
    <row r="135" spans="2:12" x14ac:dyDescent="0.2">
      <c r="B135" s="45">
        <v>132</v>
      </c>
      <c r="C135" s="44">
        <v>170.11</v>
      </c>
      <c r="D135" s="44">
        <v>72.569999999999993</v>
      </c>
      <c r="E135" s="48">
        <v>22.71</v>
      </c>
      <c r="K135" s="39"/>
      <c r="L135" s="39"/>
    </row>
    <row r="136" spans="2:12" x14ac:dyDescent="0.2">
      <c r="B136" s="45">
        <v>133</v>
      </c>
      <c r="C136" s="44">
        <v>199.84</v>
      </c>
      <c r="D136" s="44">
        <v>72.45</v>
      </c>
      <c r="E136" s="48">
        <v>26.76</v>
      </c>
      <c r="K136" s="39"/>
      <c r="L136" s="39"/>
    </row>
    <row r="137" spans="2:12" x14ac:dyDescent="0.2">
      <c r="B137" s="45">
        <v>134</v>
      </c>
      <c r="C137" s="44">
        <v>173.08</v>
      </c>
      <c r="D137" s="44">
        <v>70.48</v>
      </c>
      <c r="E137" s="48">
        <v>24.5</v>
      </c>
      <c r="K137" s="39"/>
      <c r="L137" s="39"/>
    </row>
    <row r="138" spans="2:12" x14ac:dyDescent="0.2">
      <c r="B138" s="45">
        <v>135</v>
      </c>
      <c r="C138" s="44">
        <v>179.38</v>
      </c>
      <c r="D138" s="44">
        <v>71</v>
      </c>
      <c r="E138" s="48">
        <v>25.02</v>
      </c>
      <c r="K138" s="39"/>
      <c r="L138" s="39"/>
    </row>
    <row r="139" spans="2:12" x14ac:dyDescent="0.2">
      <c r="B139" s="45">
        <v>136</v>
      </c>
      <c r="C139" s="44">
        <v>161.66</v>
      </c>
      <c r="D139" s="44">
        <v>72.11</v>
      </c>
      <c r="E139" s="48">
        <v>21.85</v>
      </c>
      <c r="K139" s="39"/>
      <c r="L139" s="39"/>
    </row>
    <row r="140" spans="2:12" x14ac:dyDescent="0.2">
      <c r="B140" s="45">
        <v>137</v>
      </c>
      <c r="C140" s="44">
        <v>200.56</v>
      </c>
      <c r="D140" s="44">
        <v>72.150000000000006</v>
      </c>
      <c r="E140" s="48">
        <v>27.08</v>
      </c>
      <c r="K140" s="39"/>
      <c r="L140" s="39"/>
    </row>
    <row r="141" spans="2:12" x14ac:dyDescent="0.2">
      <c r="B141" s="45">
        <v>138</v>
      </c>
      <c r="C141" s="44">
        <v>203.29</v>
      </c>
      <c r="D141" s="44">
        <v>72.2</v>
      </c>
      <c r="E141" s="48">
        <v>27.42</v>
      </c>
      <c r="K141" s="39"/>
      <c r="L141" s="39"/>
    </row>
    <row r="142" spans="2:12" x14ac:dyDescent="0.2">
      <c r="B142" s="45">
        <v>139</v>
      </c>
      <c r="C142" s="44">
        <v>178.19</v>
      </c>
      <c r="D142" s="44">
        <v>70.41</v>
      </c>
      <c r="E142" s="48">
        <v>25.27</v>
      </c>
      <c r="K142" s="39"/>
      <c r="L142" s="39"/>
    </row>
    <row r="143" spans="2:12" x14ac:dyDescent="0.2">
      <c r="B143" s="45">
        <v>140</v>
      </c>
      <c r="C143" s="44">
        <v>196.96</v>
      </c>
      <c r="D143" s="44">
        <v>68.510000000000005</v>
      </c>
      <c r="E143" s="48">
        <v>29.5</v>
      </c>
      <c r="K143" s="39"/>
      <c r="L143" s="39"/>
    </row>
    <row r="144" spans="2:12" x14ac:dyDescent="0.2">
      <c r="B144" s="45">
        <v>141</v>
      </c>
      <c r="C144" s="44">
        <v>182.4</v>
      </c>
      <c r="D144" s="44">
        <v>69.17</v>
      </c>
      <c r="E144" s="48">
        <v>26.8</v>
      </c>
      <c r="K144" s="39"/>
      <c r="L144" s="39"/>
    </row>
    <row r="145" spans="2:12" x14ac:dyDescent="0.2">
      <c r="B145" s="45">
        <v>142</v>
      </c>
      <c r="C145" s="44">
        <v>156.69999999999999</v>
      </c>
      <c r="D145" s="44">
        <v>67.78</v>
      </c>
      <c r="E145" s="48">
        <v>23.98</v>
      </c>
      <c r="K145" s="39"/>
      <c r="L145" s="39"/>
    </row>
    <row r="146" spans="2:12" x14ac:dyDescent="0.2">
      <c r="B146" s="45">
        <v>143</v>
      </c>
      <c r="C146" s="44">
        <v>128.07</v>
      </c>
      <c r="D146" s="44">
        <v>69.55</v>
      </c>
      <c r="E146" s="48">
        <v>18.61</v>
      </c>
      <c r="K146" s="39"/>
      <c r="L146" s="39"/>
    </row>
    <row r="147" spans="2:12" x14ac:dyDescent="0.2">
      <c r="B147" s="45">
        <v>144</v>
      </c>
      <c r="C147" s="44">
        <v>155.96</v>
      </c>
      <c r="D147" s="44">
        <v>70.22</v>
      </c>
      <c r="E147" s="48">
        <v>22.24</v>
      </c>
      <c r="K147" s="39"/>
      <c r="L147" s="39"/>
    </row>
    <row r="148" spans="2:12" x14ac:dyDescent="0.2">
      <c r="B148" s="45">
        <v>145</v>
      </c>
      <c r="C148" s="44">
        <v>189.31</v>
      </c>
      <c r="D148" s="44">
        <v>71.03</v>
      </c>
      <c r="E148" s="48">
        <v>26.38</v>
      </c>
      <c r="K148" s="39"/>
      <c r="L148" s="39"/>
    </row>
    <row r="149" spans="2:12" x14ac:dyDescent="0.2">
      <c r="B149" s="45">
        <v>146</v>
      </c>
      <c r="C149" s="44">
        <v>155.85</v>
      </c>
      <c r="D149" s="44">
        <v>68.62</v>
      </c>
      <c r="E149" s="48">
        <v>23.27</v>
      </c>
      <c r="K149" s="39"/>
      <c r="L149" s="39"/>
    </row>
    <row r="150" spans="2:12" x14ac:dyDescent="0.2">
      <c r="B150" s="45">
        <v>147</v>
      </c>
      <c r="C150" s="44">
        <v>171.73</v>
      </c>
      <c r="D150" s="44">
        <v>68.73</v>
      </c>
      <c r="E150" s="48">
        <v>25.55</v>
      </c>
      <c r="K150" s="39"/>
      <c r="L150" s="39"/>
    </row>
    <row r="151" spans="2:12" x14ac:dyDescent="0.2">
      <c r="B151" s="45">
        <v>148</v>
      </c>
      <c r="C151" s="44">
        <v>157.78</v>
      </c>
      <c r="D151" s="44">
        <v>67.42</v>
      </c>
      <c r="E151" s="48">
        <v>24.4</v>
      </c>
      <c r="K151" s="39"/>
      <c r="L151" s="39"/>
    </row>
    <row r="152" spans="2:12" x14ac:dyDescent="0.2">
      <c r="B152" s="45">
        <v>149</v>
      </c>
      <c r="C152" s="44">
        <v>135.66</v>
      </c>
      <c r="D152" s="44">
        <v>67.42</v>
      </c>
      <c r="E152" s="48">
        <v>20.98</v>
      </c>
      <c r="K152" s="39"/>
      <c r="L152" s="39"/>
    </row>
    <row r="153" spans="2:12" x14ac:dyDescent="0.2">
      <c r="B153" s="45">
        <v>150</v>
      </c>
      <c r="C153" s="44">
        <v>187.63</v>
      </c>
      <c r="D153" s="44">
        <v>71.06</v>
      </c>
      <c r="E153" s="48">
        <v>26.12</v>
      </c>
      <c r="K153" s="39"/>
      <c r="L153" s="39"/>
    </row>
    <row r="154" spans="2:12" x14ac:dyDescent="0.2">
      <c r="B154" s="45">
        <v>151</v>
      </c>
      <c r="C154" s="44">
        <v>165.95</v>
      </c>
      <c r="D154" s="44">
        <v>70.150000000000006</v>
      </c>
      <c r="E154" s="48">
        <v>23.71</v>
      </c>
      <c r="K154" s="39"/>
      <c r="L154" s="39"/>
    </row>
    <row r="155" spans="2:12" x14ac:dyDescent="0.2">
      <c r="B155" s="45">
        <v>152</v>
      </c>
      <c r="C155" s="44">
        <v>175.64</v>
      </c>
      <c r="D155" s="44">
        <v>69.599999999999994</v>
      </c>
      <c r="E155" s="48">
        <v>25.49</v>
      </c>
      <c r="K155" s="39"/>
      <c r="L155" s="39"/>
    </row>
    <row r="156" spans="2:12" x14ac:dyDescent="0.2">
      <c r="B156" s="45">
        <v>153</v>
      </c>
      <c r="C156" s="44">
        <v>148.58000000000001</v>
      </c>
      <c r="D156" s="44">
        <v>68.59</v>
      </c>
      <c r="E156" s="48">
        <v>22.2</v>
      </c>
      <c r="K156" s="39"/>
      <c r="L156" s="39"/>
    </row>
    <row r="157" spans="2:12" x14ac:dyDescent="0.2">
      <c r="B157" s="45">
        <v>154</v>
      </c>
      <c r="C157" s="44">
        <v>207.53</v>
      </c>
      <c r="D157" s="44">
        <v>69.64</v>
      </c>
      <c r="E157" s="48">
        <v>30.08</v>
      </c>
      <c r="K157" s="39"/>
      <c r="L157" s="39"/>
    </row>
    <row r="158" spans="2:12" x14ac:dyDescent="0.2">
      <c r="B158" s="45">
        <v>155</v>
      </c>
      <c r="C158" s="44">
        <v>191.66</v>
      </c>
      <c r="D158" s="44">
        <v>70.319999999999993</v>
      </c>
      <c r="E158" s="48">
        <v>27.24</v>
      </c>
      <c r="K158" s="39"/>
      <c r="L158" s="39"/>
    </row>
    <row r="159" spans="2:12" x14ac:dyDescent="0.2">
      <c r="B159" s="45">
        <v>156</v>
      </c>
      <c r="C159" s="44">
        <v>190.91</v>
      </c>
      <c r="D159" s="44">
        <v>71.290000000000006</v>
      </c>
      <c r="E159" s="48">
        <v>26.41</v>
      </c>
      <c r="K159" s="39"/>
      <c r="L159" s="39"/>
    </row>
    <row r="160" spans="2:12" x14ac:dyDescent="0.2">
      <c r="B160" s="45">
        <v>157</v>
      </c>
      <c r="C160" s="44">
        <v>212.51</v>
      </c>
      <c r="D160" s="44">
        <v>69.900000000000006</v>
      </c>
      <c r="E160" s="48">
        <v>30.58</v>
      </c>
      <c r="K160" s="39"/>
      <c r="L160" s="39"/>
    </row>
    <row r="161" spans="2:12" x14ac:dyDescent="0.2">
      <c r="B161" s="45">
        <v>158</v>
      </c>
      <c r="C161" s="44">
        <v>217.84</v>
      </c>
      <c r="D161" s="44">
        <v>70.41</v>
      </c>
      <c r="E161" s="48">
        <v>30.89</v>
      </c>
      <c r="K161" s="39"/>
      <c r="L161" s="39"/>
    </row>
    <row r="162" spans="2:12" x14ac:dyDescent="0.2">
      <c r="B162" s="45">
        <v>159</v>
      </c>
      <c r="C162" s="44">
        <v>131.01</v>
      </c>
      <c r="D162" s="44">
        <v>70.3</v>
      </c>
      <c r="E162" s="48">
        <v>18.64</v>
      </c>
      <c r="K162" s="39"/>
      <c r="L162" s="39"/>
    </row>
    <row r="163" spans="2:12" x14ac:dyDescent="0.2">
      <c r="B163" s="45">
        <v>160</v>
      </c>
      <c r="C163" s="44">
        <v>155.26</v>
      </c>
      <c r="D163" s="44">
        <v>71.03</v>
      </c>
      <c r="E163" s="48">
        <v>21.63</v>
      </c>
      <c r="K163" s="39"/>
      <c r="L163" s="39"/>
    </row>
    <row r="164" spans="2:12" x14ac:dyDescent="0.2">
      <c r="B164" s="45">
        <v>161</v>
      </c>
      <c r="C164" s="44">
        <v>152.22</v>
      </c>
      <c r="D164" s="44">
        <v>70.05</v>
      </c>
      <c r="E164" s="48">
        <v>21.81</v>
      </c>
      <c r="K164" s="39"/>
      <c r="L164" s="39"/>
    </row>
    <row r="165" spans="2:12" x14ac:dyDescent="0.2">
      <c r="B165" s="45">
        <v>162</v>
      </c>
      <c r="C165" s="44">
        <v>133.03</v>
      </c>
      <c r="D165" s="44">
        <v>69.349999999999994</v>
      </c>
      <c r="E165" s="48">
        <v>19.45</v>
      </c>
      <c r="K165" s="39"/>
      <c r="L165" s="39"/>
    </row>
    <row r="166" spans="2:12" x14ac:dyDescent="0.2">
      <c r="B166" s="45">
        <v>163</v>
      </c>
      <c r="C166" s="44">
        <v>136.07</v>
      </c>
      <c r="D166" s="44">
        <v>69.45</v>
      </c>
      <c r="E166" s="48">
        <v>19.829999999999998</v>
      </c>
      <c r="K166" s="39"/>
      <c r="L166" s="39"/>
    </row>
    <row r="167" spans="2:12" x14ac:dyDescent="0.2">
      <c r="B167" s="45">
        <v>164</v>
      </c>
      <c r="C167" s="44">
        <v>157.78</v>
      </c>
      <c r="D167" s="44">
        <v>68.47</v>
      </c>
      <c r="E167" s="48">
        <v>23.66</v>
      </c>
      <c r="K167" s="39"/>
      <c r="L167" s="39"/>
    </row>
    <row r="168" spans="2:12" x14ac:dyDescent="0.2">
      <c r="B168" s="45">
        <v>165</v>
      </c>
      <c r="C168" s="44">
        <v>206.03</v>
      </c>
      <c r="D168" s="44">
        <v>72.930000000000007</v>
      </c>
      <c r="E168" s="48">
        <v>27.24</v>
      </c>
      <c r="K168" s="39"/>
      <c r="L168" s="39"/>
    </row>
    <row r="169" spans="2:12" x14ac:dyDescent="0.2">
      <c r="B169" s="45">
        <v>166</v>
      </c>
      <c r="C169" s="44">
        <v>190.31</v>
      </c>
      <c r="D169" s="44">
        <v>72.94</v>
      </c>
      <c r="E169" s="48">
        <v>25.15</v>
      </c>
      <c r="K169" s="39"/>
      <c r="L169" s="39"/>
    </row>
    <row r="170" spans="2:12" x14ac:dyDescent="0.2">
      <c r="B170" s="45">
        <v>167</v>
      </c>
      <c r="C170" s="44">
        <v>255.85</v>
      </c>
      <c r="D170" s="44">
        <v>76.08</v>
      </c>
      <c r="E170" s="48">
        <v>31.07</v>
      </c>
      <c r="K170" s="39"/>
      <c r="L170" s="39"/>
    </row>
    <row r="171" spans="2:12" x14ac:dyDescent="0.2">
      <c r="B171" s="45">
        <v>168</v>
      </c>
      <c r="C171" s="44">
        <v>181.47</v>
      </c>
      <c r="D171" s="44">
        <v>68.81</v>
      </c>
      <c r="E171" s="48">
        <v>26.95</v>
      </c>
      <c r="K171" s="39"/>
      <c r="L171" s="39"/>
    </row>
    <row r="172" spans="2:12" x14ac:dyDescent="0.2">
      <c r="B172" s="45">
        <v>169</v>
      </c>
      <c r="C172" s="44">
        <v>176.24</v>
      </c>
      <c r="D172" s="44">
        <v>70.59</v>
      </c>
      <c r="E172" s="48">
        <v>24.86</v>
      </c>
      <c r="K172" s="39"/>
      <c r="L172" s="39"/>
    </row>
    <row r="173" spans="2:12" x14ac:dyDescent="0.2">
      <c r="B173" s="45">
        <v>170</v>
      </c>
      <c r="C173" s="44">
        <v>160.75</v>
      </c>
      <c r="D173" s="44">
        <v>69.040000000000006</v>
      </c>
      <c r="E173" s="48">
        <v>23.71</v>
      </c>
      <c r="K173" s="39"/>
      <c r="L173" s="39"/>
    </row>
    <row r="174" spans="2:12" x14ac:dyDescent="0.2">
      <c r="B174" s="45">
        <v>171</v>
      </c>
      <c r="C174" s="44">
        <v>164.4</v>
      </c>
      <c r="D174" s="44">
        <v>70.739999999999995</v>
      </c>
      <c r="E174" s="48">
        <v>23.09</v>
      </c>
      <c r="K174" s="39"/>
      <c r="L174" s="39"/>
    </row>
    <row r="175" spans="2:12" x14ac:dyDescent="0.2">
      <c r="B175" s="45">
        <v>172</v>
      </c>
      <c r="C175" s="44">
        <v>180.34</v>
      </c>
      <c r="D175" s="44">
        <v>68.650000000000006</v>
      </c>
      <c r="E175" s="48">
        <v>26.9</v>
      </c>
      <c r="K175" s="39"/>
      <c r="L175" s="39"/>
    </row>
    <row r="176" spans="2:12" x14ac:dyDescent="0.2">
      <c r="B176" s="45">
        <v>173</v>
      </c>
      <c r="C176" s="44">
        <v>173.16</v>
      </c>
      <c r="D176" s="44">
        <v>71.739999999999995</v>
      </c>
      <c r="E176" s="48">
        <v>23.65</v>
      </c>
      <c r="K176" s="39"/>
      <c r="L176" s="39"/>
    </row>
    <row r="177" spans="2:12" x14ac:dyDescent="0.2">
      <c r="B177" s="45">
        <v>174</v>
      </c>
      <c r="C177" s="44">
        <v>194.04</v>
      </c>
      <c r="D177" s="44">
        <v>71.3</v>
      </c>
      <c r="E177" s="48">
        <v>26.83</v>
      </c>
      <c r="K177" s="39"/>
      <c r="L177" s="39"/>
    </row>
    <row r="178" spans="2:12" x14ac:dyDescent="0.2">
      <c r="B178" s="45">
        <v>175</v>
      </c>
      <c r="C178" s="44">
        <v>122.9</v>
      </c>
      <c r="D178" s="44">
        <v>68.819999999999993</v>
      </c>
      <c r="E178" s="48">
        <v>18.239999999999998</v>
      </c>
      <c r="K178" s="39"/>
      <c r="L178" s="39"/>
    </row>
    <row r="179" spans="2:12" x14ac:dyDescent="0.2">
      <c r="B179" s="45">
        <v>176</v>
      </c>
      <c r="C179" s="44">
        <v>181.26</v>
      </c>
      <c r="D179" s="44">
        <v>71.09</v>
      </c>
      <c r="E179" s="48">
        <v>25.22</v>
      </c>
      <c r="K179" s="39"/>
      <c r="L179" s="39"/>
    </row>
    <row r="180" spans="2:12" x14ac:dyDescent="0.2">
      <c r="B180" s="45">
        <v>177</v>
      </c>
      <c r="C180" s="44">
        <v>129.15</v>
      </c>
      <c r="D180" s="44">
        <v>67.55</v>
      </c>
      <c r="E180" s="48">
        <v>19.899999999999999</v>
      </c>
      <c r="K180" s="39"/>
      <c r="L180" s="39"/>
    </row>
    <row r="181" spans="2:12" x14ac:dyDescent="0.2">
      <c r="B181" s="45">
        <v>178</v>
      </c>
      <c r="C181" s="44">
        <v>167.34</v>
      </c>
      <c r="D181" s="44">
        <v>67.430000000000007</v>
      </c>
      <c r="E181" s="48">
        <v>25.87</v>
      </c>
      <c r="K181" s="39"/>
      <c r="L181" s="39"/>
    </row>
    <row r="182" spans="2:12" x14ac:dyDescent="0.2">
      <c r="B182" s="45">
        <v>179</v>
      </c>
      <c r="C182" s="44">
        <v>211.36</v>
      </c>
      <c r="D182" s="44">
        <v>70.25</v>
      </c>
      <c r="E182" s="48">
        <v>30.11</v>
      </c>
      <c r="K182" s="39"/>
      <c r="L182" s="39"/>
    </row>
    <row r="183" spans="2:12" x14ac:dyDescent="0.2">
      <c r="B183" s="45">
        <v>180</v>
      </c>
      <c r="C183" s="44">
        <v>218.92</v>
      </c>
      <c r="D183" s="44">
        <v>70.25</v>
      </c>
      <c r="E183" s="48">
        <v>31.19</v>
      </c>
      <c r="K183" s="39"/>
      <c r="L183" s="39"/>
    </row>
    <row r="184" spans="2:12" x14ac:dyDescent="0.2">
      <c r="B184" s="45">
        <v>181</v>
      </c>
      <c r="C184" s="44">
        <v>200.71</v>
      </c>
      <c r="D184" s="44">
        <v>68</v>
      </c>
      <c r="E184" s="48">
        <v>30.51</v>
      </c>
      <c r="K184" s="39"/>
      <c r="L184" s="39"/>
    </row>
    <row r="185" spans="2:12" x14ac:dyDescent="0.2">
      <c r="B185" s="45">
        <v>182</v>
      </c>
      <c r="C185" s="44">
        <v>122.9</v>
      </c>
      <c r="D185" s="44">
        <v>67.8</v>
      </c>
      <c r="E185" s="48">
        <v>18.79</v>
      </c>
      <c r="K185" s="39"/>
      <c r="L185" s="39"/>
    </row>
    <row r="186" spans="2:12" x14ac:dyDescent="0.2">
      <c r="B186" s="45">
        <v>183</v>
      </c>
      <c r="C186" s="44">
        <v>124.36</v>
      </c>
      <c r="D186" s="44">
        <v>68.25</v>
      </c>
      <c r="E186" s="48">
        <v>18.77</v>
      </c>
      <c r="K186" s="39"/>
      <c r="L186" s="39"/>
    </row>
    <row r="187" spans="2:12" x14ac:dyDescent="0.2">
      <c r="B187" s="45">
        <v>184</v>
      </c>
      <c r="C187" s="44">
        <v>179.55</v>
      </c>
      <c r="D187" s="44">
        <v>71.17</v>
      </c>
      <c r="E187" s="48">
        <v>24.92</v>
      </c>
      <c r="K187" s="39"/>
      <c r="L187" s="39"/>
    </row>
    <row r="188" spans="2:12" x14ac:dyDescent="0.2">
      <c r="B188" s="45">
        <v>185</v>
      </c>
      <c r="C188" s="44">
        <v>197.01</v>
      </c>
      <c r="D188" s="44">
        <v>70.89</v>
      </c>
      <c r="E188" s="48">
        <v>27.56</v>
      </c>
      <c r="K188" s="39"/>
      <c r="L188" s="39"/>
    </row>
    <row r="189" spans="2:12" x14ac:dyDescent="0.2">
      <c r="B189" s="45">
        <v>186</v>
      </c>
      <c r="C189" s="44">
        <v>174.77</v>
      </c>
      <c r="D189" s="44">
        <v>68.900000000000006</v>
      </c>
      <c r="E189" s="48">
        <v>25.88</v>
      </c>
      <c r="K189" s="39"/>
      <c r="L189" s="39"/>
    </row>
    <row r="190" spans="2:12" x14ac:dyDescent="0.2">
      <c r="B190" s="45">
        <v>187</v>
      </c>
      <c r="C190" s="44">
        <v>169.85</v>
      </c>
      <c r="D190" s="44">
        <v>71.180000000000007</v>
      </c>
      <c r="E190" s="48">
        <v>23.56</v>
      </c>
      <c r="K190" s="39"/>
      <c r="L190" s="39"/>
    </row>
    <row r="191" spans="2:12" x14ac:dyDescent="0.2">
      <c r="B191" s="45">
        <v>188</v>
      </c>
      <c r="C191" s="44">
        <v>208.79</v>
      </c>
      <c r="D191" s="44">
        <v>69.33</v>
      </c>
      <c r="E191" s="48">
        <v>30.53</v>
      </c>
      <c r="K191" s="39"/>
      <c r="L191" s="39"/>
    </row>
    <row r="192" spans="2:12" x14ac:dyDescent="0.2">
      <c r="B192" s="45">
        <v>189</v>
      </c>
      <c r="C192" s="44">
        <v>143.54</v>
      </c>
      <c r="D192" s="44">
        <v>71.09</v>
      </c>
      <c r="E192" s="48">
        <v>19.96</v>
      </c>
      <c r="K192" s="39"/>
      <c r="L192" s="39"/>
    </row>
    <row r="193" spans="2:12" x14ac:dyDescent="0.2">
      <c r="B193" s="45">
        <v>190</v>
      </c>
      <c r="C193" s="44">
        <v>153.47999999999999</v>
      </c>
      <c r="D193" s="44">
        <v>69.72</v>
      </c>
      <c r="E193" s="48">
        <v>22.2</v>
      </c>
      <c r="K193" s="39"/>
      <c r="L193" s="39"/>
    </row>
    <row r="194" spans="2:12" x14ac:dyDescent="0.2">
      <c r="B194" s="45">
        <v>191</v>
      </c>
      <c r="C194" s="44">
        <v>157.97999999999999</v>
      </c>
      <c r="D194" s="44">
        <v>71.12</v>
      </c>
      <c r="E194" s="48">
        <v>21.96</v>
      </c>
      <c r="K194" s="39"/>
      <c r="L194" s="39"/>
    </row>
    <row r="195" spans="2:12" x14ac:dyDescent="0.2">
      <c r="B195" s="45">
        <v>192</v>
      </c>
      <c r="C195" s="44">
        <v>152.88</v>
      </c>
      <c r="D195" s="44">
        <v>69.41</v>
      </c>
      <c r="E195" s="48">
        <v>22.31</v>
      </c>
      <c r="K195" s="39"/>
      <c r="L195" s="39"/>
    </row>
    <row r="196" spans="2:12" x14ac:dyDescent="0.2">
      <c r="B196" s="45">
        <v>193</v>
      </c>
      <c r="C196" s="44">
        <v>173.23</v>
      </c>
      <c r="D196" s="44">
        <v>68.64</v>
      </c>
      <c r="E196" s="48">
        <v>25.85</v>
      </c>
      <c r="K196" s="39"/>
      <c r="L196" s="39"/>
    </row>
    <row r="197" spans="2:12" x14ac:dyDescent="0.2">
      <c r="B197" s="45">
        <v>194</v>
      </c>
      <c r="C197" s="44">
        <v>168.29</v>
      </c>
      <c r="D197" s="44">
        <v>71.180000000000007</v>
      </c>
      <c r="E197" s="48">
        <v>23.35</v>
      </c>
      <c r="K197" s="39"/>
      <c r="L197" s="39"/>
    </row>
    <row r="198" spans="2:12" x14ac:dyDescent="0.2">
      <c r="B198" s="45">
        <v>195</v>
      </c>
      <c r="C198" s="44">
        <v>190.75</v>
      </c>
      <c r="D198" s="44">
        <v>70.31</v>
      </c>
      <c r="E198" s="48">
        <v>27.13</v>
      </c>
      <c r="K198" s="39"/>
      <c r="L198" s="39"/>
    </row>
    <row r="199" spans="2:12" x14ac:dyDescent="0.2">
      <c r="B199" s="45">
        <v>196</v>
      </c>
      <c r="C199" s="44">
        <v>161.66</v>
      </c>
      <c r="D199" s="44">
        <v>68.05</v>
      </c>
      <c r="E199" s="48">
        <v>24.54</v>
      </c>
      <c r="K199" s="39"/>
      <c r="L199" s="39"/>
    </row>
    <row r="200" spans="2:12" x14ac:dyDescent="0.2">
      <c r="B200" s="45">
        <v>197</v>
      </c>
      <c r="C200" s="44">
        <v>205.68</v>
      </c>
      <c r="D200" s="44">
        <v>69.23</v>
      </c>
      <c r="E200" s="48">
        <v>30.17</v>
      </c>
      <c r="K200" s="39"/>
      <c r="L200" s="39"/>
    </row>
    <row r="201" spans="2:12" x14ac:dyDescent="0.2">
      <c r="B201" s="45">
        <v>198</v>
      </c>
      <c r="C201" s="44">
        <v>192.53</v>
      </c>
      <c r="D201" s="44">
        <v>69.58</v>
      </c>
      <c r="E201" s="48">
        <v>27.96</v>
      </c>
      <c r="K201" s="39"/>
      <c r="L201" s="39"/>
    </row>
    <row r="202" spans="2:12" x14ac:dyDescent="0.2">
      <c r="B202" s="45">
        <v>199</v>
      </c>
      <c r="C202" s="44">
        <v>186.49</v>
      </c>
      <c r="D202" s="44">
        <v>68.69</v>
      </c>
      <c r="E202" s="48">
        <v>27.78</v>
      </c>
      <c r="K202" s="39"/>
      <c r="L202" s="39"/>
    </row>
    <row r="203" spans="2:12" x14ac:dyDescent="0.2">
      <c r="B203" s="46">
        <v>200</v>
      </c>
      <c r="C203" s="47">
        <v>139.13</v>
      </c>
      <c r="D203" s="47">
        <v>69.95</v>
      </c>
      <c r="E203" s="49">
        <v>19.989999999999998</v>
      </c>
      <c r="K203" s="39"/>
      <c r="L203" s="39"/>
    </row>
    <row r="204" spans="2:12" x14ac:dyDescent="0.2">
      <c r="B204" s="7"/>
      <c r="C204" s="7"/>
      <c r="D204" s="7"/>
      <c r="E204" s="7"/>
      <c r="K204" s="39"/>
      <c r="L204" s="39"/>
    </row>
    <row r="205" spans="2:12" x14ac:dyDescent="0.2">
      <c r="K205" s="39"/>
      <c r="L205" s="39"/>
    </row>
    <row r="206" spans="2:12" x14ac:dyDescent="0.2">
      <c r="K206" s="39"/>
      <c r="L206" s="39"/>
    </row>
    <row r="207" spans="2:12" x14ac:dyDescent="0.2">
      <c r="K207" s="39"/>
      <c r="L207" s="39"/>
    </row>
    <row r="208" spans="2:12" x14ac:dyDescent="0.2">
      <c r="K208" s="39"/>
      <c r="L208" s="39"/>
    </row>
    <row r="209" spans="11:15" x14ac:dyDescent="0.2">
      <c r="K209" s="39"/>
      <c r="L209" s="39"/>
    </row>
    <row r="210" spans="11:15" x14ac:dyDescent="0.2">
      <c r="K210" s="39"/>
      <c r="L210" s="39"/>
    </row>
    <row r="211" spans="11:15" x14ac:dyDescent="0.2">
      <c r="K211" s="39"/>
      <c r="L211" s="39"/>
    </row>
    <row r="212" spans="11:15" x14ac:dyDescent="0.2">
      <c r="K212" s="39"/>
      <c r="L212" s="39"/>
    </row>
    <row r="213" spans="11:15" x14ac:dyDescent="0.2">
      <c r="K213" s="39"/>
      <c r="L213" s="39"/>
    </row>
    <row r="214" spans="11:15" x14ac:dyDescent="0.2">
      <c r="K214" s="39"/>
      <c r="L214" s="39"/>
    </row>
    <row r="215" spans="11:15" x14ac:dyDescent="0.2">
      <c r="N215" s="39"/>
      <c r="O215" s="39"/>
    </row>
    <row r="216" spans="11:15" x14ac:dyDescent="0.2">
      <c r="N216" s="39"/>
      <c r="O216" s="39"/>
    </row>
    <row r="217" spans="11:15" x14ac:dyDescent="0.2">
      <c r="N217" s="39"/>
      <c r="O217" s="39"/>
    </row>
    <row r="218" spans="11:15" x14ac:dyDescent="0.2">
      <c r="N218" s="39"/>
      <c r="O218" s="39"/>
    </row>
    <row r="219" spans="11:15" x14ac:dyDescent="0.2">
      <c r="N219" s="39"/>
      <c r="O219" s="39"/>
    </row>
    <row r="220" spans="11:15" x14ac:dyDescent="0.2">
      <c r="N220" s="39"/>
      <c r="O220" s="39"/>
    </row>
    <row r="221" spans="11:15" x14ac:dyDescent="0.2">
      <c r="N221" s="39"/>
      <c r="O221" s="39"/>
    </row>
    <row r="222" spans="11:15" x14ac:dyDescent="0.2">
      <c r="N222" s="39"/>
      <c r="O222" s="39"/>
    </row>
    <row r="223" spans="11:15" x14ac:dyDescent="0.2">
      <c r="N223" s="39"/>
      <c r="O223" s="39"/>
    </row>
    <row r="224" spans="11:15" x14ac:dyDescent="0.2">
      <c r="N224" s="39"/>
      <c r="O224" s="39"/>
    </row>
    <row r="225" spans="14:15" x14ac:dyDescent="0.2">
      <c r="N225" s="39"/>
      <c r="O225" s="39"/>
    </row>
    <row r="226" spans="14:15" x14ac:dyDescent="0.2">
      <c r="N226" s="39"/>
      <c r="O226" s="39"/>
    </row>
    <row r="227" spans="14:15" x14ac:dyDescent="0.2">
      <c r="N227" s="39"/>
      <c r="O227" s="39"/>
    </row>
    <row r="228" spans="14:15" x14ac:dyDescent="0.2">
      <c r="N228" s="39"/>
      <c r="O228" s="39"/>
    </row>
    <row r="229" spans="14:15" x14ac:dyDescent="0.2">
      <c r="N229" s="39"/>
      <c r="O229" s="39"/>
    </row>
    <row r="230" spans="14:15" x14ac:dyDescent="0.2">
      <c r="N230" s="39"/>
      <c r="O230" s="39"/>
    </row>
    <row r="231" spans="14:15" x14ac:dyDescent="0.2">
      <c r="N231" s="39"/>
      <c r="O231" s="39"/>
    </row>
    <row r="232" spans="14:15" x14ac:dyDescent="0.2">
      <c r="N232" s="39"/>
      <c r="O232" s="39"/>
    </row>
    <row r="233" spans="14:15" x14ac:dyDescent="0.2">
      <c r="N233" s="39"/>
      <c r="O233" s="39"/>
    </row>
    <row r="234" spans="14:15" x14ac:dyDescent="0.2">
      <c r="N234" s="39"/>
      <c r="O234" s="39"/>
    </row>
    <row r="235" spans="14:15" x14ac:dyDescent="0.2">
      <c r="N235" s="39"/>
      <c r="O235" s="39"/>
    </row>
    <row r="236" spans="14:15" x14ac:dyDescent="0.2">
      <c r="N236" s="39"/>
      <c r="O236" s="39"/>
    </row>
    <row r="237" spans="14:15" x14ac:dyDescent="0.2">
      <c r="N237" s="39"/>
      <c r="O237" s="39"/>
    </row>
    <row r="238" spans="14:15" x14ac:dyDescent="0.2">
      <c r="N238" s="39"/>
      <c r="O238" s="39"/>
    </row>
    <row r="239" spans="14:15" x14ac:dyDescent="0.2">
      <c r="N239" s="39"/>
      <c r="O239" s="39"/>
    </row>
    <row r="240" spans="14:15" x14ac:dyDescent="0.2">
      <c r="N240" s="39"/>
      <c r="O240" s="39"/>
    </row>
    <row r="241" spans="14:15" x14ac:dyDescent="0.2">
      <c r="N241" s="39"/>
      <c r="O241" s="39"/>
    </row>
    <row r="242" spans="14:15" x14ac:dyDescent="0.2">
      <c r="N242" s="39"/>
      <c r="O242" s="39"/>
    </row>
    <row r="243" spans="14:15" x14ac:dyDescent="0.2">
      <c r="N243" s="39"/>
      <c r="O243" s="39"/>
    </row>
    <row r="244" spans="14:15" x14ac:dyDescent="0.2">
      <c r="N244" s="39"/>
      <c r="O244" s="39"/>
    </row>
    <row r="245" spans="14:15" x14ac:dyDescent="0.2">
      <c r="N245" s="39"/>
      <c r="O245" s="39"/>
    </row>
    <row r="246" spans="14:15" x14ac:dyDescent="0.2">
      <c r="N246" s="39"/>
      <c r="O246" s="39"/>
    </row>
    <row r="247" spans="14:15" x14ac:dyDescent="0.2">
      <c r="N247" s="39"/>
      <c r="O247" s="39"/>
    </row>
    <row r="248" spans="14:15" x14ac:dyDescent="0.2">
      <c r="N248" s="39"/>
      <c r="O248" s="39"/>
    </row>
    <row r="249" spans="14:15" x14ac:dyDescent="0.2">
      <c r="N249" s="39"/>
      <c r="O249" s="39"/>
    </row>
    <row r="250" spans="14:15" x14ac:dyDescent="0.2">
      <c r="N250" s="39"/>
      <c r="O250" s="39"/>
    </row>
    <row r="251" spans="14:15" x14ac:dyDescent="0.2">
      <c r="N251" s="39"/>
      <c r="O251" s="39"/>
    </row>
    <row r="252" spans="14:15" x14ac:dyDescent="0.2">
      <c r="N252" s="39"/>
      <c r="O252" s="39"/>
    </row>
    <row r="253" spans="14:15" x14ac:dyDescent="0.2">
      <c r="N253" s="39"/>
      <c r="O253" s="39"/>
    </row>
    <row r="254" spans="14:15" x14ac:dyDescent="0.2">
      <c r="N254" s="39"/>
      <c r="O254" s="39"/>
    </row>
    <row r="255" spans="14:15" x14ac:dyDescent="0.2">
      <c r="N255" s="39"/>
      <c r="O255" s="39"/>
    </row>
    <row r="256" spans="14:15" x14ac:dyDescent="0.2">
      <c r="N256" s="39"/>
      <c r="O256" s="39"/>
    </row>
    <row r="257" spans="14:15" x14ac:dyDescent="0.2">
      <c r="N257" s="39"/>
      <c r="O257" s="39"/>
    </row>
    <row r="258" spans="14:15" x14ac:dyDescent="0.2">
      <c r="N258" s="39"/>
      <c r="O258" s="39"/>
    </row>
    <row r="259" spans="14:15" x14ac:dyDescent="0.2">
      <c r="N259" s="39"/>
      <c r="O259" s="39"/>
    </row>
    <row r="260" spans="14:15" x14ac:dyDescent="0.2">
      <c r="N260" s="39"/>
      <c r="O260" s="39"/>
    </row>
    <row r="261" spans="14:15" x14ac:dyDescent="0.2">
      <c r="N261" s="39"/>
      <c r="O261" s="39"/>
    </row>
    <row r="262" spans="14:15" x14ac:dyDescent="0.2">
      <c r="N262" s="39"/>
      <c r="O262" s="39"/>
    </row>
    <row r="263" spans="14:15" x14ac:dyDescent="0.2">
      <c r="N263" s="39"/>
      <c r="O263" s="39"/>
    </row>
    <row r="264" spans="14:15" x14ac:dyDescent="0.2">
      <c r="N264" s="39"/>
      <c r="O264" s="39"/>
    </row>
    <row r="265" spans="14:15" x14ac:dyDescent="0.2">
      <c r="N265" s="39"/>
      <c r="O265" s="39"/>
    </row>
    <row r="266" spans="14:15" x14ac:dyDescent="0.2">
      <c r="N266" s="39"/>
      <c r="O266" s="39"/>
    </row>
    <row r="267" spans="14:15" x14ac:dyDescent="0.2">
      <c r="N267" s="39"/>
      <c r="O267" s="39"/>
    </row>
    <row r="268" spans="14:15" x14ac:dyDescent="0.2">
      <c r="N268" s="39"/>
      <c r="O268" s="39"/>
    </row>
    <row r="269" spans="14:15" x14ac:dyDescent="0.2">
      <c r="N269" s="39"/>
      <c r="O269" s="39"/>
    </row>
    <row r="270" spans="14:15" x14ac:dyDescent="0.2">
      <c r="N270" s="39"/>
      <c r="O270" s="39"/>
    </row>
    <row r="271" spans="14:15" x14ac:dyDescent="0.2">
      <c r="N271" s="39"/>
      <c r="O271" s="39"/>
    </row>
    <row r="272" spans="14:15" x14ac:dyDescent="0.2">
      <c r="N272" s="39"/>
      <c r="O272" s="39"/>
    </row>
    <row r="273" spans="14:15" x14ac:dyDescent="0.2">
      <c r="N273" s="39"/>
      <c r="O273" s="39"/>
    </row>
    <row r="274" spans="14:15" x14ac:dyDescent="0.2">
      <c r="N274" s="39"/>
      <c r="O274" s="39"/>
    </row>
    <row r="275" spans="14:15" x14ac:dyDescent="0.2">
      <c r="N275" s="39"/>
      <c r="O275" s="39"/>
    </row>
    <row r="276" spans="14:15" x14ac:dyDescent="0.2">
      <c r="N276" s="39"/>
      <c r="O276" s="39"/>
    </row>
    <row r="277" spans="14:15" x14ac:dyDescent="0.2">
      <c r="N277" s="39"/>
      <c r="O277" s="39"/>
    </row>
    <row r="278" spans="14:15" x14ac:dyDescent="0.2">
      <c r="N278" s="39"/>
      <c r="O278" s="39"/>
    </row>
    <row r="279" spans="14:15" x14ac:dyDescent="0.2">
      <c r="N279" s="39"/>
      <c r="O279" s="39"/>
    </row>
    <row r="280" spans="14:15" x14ac:dyDescent="0.2">
      <c r="N280" s="39"/>
      <c r="O280" s="39"/>
    </row>
    <row r="281" spans="14:15" x14ac:dyDescent="0.2">
      <c r="N281" s="39"/>
      <c r="O281" s="39"/>
    </row>
    <row r="282" spans="14:15" x14ac:dyDescent="0.2">
      <c r="N282" s="39"/>
      <c r="O282" s="39"/>
    </row>
    <row r="283" spans="14:15" x14ac:dyDescent="0.2">
      <c r="N283" s="39"/>
      <c r="O283" s="39"/>
    </row>
    <row r="284" spans="14:15" x14ac:dyDescent="0.2">
      <c r="N284" s="39"/>
      <c r="O284" s="39"/>
    </row>
    <row r="285" spans="14:15" x14ac:dyDescent="0.2">
      <c r="N285" s="39"/>
      <c r="O285" s="39"/>
    </row>
    <row r="286" spans="14:15" x14ac:dyDescent="0.2">
      <c r="N286" s="39"/>
      <c r="O286" s="39"/>
    </row>
    <row r="287" spans="14:15" x14ac:dyDescent="0.2">
      <c r="N287" s="39"/>
      <c r="O287" s="39"/>
    </row>
    <row r="288" spans="14:15" x14ac:dyDescent="0.2">
      <c r="N288" s="39"/>
      <c r="O288" s="39"/>
    </row>
    <row r="289" spans="14:15" x14ac:dyDescent="0.2">
      <c r="N289" s="39"/>
      <c r="O289" s="39"/>
    </row>
    <row r="290" spans="14:15" x14ac:dyDescent="0.2">
      <c r="N290" s="39"/>
      <c r="O290" s="39"/>
    </row>
    <row r="291" spans="14:15" x14ac:dyDescent="0.2">
      <c r="N291" s="39"/>
      <c r="O291" s="39"/>
    </row>
    <row r="292" spans="14:15" x14ac:dyDescent="0.2">
      <c r="N292" s="39"/>
      <c r="O292" s="39"/>
    </row>
    <row r="293" spans="14:15" x14ac:dyDescent="0.2">
      <c r="N293" s="39"/>
      <c r="O293" s="39"/>
    </row>
    <row r="294" spans="14:15" x14ac:dyDescent="0.2">
      <c r="N294" s="39"/>
      <c r="O294" s="39"/>
    </row>
    <row r="295" spans="14:15" x14ac:dyDescent="0.2">
      <c r="N295" s="39"/>
      <c r="O295" s="39"/>
    </row>
    <row r="296" spans="14:15" x14ac:dyDescent="0.2">
      <c r="N296" s="39"/>
      <c r="O296" s="39"/>
    </row>
    <row r="297" spans="14:15" x14ac:dyDescent="0.2">
      <c r="N297" s="39"/>
      <c r="O297" s="39"/>
    </row>
    <row r="298" spans="14:15" x14ac:dyDescent="0.2">
      <c r="N298" s="39"/>
      <c r="O298" s="39"/>
    </row>
    <row r="299" spans="14:15" x14ac:dyDescent="0.2">
      <c r="N299" s="39"/>
      <c r="O299" s="39"/>
    </row>
    <row r="300" spans="14:15" x14ac:dyDescent="0.2">
      <c r="N300" s="39"/>
      <c r="O300" s="39"/>
    </row>
    <row r="301" spans="14:15" x14ac:dyDescent="0.2">
      <c r="N301" s="39"/>
      <c r="O301" s="39"/>
    </row>
    <row r="302" spans="14:15" x14ac:dyDescent="0.2">
      <c r="N302" s="39"/>
      <c r="O302" s="39"/>
    </row>
    <row r="303" spans="14:15" x14ac:dyDescent="0.2">
      <c r="N303" s="39"/>
      <c r="O303" s="39"/>
    </row>
    <row r="304" spans="14:15" x14ac:dyDescent="0.2">
      <c r="N304" s="39"/>
      <c r="O304" s="39"/>
    </row>
    <row r="305" spans="14:15" x14ac:dyDescent="0.2">
      <c r="N305" s="39"/>
      <c r="O305" s="39"/>
    </row>
    <row r="306" spans="14:15" x14ac:dyDescent="0.2">
      <c r="N306" s="39"/>
      <c r="O306" s="39"/>
    </row>
    <row r="307" spans="14:15" x14ac:dyDescent="0.2">
      <c r="N307" s="39"/>
      <c r="O307" s="39"/>
    </row>
    <row r="308" spans="14:15" x14ac:dyDescent="0.2">
      <c r="N308" s="39"/>
      <c r="O308" s="39"/>
    </row>
    <row r="309" spans="14:15" x14ac:dyDescent="0.2">
      <c r="N309" s="39"/>
      <c r="O309" s="39"/>
    </row>
    <row r="310" spans="14:15" x14ac:dyDescent="0.2">
      <c r="N310" s="39"/>
      <c r="O310" s="39"/>
    </row>
    <row r="311" spans="14:15" x14ac:dyDescent="0.2">
      <c r="N311" s="39"/>
      <c r="O311" s="39"/>
    </row>
    <row r="312" spans="14:15" x14ac:dyDescent="0.2">
      <c r="N312" s="39"/>
      <c r="O312" s="39"/>
    </row>
    <row r="313" spans="14:15" x14ac:dyDescent="0.2">
      <c r="N313" s="39"/>
      <c r="O313" s="39"/>
    </row>
    <row r="314" spans="14:15" x14ac:dyDescent="0.2">
      <c r="N314" s="39"/>
      <c r="O314" s="39"/>
    </row>
    <row r="315" spans="14:15" x14ac:dyDescent="0.2">
      <c r="N315" s="39"/>
      <c r="O315" s="39"/>
    </row>
    <row r="316" spans="14:15" x14ac:dyDescent="0.2">
      <c r="N316" s="39"/>
      <c r="O316" s="39"/>
    </row>
    <row r="317" spans="14:15" x14ac:dyDescent="0.2">
      <c r="N317" s="39"/>
      <c r="O317" s="39"/>
    </row>
    <row r="318" spans="14:15" x14ac:dyDescent="0.2">
      <c r="N318" s="39"/>
      <c r="O318" s="39"/>
    </row>
    <row r="319" spans="14:15" x14ac:dyDescent="0.2">
      <c r="N319" s="39"/>
      <c r="O319" s="39"/>
    </row>
    <row r="320" spans="14:15" x14ac:dyDescent="0.2">
      <c r="N320" s="39"/>
      <c r="O320" s="39"/>
    </row>
    <row r="321" spans="14:15" x14ac:dyDescent="0.2">
      <c r="N321" s="39"/>
      <c r="O321" s="39"/>
    </row>
    <row r="322" spans="14:15" x14ac:dyDescent="0.2">
      <c r="N322" s="39"/>
      <c r="O322" s="39"/>
    </row>
    <row r="323" spans="14:15" x14ac:dyDescent="0.2">
      <c r="N323" s="39"/>
      <c r="O323" s="39"/>
    </row>
    <row r="324" spans="14:15" x14ac:dyDescent="0.2">
      <c r="N324" s="39"/>
      <c r="O324" s="39"/>
    </row>
    <row r="325" spans="14:15" x14ac:dyDescent="0.2">
      <c r="N325" s="39"/>
      <c r="O325" s="39"/>
    </row>
    <row r="326" spans="14:15" x14ac:dyDescent="0.2">
      <c r="N326" s="39"/>
      <c r="O326" s="39"/>
    </row>
    <row r="327" spans="14:15" x14ac:dyDescent="0.2">
      <c r="N327" s="39"/>
      <c r="O327" s="39"/>
    </row>
    <row r="328" spans="14:15" x14ac:dyDescent="0.2">
      <c r="N328" s="39"/>
      <c r="O328" s="39"/>
    </row>
    <row r="329" spans="14:15" x14ac:dyDescent="0.2">
      <c r="N329" s="39"/>
      <c r="O329" s="39"/>
    </row>
    <row r="330" spans="14:15" x14ac:dyDescent="0.2">
      <c r="N330" s="39"/>
      <c r="O330" s="39"/>
    </row>
    <row r="331" spans="14:15" x14ac:dyDescent="0.2">
      <c r="N331" s="39"/>
      <c r="O331" s="39"/>
    </row>
    <row r="332" spans="14:15" x14ac:dyDescent="0.2">
      <c r="N332" s="39"/>
      <c r="O332" s="39"/>
    </row>
    <row r="333" spans="14:15" x14ac:dyDescent="0.2">
      <c r="N333" s="39"/>
      <c r="O333" s="39"/>
    </row>
    <row r="334" spans="14:15" x14ac:dyDescent="0.2">
      <c r="N334" s="39"/>
      <c r="O334" s="39"/>
    </row>
    <row r="335" spans="14:15" x14ac:dyDescent="0.2">
      <c r="N335" s="39"/>
      <c r="O335" s="39"/>
    </row>
    <row r="336" spans="14:15" x14ac:dyDescent="0.2">
      <c r="N336" s="39"/>
      <c r="O336" s="39"/>
    </row>
    <row r="337" spans="14:15" x14ac:dyDescent="0.2">
      <c r="N337" s="39"/>
      <c r="O337" s="39"/>
    </row>
    <row r="338" spans="14:15" x14ac:dyDescent="0.2">
      <c r="N338" s="39"/>
      <c r="O338" s="39"/>
    </row>
    <row r="339" spans="14:15" x14ac:dyDescent="0.2">
      <c r="N339" s="39"/>
      <c r="O339" s="39"/>
    </row>
    <row r="340" spans="14:15" x14ac:dyDescent="0.2">
      <c r="N340" s="39"/>
      <c r="O340" s="39"/>
    </row>
    <row r="341" spans="14:15" x14ac:dyDescent="0.2">
      <c r="N341" s="39"/>
      <c r="O341" s="39"/>
    </row>
    <row r="342" spans="14:15" x14ac:dyDescent="0.2">
      <c r="N342" s="39"/>
      <c r="O342" s="39"/>
    </row>
    <row r="343" spans="14:15" x14ac:dyDescent="0.2">
      <c r="N343" s="39"/>
      <c r="O343" s="39"/>
    </row>
    <row r="344" spans="14:15" x14ac:dyDescent="0.2">
      <c r="N344" s="39"/>
      <c r="O344" s="39"/>
    </row>
    <row r="345" spans="14:15" x14ac:dyDescent="0.2">
      <c r="N345" s="39"/>
      <c r="O345" s="39"/>
    </row>
    <row r="346" spans="14:15" x14ac:dyDescent="0.2">
      <c r="N346" s="39"/>
      <c r="O346" s="39"/>
    </row>
    <row r="347" spans="14:15" x14ac:dyDescent="0.2">
      <c r="N347" s="39"/>
      <c r="O347" s="39"/>
    </row>
    <row r="348" spans="14:15" x14ac:dyDescent="0.2">
      <c r="N348" s="39"/>
      <c r="O348" s="39"/>
    </row>
    <row r="349" spans="14:15" x14ac:dyDescent="0.2">
      <c r="N349" s="39"/>
      <c r="O349" s="39"/>
    </row>
    <row r="350" spans="14:15" x14ac:dyDescent="0.2">
      <c r="N350" s="39"/>
      <c r="O350" s="39"/>
    </row>
    <row r="351" spans="14:15" x14ac:dyDescent="0.2">
      <c r="N351" s="39"/>
      <c r="O351" s="39"/>
    </row>
    <row r="352" spans="14:15" x14ac:dyDescent="0.2">
      <c r="N352" s="39"/>
      <c r="O352" s="39"/>
    </row>
    <row r="353" spans="14:15" x14ac:dyDescent="0.2">
      <c r="N353" s="39"/>
      <c r="O353" s="39"/>
    </row>
    <row r="354" spans="14:15" x14ac:dyDescent="0.2">
      <c r="N354" s="39"/>
      <c r="O354" s="39"/>
    </row>
    <row r="355" spans="14:15" x14ac:dyDescent="0.2">
      <c r="N355" s="39"/>
      <c r="O355" s="39"/>
    </row>
    <row r="356" spans="14:15" x14ac:dyDescent="0.2">
      <c r="N356" s="39"/>
      <c r="O356" s="39"/>
    </row>
    <row r="357" spans="14:15" x14ac:dyDescent="0.2">
      <c r="N357" s="39"/>
      <c r="O357" s="39"/>
    </row>
    <row r="358" spans="14:15" x14ac:dyDescent="0.2">
      <c r="N358" s="39"/>
      <c r="O358" s="39"/>
    </row>
    <row r="359" spans="14:15" x14ac:dyDescent="0.2">
      <c r="N359" s="39"/>
      <c r="O359" s="39"/>
    </row>
    <row r="360" spans="14:15" x14ac:dyDescent="0.2">
      <c r="N360" s="39"/>
      <c r="O360" s="39"/>
    </row>
    <row r="361" spans="14:15" x14ac:dyDescent="0.2">
      <c r="N361" s="39"/>
      <c r="O361" s="39"/>
    </row>
    <row r="362" spans="14:15" x14ac:dyDescent="0.2">
      <c r="N362" s="39"/>
      <c r="O362" s="39"/>
    </row>
    <row r="363" spans="14:15" x14ac:dyDescent="0.2">
      <c r="N363" s="39"/>
      <c r="O363" s="39"/>
    </row>
    <row r="364" spans="14:15" x14ac:dyDescent="0.2">
      <c r="N364" s="39"/>
      <c r="O364" s="39"/>
    </row>
    <row r="365" spans="14:15" x14ac:dyDescent="0.2">
      <c r="N365" s="39"/>
      <c r="O365" s="39"/>
    </row>
    <row r="366" spans="14:15" x14ac:dyDescent="0.2">
      <c r="N366" s="39"/>
      <c r="O366" s="39"/>
    </row>
    <row r="367" spans="14:15" x14ac:dyDescent="0.2">
      <c r="N367" s="39"/>
      <c r="O367" s="39"/>
    </row>
    <row r="368" spans="14:15" x14ac:dyDescent="0.2">
      <c r="N368" s="39"/>
      <c r="O368" s="39"/>
    </row>
    <row r="369" spans="14:15" x14ac:dyDescent="0.2">
      <c r="N369" s="39"/>
      <c r="O369" s="39"/>
    </row>
    <row r="370" spans="14:15" x14ac:dyDescent="0.2">
      <c r="N370" s="39"/>
      <c r="O370" s="39"/>
    </row>
    <row r="371" spans="14:15" x14ac:dyDescent="0.2">
      <c r="N371" s="39"/>
      <c r="O371" s="39"/>
    </row>
    <row r="372" spans="14:15" x14ac:dyDescent="0.2">
      <c r="N372" s="39"/>
      <c r="O372" s="39"/>
    </row>
    <row r="373" spans="14:15" x14ac:dyDescent="0.2">
      <c r="N373" s="39"/>
      <c r="O373" s="39"/>
    </row>
    <row r="374" spans="14:15" x14ac:dyDescent="0.2">
      <c r="N374" s="39"/>
      <c r="O374" s="39"/>
    </row>
    <row r="375" spans="14:15" x14ac:dyDescent="0.2">
      <c r="N375" s="39"/>
      <c r="O375" s="39"/>
    </row>
    <row r="376" spans="14:15" x14ac:dyDescent="0.2">
      <c r="N376" s="39"/>
      <c r="O376" s="39"/>
    </row>
    <row r="377" spans="14:15" x14ac:dyDescent="0.2">
      <c r="N377" s="39"/>
      <c r="O377" s="39"/>
    </row>
    <row r="378" spans="14:15" x14ac:dyDescent="0.2">
      <c r="N378" s="39"/>
      <c r="O378" s="39"/>
    </row>
    <row r="379" spans="14:15" x14ac:dyDescent="0.2">
      <c r="N379" s="39"/>
      <c r="O379" s="39"/>
    </row>
    <row r="380" spans="14:15" x14ac:dyDescent="0.2">
      <c r="N380" s="39"/>
      <c r="O380" s="39"/>
    </row>
    <row r="381" spans="14:15" x14ac:dyDescent="0.2">
      <c r="N381" s="39"/>
      <c r="O381" s="39"/>
    </row>
    <row r="382" spans="14:15" x14ac:dyDescent="0.2">
      <c r="N382" s="39"/>
      <c r="O382" s="39"/>
    </row>
    <row r="383" spans="14:15" x14ac:dyDescent="0.2">
      <c r="N383" s="39"/>
      <c r="O383" s="39"/>
    </row>
    <row r="384" spans="14:15" x14ac:dyDescent="0.2">
      <c r="N384" s="39"/>
      <c r="O384" s="39"/>
    </row>
    <row r="385" spans="14:15" x14ac:dyDescent="0.2">
      <c r="N385" s="39"/>
      <c r="O385" s="39"/>
    </row>
    <row r="386" spans="14:15" x14ac:dyDescent="0.2">
      <c r="N386" s="39"/>
      <c r="O386" s="39"/>
    </row>
    <row r="387" spans="14:15" x14ac:dyDescent="0.2">
      <c r="N387" s="39"/>
      <c r="O387" s="39"/>
    </row>
    <row r="388" spans="14:15" x14ac:dyDescent="0.2">
      <c r="N388" s="39"/>
      <c r="O388" s="39"/>
    </row>
    <row r="389" spans="14:15" x14ac:dyDescent="0.2">
      <c r="N389" s="39"/>
      <c r="O389" s="39"/>
    </row>
    <row r="390" spans="14:15" x14ac:dyDescent="0.2">
      <c r="N390" s="39"/>
      <c r="O390" s="39"/>
    </row>
    <row r="391" spans="14:15" x14ac:dyDescent="0.2">
      <c r="N391" s="39"/>
      <c r="O391" s="39"/>
    </row>
    <row r="392" spans="14:15" x14ac:dyDescent="0.2">
      <c r="N392" s="39"/>
      <c r="O392" s="39"/>
    </row>
    <row r="393" spans="14:15" x14ac:dyDescent="0.2">
      <c r="N393" s="39"/>
      <c r="O393" s="39"/>
    </row>
    <row r="394" spans="14:15" x14ac:dyDescent="0.2">
      <c r="N394" s="39"/>
      <c r="O394" s="39"/>
    </row>
    <row r="395" spans="14:15" x14ac:dyDescent="0.2">
      <c r="N395" s="39"/>
      <c r="O395" s="39"/>
    </row>
    <row r="396" spans="14:15" x14ac:dyDescent="0.2">
      <c r="N396" s="39"/>
      <c r="O396" s="39"/>
    </row>
    <row r="397" spans="14:15" x14ac:dyDescent="0.2">
      <c r="N397" s="39"/>
      <c r="O397" s="39"/>
    </row>
    <row r="398" spans="14:15" x14ac:dyDescent="0.2">
      <c r="N398" s="39"/>
      <c r="O398" s="39"/>
    </row>
    <row r="399" spans="14:15" x14ac:dyDescent="0.2">
      <c r="N399" s="39"/>
      <c r="O399" s="39"/>
    </row>
    <row r="400" spans="14:15" x14ac:dyDescent="0.2">
      <c r="N400" s="39"/>
      <c r="O400" s="39"/>
    </row>
    <row r="401" spans="14:15" x14ac:dyDescent="0.2">
      <c r="N401" s="39"/>
      <c r="O401" s="39"/>
    </row>
    <row r="402" spans="14:15" x14ac:dyDescent="0.2">
      <c r="N402" s="39"/>
      <c r="O402" s="39"/>
    </row>
    <row r="403" spans="14:15" x14ac:dyDescent="0.2">
      <c r="N403" s="39"/>
      <c r="O403" s="39"/>
    </row>
    <row r="404" spans="14:15" x14ac:dyDescent="0.2">
      <c r="N404" s="39"/>
      <c r="O404" s="39"/>
    </row>
    <row r="405" spans="14:15" x14ac:dyDescent="0.2">
      <c r="N405" s="39"/>
      <c r="O405" s="39"/>
    </row>
    <row r="406" spans="14:15" x14ac:dyDescent="0.2">
      <c r="N406" s="39"/>
      <c r="O406" s="39"/>
    </row>
    <row r="407" spans="14:15" x14ac:dyDescent="0.2">
      <c r="N407" s="39"/>
      <c r="O407" s="39"/>
    </row>
    <row r="408" spans="14:15" x14ac:dyDescent="0.2">
      <c r="N408" s="39"/>
      <c r="O408" s="39"/>
    </row>
    <row r="409" spans="14:15" x14ac:dyDescent="0.2">
      <c r="N409" s="39"/>
      <c r="O409" s="39"/>
    </row>
    <row r="410" spans="14:15" x14ac:dyDescent="0.2">
      <c r="N410" s="39"/>
      <c r="O410" s="39"/>
    </row>
    <row r="411" spans="14:15" x14ac:dyDescent="0.2">
      <c r="N411" s="39"/>
      <c r="O411" s="39"/>
    </row>
    <row r="412" spans="14:15" x14ac:dyDescent="0.2">
      <c r="N412" s="39"/>
      <c r="O412" s="39"/>
    </row>
    <row r="413" spans="14:15" x14ac:dyDescent="0.2">
      <c r="N413" s="39"/>
      <c r="O413" s="39"/>
    </row>
    <row r="414" spans="14:15" x14ac:dyDescent="0.2">
      <c r="N414" s="39"/>
      <c r="O414" s="39"/>
    </row>
    <row r="415" spans="14:15" x14ac:dyDescent="0.2">
      <c r="N415" s="39"/>
      <c r="O415" s="39"/>
    </row>
    <row r="416" spans="14:15" x14ac:dyDescent="0.2">
      <c r="N416" s="39"/>
      <c r="O416" s="39"/>
    </row>
    <row r="417" spans="14:15" x14ac:dyDescent="0.2">
      <c r="N417" s="39"/>
      <c r="O417" s="39"/>
    </row>
    <row r="418" spans="14:15" x14ac:dyDescent="0.2">
      <c r="N418" s="39"/>
      <c r="O418" s="39"/>
    </row>
    <row r="419" spans="14:15" x14ac:dyDescent="0.2">
      <c r="N419" s="39"/>
      <c r="O419" s="39"/>
    </row>
    <row r="420" spans="14:15" x14ac:dyDescent="0.2">
      <c r="N420" s="39"/>
      <c r="O420" s="39"/>
    </row>
    <row r="421" spans="14:15" x14ac:dyDescent="0.2">
      <c r="N421" s="39"/>
      <c r="O421" s="39"/>
    </row>
    <row r="422" spans="14:15" x14ac:dyDescent="0.2">
      <c r="N422" s="39"/>
      <c r="O422" s="39"/>
    </row>
    <row r="423" spans="14:15" x14ac:dyDescent="0.2">
      <c r="N423" s="39"/>
      <c r="O423" s="39"/>
    </row>
    <row r="424" spans="14:15" x14ac:dyDescent="0.2">
      <c r="N424" s="39"/>
      <c r="O424" s="39"/>
    </row>
    <row r="425" spans="14:15" x14ac:dyDescent="0.2">
      <c r="N425" s="39"/>
      <c r="O425" s="39"/>
    </row>
    <row r="426" spans="14:15" x14ac:dyDescent="0.2">
      <c r="N426" s="39"/>
      <c r="O426" s="39"/>
    </row>
    <row r="427" spans="14:15" x14ac:dyDescent="0.2">
      <c r="N427" s="39"/>
      <c r="O427" s="39"/>
    </row>
    <row r="428" spans="14:15" x14ac:dyDescent="0.2">
      <c r="N428" s="39"/>
      <c r="O428" s="39"/>
    </row>
    <row r="429" spans="14:15" x14ac:dyDescent="0.2">
      <c r="N429" s="39"/>
      <c r="O429" s="39"/>
    </row>
    <row r="430" spans="14:15" x14ac:dyDescent="0.2">
      <c r="N430" s="39"/>
      <c r="O430" s="39"/>
    </row>
    <row r="431" spans="14:15" x14ac:dyDescent="0.2">
      <c r="N431" s="39"/>
      <c r="O431" s="39"/>
    </row>
    <row r="432" spans="14:15" x14ac:dyDescent="0.2">
      <c r="N432" s="39"/>
      <c r="O432" s="39"/>
    </row>
    <row r="433" spans="14:15" x14ac:dyDescent="0.2">
      <c r="N433" s="39"/>
      <c r="O433" s="39"/>
    </row>
    <row r="434" spans="14:15" x14ac:dyDescent="0.2">
      <c r="N434" s="39"/>
      <c r="O434" s="39"/>
    </row>
    <row r="435" spans="14:15" x14ac:dyDescent="0.2">
      <c r="N435" s="39"/>
      <c r="O435" s="39"/>
    </row>
    <row r="436" spans="14:15" x14ac:dyDescent="0.2">
      <c r="N436" s="39"/>
      <c r="O436" s="39"/>
    </row>
    <row r="437" spans="14:15" x14ac:dyDescent="0.2">
      <c r="N437" s="39"/>
      <c r="O437" s="39"/>
    </row>
    <row r="438" spans="14:15" x14ac:dyDescent="0.2">
      <c r="N438" s="39"/>
      <c r="O438" s="39"/>
    </row>
    <row r="439" spans="14:15" x14ac:dyDescent="0.2">
      <c r="N439" s="39"/>
      <c r="O439" s="39"/>
    </row>
    <row r="440" spans="14:15" x14ac:dyDescent="0.2">
      <c r="N440" s="39"/>
      <c r="O440" s="39"/>
    </row>
    <row r="441" spans="14:15" x14ac:dyDescent="0.2">
      <c r="N441" s="39"/>
      <c r="O441" s="39"/>
    </row>
    <row r="442" spans="14:15" x14ac:dyDescent="0.2">
      <c r="N442" s="39"/>
      <c r="O442" s="39"/>
    </row>
    <row r="443" spans="14:15" x14ac:dyDescent="0.2">
      <c r="N443" s="39"/>
      <c r="O443" s="39"/>
    </row>
    <row r="444" spans="14:15" x14ac:dyDescent="0.2">
      <c r="N444" s="39"/>
      <c r="O444" s="39"/>
    </row>
    <row r="445" spans="14:15" x14ac:dyDescent="0.2">
      <c r="N445" s="39"/>
      <c r="O445" s="39"/>
    </row>
    <row r="446" spans="14:15" x14ac:dyDescent="0.2">
      <c r="N446" s="39"/>
      <c r="O446" s="39"/>
    </row>
    <row r="447" spans="14:15" x14ac:dyDescent="0.2">
      <c r="N447" s="39"/>
      <c r="O447" s="39"/>
    </row>
    <row r="448" spans="14:15" x14ac:dyDescent="0.2">
      <c r="N448" s="39"/>
      <c r="O448" s="39"/>
    </row>
    <row r="449" spans="14:15" x14ac:dyDescent="0.2">
      <c r="N449" s="39"/>
      <c r="O449" s="39"/>
    </row>
    <row r="450" spans="14:15" x14ac:dyDescent="0.2">
      <c r="N450" s="39"/>
      <c r="O450" s="39"/>
    </row>
    <row r="451" spans="14:15" x14ac:dyDescent="0.2">
      <c r="N451" s="39"/>
      <c r="O451" s="39"/>
    </row>
    <row r="452" spans="14:15" x14ac:dyDescent="0.2">
      <c r="N452" s="39"/>
      <c r="O452" s="39"/>
    </row>
    <row r="453" spans="14:15" x14ac:dyDescent="0.2">
      <c r="N453" s="39"/>
      <c r="O453" s="39"/>
    </row>
    <row r="454" spans="14:15" x14ac:dyDescent="0.2">
      <c r="N454" s="39"/>
      <c r="O454" s="39"/>
    </row>
    <row r="455" spans="14:15" x14ac:dyDescent="0.2">
      <c r="N455" s="39"/>
      <c r="O455" s="39"/>
    </row>
    <row r="456" spans="14:15" x14ac:dyDescent="0.2">
      <c r="N456" s="39"/>
      <c r="O456" s="39"/>
    </row>
    <row r="457" spans="14:15" x14ac:dyDescent="0.2">
      <c r="N457" s="39"/>
      <c r="O457" s="39"/>
    </row>
    <row r="458" spans="14:15" x14ac:dyDescent="0.2">
      <c r="N458" s="39"/>
      <c r="O458" s="39"/>
    </row>
    <row r="459" spans="14:15" x14ac:dyDescent="0.2">
      <c r="N459" s="39"/>
      <c r="O459" s="39"/>
    </row>
    <row r="460" spans="14:15" x14ac:dyDescent="0.2">
      <c r="N460" s="39"/>
      <c r="O460" s="39"/>
    </row>
    <row r="461" spans="14:15" x14ac:dyDescent="0.2">
      <c r="N461" s="39"/>
      <c r="O461" s="39"/>
    </row>
    <row r="462" spans="14:15" x14ac:dyDescent="0.2">
      <c r="N462" s="39"/>
      <c r="O462" s="39"/>
    </row>
    <row r="463" spans="14:15" x14ac:dyDescent="0.2">
      <c r="N463" s="39"/>
      <c r="O463" s="39"/>
    </row>
    <row r="464" spans="14:15" x14ac:dyDescent="0.2">
      <c r="N464" s="39"/>
      <c r="O464" s="39"/>
    </row>
    <row r="465" spans="14:15" x14ac:dyDescent="0.2">
      <c r="N465" s="39"/>
      <c r="O465" s="39"/>
    </row>
    <row r="466" spans="14:15" x14ac:dyDescent="0.2">
      <c r="N466" s="39"/>
      <c r="O466" s="39"/>
    </row>
    <row r="467" spans="14:15" x14ac:dyDescent="0.2">
      <c r="N467" s="39"/>
      <c r="O467" s="39"/>
    </row>
    <row r="468" spans="14:15" x14ac:dyDescent="0.2">
      <c r="N468" s="39"/>
      <c r="O468" s="39"/>
    </row>
    <row r="469" spans="14:15" x14ac:dyDescent="0.2">
      <c r="N469" s="39"/>
      <c r="O469" s="39"/>
    </row>
    <row r="470" spans="14:15" x14ac:dyDescent="0.2">
      <c r="N470" s="39"/>
      <c r="O470" s="39"/>
    </row>
    <row r="471" spans="14:15" x14ac:dyDescent="0.2">
      <c r="N471" s="39"/>
      <c r="O471" s="39"/>
    </row>
    <row r="472" spans="14:15" x14ac:dyDescent="0.2">
      <c r="N472" s="39"/>
      <c r="O472" s="39"/>
    </row>
    <row r="473" spans="14:15" x14ac:dyDescent="0.2">
      <c r="N473" s="39"/>
      <c r="O473" s="39"/>
    </row>
    <row r="474" spans="14:15" x14ac:dyDescent="0.2">
      <c r="N474" s="39"/>
      <c r="O474" s="39"/>
    </row>
    <row r="475" spans="14:15" x14ac:dyDescent="0.2">
      <c r="N475" s="39"/>
      <c r="O475" s="39"/>
    </row>
    <row r="476" spans="14:15" x14ac:dyDescent="0.2">
      <c r="N476" s="39"/>
      <c r="O476" s="39"/>
    </row>
    <row r="477" spans="14:15" x14ac:dyDescent="0.2">
      <c r="N477" s="39"/>
      <c r="O477" s="39"/>
    </row>
    <row r="478" spans="14:15" x14ac:dyDescent="0.2">
      <c r="N478" s="39"/>
      <c r="O478" s="39"/>
    </row>
    <row r="479" spans="14:15" x14ac:dyDescent="0.2">
      <c r="N479" s="39"/>
      <c r="O479" s="39"/>
    </row>
    <row r="480" spans="14:15" x14ac:dyDescent="0.2">
      <c r="N480" s="39"/>
      <c r="O480" s="39"/>
    </row>
    <row r="481" spans="14:15" x14ac:dyDescent="0.2">
      <c r="N481" s="39"/>
      <c r="O481" s="39"/>
    </row>
    <row r="482" spans="14:15" x14ac:dyDescent="0.2">
      <c r="N482" s="39"/>
      <c r="O482" s="39"/>
    </row>
    <row r="483" spans="14:15" x14ac:dyDescent="0.2">
      <c r="N483" s="39"/>
      <c r="O483" s="39"/>
    </row>
    <row r="484" spans="14:15" x14ac:dyDescent="0.2">
      <c r="N484" s="39"/>
      <c r="O484" s="39"/>
    </row>
    <row r="485" spans="14:15" x14ac:dyDescent="0.2">
      <c r="N485" s="39"/>
      <c r="O485" s="39"/>
    </row>
    <row r="486" spans="14:15" x14ac:dyDescent="0.2">
      <c r="N486" s="39"/>
      <c r="O486" s="39"/>
    </row>
    <row r="487" spans="14:15" x14ac:dyDescent="0.2">
      <c r="N487" s="39"/>
      <c r="O487" s="39"/>
    </row>
    <row r="488" spans="14:15" x14ac:dyDescent="0.2">
      <c r="N488" s="39"/>
      <c r="O488" s="39"/>
    </row>
    <row r="489" spans="14:15" x14ac:dyDescent="0.2">
      <c r="N489" s="39"/>
      <c r="O489" s="39"/>
    </row>
    <row r="490" spans="14:15" x14ac:dyDescent="0.2">
      <c r="N490" s="39"/>
      <c r="O490" s="39"/>
    </row>
    <row r="491" spans="14:15" x14ac:dyDescent="0.2">
      <c r="N491" s="39"/>
      <c r="O491" s="39"/>
    </row>
    <row r="492" spans="14:15" x14ac:dyDescent="0.2">
      <c r="N492" s="39"/>
      <c r="O492" s="39"/>
    </row>
    <row r="493" spans="14:15" x14ac:dyDescent="0.2">
      <c r="N493" s="39"/>
      <c r="O493" s="39"/>
    </row>
    <row r="494" spans="14:15" x14ac:dyDescent="0.2">
      <c r="N494" s="39"/>
      <c r="O494" s="39"/>
    </row>
    <row r="495" spans="14:15" x14ac:dyDescent="0.2">
      <c r="N495" s="39"/>
      <c r="O495" s="39"/>
    </row>
    <row r="496" spans="14:15" x14ac:dyDescent="0.2">
      <c r="N496" s="39"/>
      <c r="O496" s="39"/>
    </row>
    <row r="497" spans="14:15" x14ac:dyDescent="0.2">
      <c r="N497" s="39"/>
      <c r="O497" s="39"/>
    </row>
    <row r="498" spans="14:15" x14ac:dyDescent="0.2">
      <c r="N498" s="39"/>
      <c r="O498" s="39"/>
    </row>
    <row r="499" spans="14:15" x14ac:dyDescent="0.2">
      <c r="N499" s="39"/>
      <c r="O499" s="39"/>
    </row>
    <row r="500" spans="14:15" x14ac:dyDescent="0.2">
      <c r="N500" s="39"/>
      <c r="O500" s="39"/>
    </row>
    <row r="501" spans="14:15" x14ac:dyDescent="0.2">
      <c r="N501" s="39"/>
      <c r="O501" s="39"/>
    </row>
    <row r="502" spans="14:15" x14ac:dyDescent="0.2">
      <c r="N502" s="39"/>
      <c r="O502" s="39"/>
    </row>
    <row r="503" spans="14:15" x14ac:dyDescent="0.2">
      <c r="N503" s="39"/>
      <c r="O503" s="39"/>
    </row>
    <row r="504" spans="14:15" x14ac:dyDescent="0.2">
      <c r="N504" s="39"/>
      <c r="O504" s="39"/>
    </row>
    <row r="505" spans="14:15" x14ac:dyDescent="0.2">
      <c r="N505" s="39"/>
      <c r="O505" s="39"/>
    </row>
    <row r="506" spans="14:15" x14ac:dyDescent="0.2">
      <c r="N506" s="39"/>
      <c r="O506" s="39"/>
    </row>
    <row r="507" spans="14:15" x14ac:dyDescent="0.2">
      <c r="N507" s="39"/>
      <c r="O507" s="39"/>
    </row>
    <row r="508" spans="14:15" x14ac:dyDescent="0.2">
      <c r="N508" s="39"/>
      <c r="O508" s="39"/>
    </row>
    <row r="509" spans="14:15" x14ac:dyDescent="0.2">
      <c r="N509" s="39"/>
      <c r="O509" s="39"/>
    </row>
    <row r="510" spans="14:15" x14ac:dyDescent="0.2">
      <c r="N510" s="39"/>
      <c r="O510" s="39"/>
    </row>
    <row r="511" spans="14:15" x14ac:dyDescent="0.2">
      <c r="N511" s="39"/>
      <c r="O511" s="39"/>
    </row>
    <row r="512" spans="14:15" x14ac:dyDescent="0.2">
      <c r="N512" s="39"/>
      <c r="O512" s="39"/>
    </row>
    <row r="513" spans="14:15" x14ac:dyDescent="0.2">
      <c r="N513" s="39"/>
      <c r="O513" s="39"/>
    </row>
    <row r="514" spans="14:15" x14ac:dyDescent="0.2">
      <c r="N514" s="39"/>
      <c r="O514" s="39"/>
    </row>
    <row r="515" spans="14:15" x14ac:dyDescent="0.2">
      <c r="N515" s="39"/>
      <c r="O515" s="39"/>
    </row>
    <row r="516" spans="14:15" x14ac:dyDescent="0.2">
      <c r="N516" s="39"/>
      <c r="O516" s="39"/>
    </row>
    <row r="517" spans="14:15" x14ac:dyDescent="0.2">
      <c r="N517" s="39"/>
      <c r="O517" s="39"/>
    </row>
    <row r="518" spans="14:15" x14ac:dyDescent="0.2">
      <c r="N518" s="39"/>
      <c r="O518" s="39"/>
    </row>
    <row r="519" spans="14:15" x14ac:dyDescent="0.2">
      <c r="N519" s="39"/>
      <c r="O519" s="39"/>
    </row>
    <row r="520" spans="14:15" x14ac:dyDescent="0.2">
      <c r="N520" s="39"/>
      <c r="O520" s="39"/>
    </row>
    <row r="521" spans="14:15" x14ac:dyDescent="0.2">
      <c r="N521" s="39"/>
      <c r="O521" s="39"/>
    </row>
    <row r="522" spans="14:15" x14ac:dyDescent="0.2">
      <c r="N522" s="39"/>
      <c r="O522" s="39"/>
    </row>
    <row r="523" spans="14:15" x14ac:dyDescent="0.2">
      <c r="N523" s="39"/>
      <c r="O523" s="39"/>
    </row>
    <row r="524" spans="14:15" x14ac:dyDescent="0.2">
      <c r="N524" s="39"/>
      <c r="O524" s="39"/>
    </row>
    <row r="525" spans="14:15" x14ac:dyDescent="0.2">
      <c r="N525" s="39"/>
      <c r="O525" s="39"/>
    </row>
    <row r="526" spans="14:15" x14ac:dyDescent="0.2">
      <c r="N526" s="39"/>
      <c r="O526" s="39"/>
    </row>
    <row r="527" spans="14:15" x14ac:dyDescent="0.2">
      <c r="N527" s="39"/>
      <c r="O527" s="39"/>
    </row>
    <row r="528" spans="14:15" x14ac:dyDescent="0.2">
      <c r="N528" s="39"/>
      <c r="O528" s="39"/>
    </row>
    <row r="529" spans="14:15" x14ac:dyDescent="0.2">
      <c r="N529" s="39"/>
      <c r="O529" s="39"/>
    </row>
    <row r="530" spans="14:15" x14ac:dyDescent="0.2">
      <c r="N530" s="39"/>
      <c r="O530" s="39"/>
    </row>
    <row r="531" spans="14:15" x14ac:dyDescent="0.2">
      <c r="N531" s="39"/>
      <c r="O531" s="39"/>
    </row>
    <row r="532" spans="14:15" x14ac:dyDescent="0.2">
      <c r="N532" s="39"/>
      <c r="O532" s="39"/>
    </row>
    <row r="533" spans="14:15" x14ac:dyDescent="0.2">
      <c r="N533" s="39"/>
      <c r="O533" s="39"/>
    </row>
    <row r="534" spans="14:15" x14ac:dyDescent="0.2">
      <c r="N534" s="39"/>
      <c r="O534" s="39"/>
    </row>
    <row r="535" spans="14:15" x14ac:dyDescent="0.2">
      <c r="N535" s="39"/>
      <c r="O535" s="39"/>
    </row>
    <row r="536" spans="14:15" x14ac:dyDescent="0.2">
      <c r="N536" s="39"/>
      <c r="O536" s="39"/>
    </row>
    <row r="537" spans="14:15" x14ac:dyDescent="0.2">
      <c r="N537" s="39"/>
      <c r="O537" s="39"/>
    </row>
    <row r="538" spans="14:15" x14ac:dyDescent="0.2">
      <c r="N538" s="39"/>
      <c r="O538" s="39"/>
    </row>
    <row r="539" spans="14:15" x14ac:dyDescent="0.2">
      <c r="N539" s="39"/>
      <c r="O539" s="39"/>
    </row>
    <row r="540" spans="14:15" x14ac:dyDescent="0.2">
      <c r="N540" s="39"/>
      <c r="O540" s="39"/>
    </row>
    <row r="541" spans="14:15" x14ac:dyDescent="0.2">
      <c r="N541" s="39"/>
      <c r="O541" s="39"/>
    </row>
    <row r="542" spans="14:15" x14ac:dyDescent="0.2">
      <c r="N542" s="39"/>
      <c r="O542" s="39"/>
    </row>
    <row r="543" spans="14:15" x14ac:dyDescent="0.2">
      <c r="N543" s="39"/>
      <c r="O543" s="39"/>
    </row>
    <row r="544" spans="14:15" x14ac:dyDescent="0.2">
      <c r="N544" s="39"/>
      <c r="O544" s="39"/>
    </row>
    <row r="545" spans="14:15" x14ac:dyDescent="0.2">
      <c r="N545" s="39"/>
      <c r="O545" s="39"/>
    </row>
    <row r="546" spans="14:15" x14ac:dyDescent="0.2">
      <c r="N546" s="39"/>
      <c r="O546" s="39"/>
    </row>
    <row r="547" spans="14:15" x14ac:dyDescent="0.2">
      <c r="N547" s="39"/>
      <c r="O547" s="39"/>
    </row>
    <row r="548" spans="14:15" x14ac:dyDescent="0.2">
      <c r="N548" s="39"/>
      <c r="O548" s="39"/>
    </row>
    <row r="549" spans="14:15" x14ac:dyDescent="0.2">
      <c r="N549" s="39"/>
      <c r="O549" s="39"/>
    </row>
    <row r="550" spans="14:15" x14ac:dyDescent="0.2">
      <c r="N550" s="39"/>
      <c r="O550" s="39"/>
    </row>
    <row r="551" spans="14:15" x14ac:dyDescent="0.2">
      <c r="N551" s="39"/>
      <c r="O551" s="39"/>
    </row>
    <row r="552" spans="14:15" x14ac:dyDescent="0.2">
      <c r="N552" s="39"/>
      <c r="O552" s="39"/>
    </row>
    <row r="553" spans="14:15" x14ac:dyDescent="0.2">
      <c r="N553" s="39"/>
      <c r="O553" s="39"/>
    </row>
    <row r="554" spans="14:15" x14ac:dyDescent="0.2">
      <c r="N554" s="39"/>
      <c r="O554" s="39"/>
    </row>
    <row r="555" spans="14:15" x14ac:dyDescent="0.2">
      <c r="N555" s="39"/>
      <c r="O555" s="39"/>
    </row>
    <row r="556" spans="14:15" x14ac:dyDescent="0.2">
      <c r="N556" s="39"/>
      <c r="O556" s="39"/>
    </row>
    <row r="557" spans="14:15" x14ac:dyDescent="0.2">
      <c r="N557" s="39"/>
      <c r="O557" s="39"/>
    </row>
    <row r="558" spans="14:15" x14ac:dyDescent="0.2">
      <c r="N558" s="39"/>
      <c r="O558" s="39"/>
    </row>
    <row r="559" spans="14:15" x14ac:dyDescent="0.2">
      <c r="N559" s="39"/>
      <c r="O559" s="39"/>
    </row>
    <row r="560" spans="14:15" x14ac:dyDescent="0.2">
      <c r="N560" s="39"/>
      <c r="O560" s="39"/>
    </row>
    <row r="561" spans="14:15" x14ac:dyDescent="0.2">
      <c r="N561" s="39"/>
      <c r="O561" s="39"/>
    </row>
    <row r="562" spans="14:15" x14ac:dyDescent="0.2">
      <c r="N562" s="39"/>
      <c r="O562" s="39"/>
    </row>
    <row r="563" spans="14:15" x14ac:dyDescent="0.2">
      <c r="N563" s="39"/>
      <c r="O563" s="39"/>
    </row>
    <row r="564" spans="14:15" x14ac:dyDescent="0.2">
      <c r="N564" s="39"/>
      <c r="O564" s="39"/>
    </row>
    <row r="565" spans="14:15" x14ac:dyDescent="0.2">
      <c r="N565" s="39"/>
      <c r="O565" s="39"/>
    </row>
    <row r="566" spans="14:15" x14ac:dyDescent="0.2">
      <c r="N566" s="39"/>
      <c r="O566" s="39"/>
    </row>
    <row r="567" spans="14:15" x14ac:dyDescent="0.2">
      <c r="N567" s="39"/>
      <c r="O567" s="39"/>
    </row>
    <row r="568" spans="14:15" x14ac:dyDescent="0.2">
      <c r="N568" s="39"/>
      <c r="O568" s="39"/>
    </row>
    <row r="569" spans="14:15" x14ac:dyDescent="0.2">
      <c r="N569" s="39"/>
      <c r="O569" s="39"/>
    </row>
    <row r="570" spans="14:15" x14ac:dyDescent="0.2">
      <c r="N570" s="39"/>
      <c r="O570" s="39"/>
    </row>
    <row r="571" spans="14:15" x14ac:dyDescent="0.2">
      <c r="N571" s="39"/>
      <c r="O571" s="39"/>
    </row>
    <row r="572" spans="14:15" x14ac:dyDescent="0.2">
      <c r="N572" s="39"/>
      <c r="O572" s="39"/>
    </row>
    <row r="573" spans="14:15" x14ac:dyDescent="0.2">
      <c r="N573" s="39"/>
      <c r="O573" s="39"/>
    </row>
    <row r="574" spans="14:15" x14ac:dyDescent="0.2">
      <c r="N574" s="39"/>
      <c r="O574" s="39"/>
    </row>
    <row r="575" spans="14:15" x14ac:dyDescent="0.2">
      <c r="N575" s="39"/>
      <c r="O575" s="39"/>
    </row>
    <row r="576" spans="14:15" x14ac:dyDescent="0.2">
      <c r="N576" s="39"/>
      <c r="O576" s="39"/>
    </row>
    <row r="577" spans="14:15" x14ac:dyDescent="0.2">
      <c r="N577" s="39"/>
      <c r="O577" s="39"/>
    </row>
    <row r="578" spans="14:15" x14ac:dyDescent="0.2">
      <c r="N578" s="39"/>
      <c r="O578" s="39"/>
    </row>
    <row r="579" spans="14:15" x14ac:dyDescent="0.2">
      <c r="N579" s="39"/>
      <c r="O579" s="39"/>
    </row>
    <row r="580" spans="14:15" x14ac:dyDescent="0.2">
      <c r="N580" s="39"/>
      <c r="O580" s="39"/>
    </row>
    <row r="581" spans="14:15" x14ac:dyDescent="0.2">
      <c r="N581" s="39"/>
      <c r="O581" s="39"/>
    </row>
    <row r="582" spans="14:15" x14ac:dyDescent="0.2">
      <c r="N582" s="39"/>
      <c r="O582" s="39"/>
    </row>
    <row r="583" spans="14:15" x14ac:dyDescent="0.2">
      <c r="N583" s="39"/>
      <c r="O583" s="39"/>
    </row>
    <row r="584" spans="14:15" x14ac:dyDescent="0.2">
      <c r="N584" s="39"/>
      <c r="O584" s="39"/>
    </row>
    <row r="585" spans="14:15" x14ac:dyDescent="0.2">
      <c r="N585" s="39"/>
      <c r="O585" s="39"/>
    </row>
    <row r="586" spans="14:15" x14ac:dyDescent="0.2">
      <c r="N586" s="39"/>
      <c r="O586" s="39"/>
    </row>
    <row r="587" spans="14:15" x14ac:dyDescent="0.2">
      <c r="N587" s="39"/>
      <c r="O587" s="39"/>
    </row>
    <row r="588" spans="14:15" x14ac:dyDescent="0.2">
      <c r="N588" s="39"/>
      <c r="O588" s="39"/>
    </row>
    <row r="589" spans="14:15" x14ac:dyDescent="0.2">
      <c r="N589" s="39"/>
      <c r="O589" s="39"/>
    </row>
    <row r="590" spans="14:15" x14ac:dyDescent="0.2">
      <c r="N590" s="39"/>
      <c r="O590" s="39"/>
    </row>
    <row r="591" spans="14:15" x14ac:dyDescent="0.2">
      <c r="N591" s="39"/>
      <c r="O591" s="39"/>
    </row>
    <row r="592" spans="14:15" x14ac:dyDescent="0.2">
      <c r="N592" s="39"/>
      <c r="O592" s="39"/>
    </row>
    <row r="593" spans="14:15" x14ac:dyDescent="0.2">
      <c r="N593" s="39"/>
      <c r="O593" s="39"/>
    </row>
    <row r="594" spans="14:15" x14ac:dyDescent="0.2">
      <c r="N594" s="39"/>
      <c r="O594" s="39"/>
    </row>
    <row r="595" spans="14:15" x14ac:dyDescent="0.2">
      <c r="N595" s="39"/>
      <c r="O595" s="39"/>
    </row>
    <row r="596" spans="14:15" x14ac:dyDescent="0.2">
      <c r="N596" s="39"/>
      <c r="O596" s="39"/>
    </row>
    <row r="597" spans="14:15" x14ac:dyDescent="0.2">
      <c r="N597" s="39"/>
      <c r="O597" s="39"/>
    </row>
    <row r="598" spans="14:15" x14ac:dyDescent="0.2">
      <c r="N598" s="39"/>
      <c r="O598" s="39"/>
    </row>
    <row r="599" spans="14:15" x14ac:dyDescent="0.2">
      <c r="N599" s="39"/>
      <c r="O599" s="39"/>
    </row>
    <row r="600" spans="14:15" x14ac:dyDescent="0.2">
      <c r="N600" s="39"/>
      <c r="O600" s="39"/>
    </row>
    <row r="601" spans="14:15" x14ac:dyDescent="0.2">
      <c r="N601" s="39"/>
      <c r="O601" s="39"/>
    </row>
    <row r="602" spans="14:15" x14ac:dyDescent="0.2">
      <c r="N602" s="39"/>
      <c r="O602" s="39"/>
    </row>
    <row r="603" spans="14:15" x14ac:dyDescent="0.2">
      <c r="N603" s="39"/>
      <c r="O603" s="39"/>
    </row>
    <row r="604" spans="14:15" x14ac:dyDescent="0.2">
      <c r="N604" s="39"/>
      <c r="O604" s="39"/>
    </row>
    <row r="605" spans="14:15" x14ac:dyDescent="0.2">
      <c r="N605" s="39"/>
      <c r="O605" s="39"/>
    </row>
    <row r="606" spans="14:15" x14ac:dyDescent="0.2">
      <c r="N606" s="39"/>
      <c r="O606" s="39"/>
    </row>
    <row r="607" spans="14:15" x14ac:dyDescent="0.2">
      <c r="N607" s="39"/>
      <c r="O607" s="39"/>
    </row>
    <row r="608" spans="14:15" x14ac:dyDescent="0.2">
      <c r="N608" s="39"/>
      <c r="O608" s="39"/>
    </row>
    <row r="609" spans="14:15" x14ac:dyDescent="0.2">
      <c r="N609" s="39"/>
      <c r="O609" s="39"/>
    </row>
    <row r="610" spans="14:15" x14ac:dyDescent="0.2">
      <c r="N610" s="39"/>
      <c r="O610" s="39"/>
    </row>
    <row r="611" spans="14:15" x14ac:dyDescent="0.2">
      <c r="N611" s="39"/>
      <c r="O611" s="39"/>
    </row>
    <row r="612" spans="14:15" x14ac:dyDescent="0.2">
      <c r="N612" s="39"/>
      <c r="O612" s="39"/>
    </row>
    <row r="613" spans="14:15" x14ac:dyDescent="0.2">
      <c r="N613" s="39"/>
      <c r="O613" s="39"/>
    </row>
    <row r="614" spans="14:15" x14ac:dyDescent="0.2">
      <c r="N614" s="39"/>
      <c r="O614" s="39"/>
    </row>
    <row r="615" spans="14:15" x14ac:dyDescent="0.2">
      <c r="N615" s="39"/>
      <c r="O615" s="39"/>
    </row>
    <row r="616" spans="14:15" x14ac:dyDescent="0.2">
      <c r="N616" s="39"/>
      <c r="O616" s="39"/>
    </row>
    <row r="617" spans="14:15" x14ac:dyDescent="0.2">
      <c r="N617" s="39"/>
      <c r="O617" s="39"/>
    </row>
    <row r="618" spans="14:15" x14ac:dyDescent="0.2">
      <c r="N618" s="39"/>
      <c r="O618" s="39"/>
    </row>
    <row r="619" spans="14:15" x14ac:dyDescent="0.2">
      <c r="N619" s="39"/>
      <c r="O619" s="39"/>
    </row>
    <row r="620" spans="14:15" x14ac:dyDescent="0.2">
      <c r="N620" s="39"/>
      <c r="O620" s="39"/>
    </row>
    <row r="621" spans="14:15" x14ac:dyDescent="0.2">
      <c r="N621" s="39"/>
      <c r="O621" s="39"/>
    </row>
    <row r="622" spans="14:15" x14ac:dyDescent="0.2">
      <c r="N622" s="39"/>
      <c r="O622" s="39"/>
    </row>
    <row r="623" spans="14:15" x14ac:dyDescent="0.2">
      <c r="N623" s="39"/>
      <c r="O623" s="39"/>
    </row>
    <row r="624" spans="14:15" x14ac:dyDescent="0.2">
      <c r="N624" s="39"/>
      <c r="O624" s="39"/>
    </row>
    <row r="625" spans="14:15" x14ac:dyDescent="0.2">
      <c r="N625" s="39"/>
      <c r="O625" s="39"/>
    </row>
    <row r="626" spans="14:15" x14ac:dyDescent="0.2">
      <c r="N626" s="39"/>
      <c r="O626" s="39"/>
    </row>
    <row r="627" spans="14:15" x14ac:dyDescent="0.2">
      <c r="N627" s="39"/>
      <c r="O627" s="39"/>
    </row>
    <row r="628" spans="14:15" x14ac:dyDescent="0.2">
      <c r="N628" s="39"/>
      <c r="O628" s="39"/>
    </row>
    <row r="629" spans="14:15" x14ac:dyDescent="0.2">
      <c r="N629" s="39"/>
      <c r="O629" s="39"/>
    </row>
    <row r="630" spans="14:15" x14ac:dyDescent="0.2">
      <c r="N630" s="39"/>
      <c r="O630" s="39"/>
    </row>
    <row r="631" spans="14:15" x14ac:dyDescent="0.2">
      <c r="N631" s="39"/>
      <c r="O631" s="39"/>
    </row>
    <row r="632" spans="14:15" x14ac:dyDescent="0.2">
      <c r="N632" s="39"/>
      <c r="O632" s="39"/>
    </row>
    <row r="633" spans="14:15" x14ac:dyDescent="0.2">
      <c r="N633" s="39"/>
      <c r="O633" s="39"/>
    </row>
    <row r="634" spans="14:15" x14ac:dyDescent="0.2">
      <c r="N634" s="39"/>
      <c r="O634" s="39"/>
    </row>
    <row r="635" spans="14:15" x14ac:dyDescent="0.2">
      <c r="N635" s="39"/>
      <c r="O635" s="39"/>
    </row>
    <row r="636" spans="14:15" x14ac:dyDescent="0.2">
      <c r="N636" s="39"/>
      <c r="O636" s="39"/>
    </row>
    <row r="637" spans="14:15" x14ac:dyDescent="0.2">
      <c r="N637" s="39"/>
      <c r="O637" s="39"/>
    </row>
    <row r="638" spans="14:15" x14ac:dyDescent="0.2">
      <c r="N638" s="39"/>
      <c r="O638" s="39"/>
    </row>
    <row r="639" spans="14:15" x14ac:dyDescent="0.2">
      <c r="N639" s="39"/>
      <c r="O639" s="39"/>
    </row>
    <row r="640" spans="14:15" x14ac:dyDescent="0.2">
      <c r="N640" s="39"/>
      <c r="O640" s="39"/>
    </row>
    <row r="641" spans="14:15" x14ac:dyDescent="0.2">
      <c r="N641" s="39"/>
      <c r="O641" s="39"/>
    </row>
    <row r="642" spans="14:15" x14ac:dyDescent="0.2">
      <c r="N642" s="39"/>
      <c r="O642" s="39"/>
    </row>
    <row r="643" spans="14:15" x14ac:dyDescent="0.2">
      <c r="N643" s="39"/>
      <c r="O643" s="39"/>
    </row>
    <row r="644" spans="14:15" x14ac:dyDescent="0.2">
      <c r="N644" s="39"/>
      <c r="O644" s="39"/>
    </row>
    <row r="645" spans="14:15" x14ac:dyDescent="0.2">
      <c r="N645" s="39"/>
      <c r="O645" s="39"/>
    </row>
    <row r="646" spans="14:15" x14ac:dyDescent="0.2">
      <c r="N646" s="39"/>
      <c r="O646" s="39"/>
    </row>
    <row r="647" spans="14:15" x14ac:dyDescent="0.2">
      <c r="N647" s="39"/>
      <c r="O647" s="39"/>
    </row>
    <row r="648" spans="14:15" x14ac:dyDescent="0.2">
      <c r="N648" s="39"/>
      <c r="O648" s="39"/>
    </row>
    <row r="649" spans="14:15" x14ac:dyDescent="0.2">
      <c r="N649" s="39"/>
      <c r="O649" s="39"/>
    </row>
    <row r="650" spans="14:15" x14ac:dyDescent="0.2">
      <c r="N650" s="39"/>
      <c r="O650" s="39"/>
    </row>
    <row r="651" spans="14:15" x14ac:dyDescent="0.2">
      <c r="N651" s="39"/>
      <c r="O651" s="39"/>
    </row>
    <row r="652" spans="14:15" x14ac:dyDescent="0.2">
      <c r="N652" s="39"/>
      <c r="O652" s="39"/>
    </row>
    <row r="653" spans="14:15" x14ac:dyDescent="0.2">
      <c r="N653" s="39"/>
      <c r="O653" s="39"/>
    </row>
    <row r="654" spans="14:15" x14ac:dyDescent="0.2">
      <c r="N654" s="39"/>
      <c r="O654" s="39"/>
    </row>
    <row r="655" spans="14:15" x14ac:dyDescent="0.2">
      <c r="N655" s="39"/>
      <c r="O655" s="39"/>
    </row>
    <row r="656" spans="14:15" x14ac:dyDescent="0.2">
      <c r="N656" s="39"/>
      <c r="O656" s="39"/>
    </row>
    <row r="657" spans="14:15" x14ac:dyDescent="0.2">
      <c r="N657" s="39"/>
      <c r="O657" s="39"/>
    </row>
    <row r="658" spans="14:15" x14ac:dyDescent="0.2">
      <c r="N658" s="39"/>
      <c r="O658" s="39"/>
    </row>
    <row r="659" spans="14:15" x14ac:dyDescent="0.2">
      <c r="N659" s="39"/>
      <c r="O659" s="39"/>
    </row>
    <row r="660" spans="14:15" x14ac:dyDescent="0.2">
      <c r="N660" s="39"/>
      <c r="O660" s="39"/>
    </row>
    <row r="661" spans="14:15" x14ac:dyDescent="0.2">
      <c r="N661" s="39"/>
      <c r="O661" s="39"/>
    </row>
    <row r="662" spans="14:15" x14ac:dyDescent="0.2">
      <c r="N662" s="39"/>
      <c r="O662" s="39"/>
    </row>
    <row r="663" spans="14:15" x14ac:dyDescent="0.2">
      <c r="N663" s="39"/>
      <c r="O663" s="39"/>
    </row>
    <row r="664" spans="14:15" x14ac:dyDescent="0.2">
      <c r="N664" s="39"/>
      <c r="O664" s="39"/>
    </row>
    <row r="665" spans="14:15" x14ac:dyDescent="0.2">
      <c r="N665" s="39"/>
      <c r="O665" s="39"/>
    </row>
    <row r="666" spans="14:15" x14ac:dyDescent="0.2">
      <c r="N666" s="39"/>
      <c r="O666" s="39"/>
    </row>
    <row r="667" spans="14:15" x14ac:dyDescent="0.2">
      <c r="N667" s="39"/>
      <c r="O667" s="39"/>
    </row>
    <row r="668" spans="14:15" x14ac:dyDescent="0.2">
      <c r="N668" s="39"/>
      <c r="O668" s="39"/>
    </row>
    <row r="669" spans="14:15" x14ac:dyDescent="0.2">
      <c r="N669" s="39"/>
      <c r="O669" s="39"/>
    </row>
    <row r="670" spans="14:15" x14ac:dyDescent="0.2">
      <c r="N670" s="39"/>
      <c r="O670" s="39"/>
    </row>
    <row r="671" spans="14:15" x14ac:dyDescent="0.2">
      <c r="N671" s="39"/>
      <c r="O671" s="39"/>
    </row>
    <row r="672" spans="14:15" x14ac:dyDescent="0.2">
      <c r="N672" s="39"/>
      <c r="O672" s="39"/>
    </row>
    <row r="673" spans="14:15" x14ac:dyDescent="0.2">
      <c r="N673" s="39"/>
      <c r="O673" s="39"/>
    </row>
    <row r="674" spans="14:15" x14ac:dyDescent="0.2">
      <c r="N674" s="39"/>
      <c r="O674" s="39"/>
    </row>
    <row r="675" spans="14:15" x14ac:dyDescent="0.2">
      <c r="N675" s="39"/>
      <c r="O675" s="39"/>
    </row>
    <row r="676" spans="14:15" x14ac:dyDescent="0.2">
      <c r="N676" s="39"/>
      <c r="O676" s="39"/>
    </row>
    <row r="677" spans="14:15" x14ac:dyDescent="0.2">
      <c r="N677" s="39"/>
      <c r="O677" s="39"/>
    </row>
    <row r="678" spans="14:15" x14ac:dyDescent="0.2">
      <c r="N678" s="39"/>
      <c r="O678" s="39"/>
    </row>
    <row r="679" spans="14:15" x14ac:dyDescent="0.2">
      <c r="N679" s="39"/>
      <c r="O679" s="39"/>
    </row>
    <row r="680" spans="14:15" x14ac:dyDescent="0.2">
      <c r="N680" s="39"/>
      <c r="O680" s="39"/>
    </row>
    <row r="681" spans="14:15" x14ac:dyDescent="0.2">
      <c r="N681" s="39"/>
      <c r="O681" s="39"/>
    </row>
    <row r="682" spans="14:15" x14ac:dyDescent="0.2">
      <c r="N682" s="39"/>
      <c r="O682" s="39"/>
    </row>
    <row r="683" spans="14:15" x14ac:dyDescent="0.2">
      <c r="N683" s="39"/>
      <c r="O683" s="39"/>
    </row>
    <row r="684" spans="14:15" x14ac:dyDescent="0.2">
      <c r="N684" s="39"/>
      <c r="O684" s="39"/>
    </row>
    <row r="685" spans="14:15" x14ac:dyDescent="0.2">
      <c r="N685" s="39"/>
      <c r="O685" s="39"/>
    </row>
    <row r="686" spans="14:15" x14ac:dyDescent="0.2">
      <c r="N686" s="39"/>
      <c r="O686" s="39"/>
    </row>
    <row r="687" spans="14:15" x14ac:dyDescent="0.2">
      <c r="N687" s="39"/>
      <c r="O687" s="39"/>
    </row>
    <row r="688" spans="14:15" x14ac:dyDescent="0.2">
      <c r="N688" s="39"/>
      <c r="O688" s="39"/>
    </row>
    <row r="689" spans="14:15" x14ac:dyDescent="0.2">
      <c r="N689" s="39"/>
      <c r="O689" s="39"/>
    </row>
    <row r="690" spans="14:15" x14ac:dyDescent="0.2">
      <c r="N690" s="39"/>
      <c r="O690" s="39"/>
    </row>
    <row r="691" spans="14:15" x14ac:dyDescent="0.2">
      <c r="N691" s="39"/>
      <c r="O691" s="39"/>
    </row>
    <row r="692" spans="14:15" x14ac:dyDescent="0.2">
      <c r="N692" s="39"/>
      <c r="O692" s="39"/>
    </row>
    <row r="693" spans="14:15" x14ac:dyDescent="0.2">
      <c r="N693" s="39"/>
      <c r="O693" s="39"/>
    </row>
    <row r="694" spans="14:15" x14ac:dyDescent="0.2">
      <c r="N694" s="39"/>
      <c r="O694" s="39"/>
    </row>
    <row r="695" spans="14:15" x14ac:dyDescent="0.2">
      <c r="N695" s="39"/>
      <c r="O695" s="39"/>
    </row>
    <row r="696" spans="14:15" x14ac:dyDescent="0.2">
      <c r="N696" s="39"/>
      <c r="O696" s="39"/>
    </row>
    <row r="697" spans="14:15" x14ac:dyDescent="0.2">
      <c r="N697" s="39"/>
      <c r="O697" s="39"/>
    </row>
    <row r="698" spans="14:15" x14ac:dyDescent="0.2">
      <c r="N698" s="39"/>
      <c r="O698" s="39"/>
    </row>
    <row r="699" spans="14:15" x14ac:dyDescent="0.2">
      <c r="N699" s="39"/>
      <c r="O699" s="39"/>
    </row>
    <row r="700" spans="14:15" x14ac:dyDescent="0.2">
      <c r="N700" s="39"/>
      <c r="O700" s="39"/>
    </row>
    <row r="701" spans="14:15" x14ac:dyDescent="0.2">
      <c r="N701" s="39"/>
      <c r="O701" s="39"/>
    </row>
    <row r="702" spans="14:15" x14ac:dyDescent="0.2">
      <c r="N702" s="39"/>
      <c r="O702" s="39"/>
    </row>
    <row r="703" spans="14:15" x14ac:dyDescent="0.2">
      <c r="N703" s="39"/>
      <c r="O703" s="39"/>
    </row>
    <row r="704" spans="14:15" x14ac:dyDescent="0.2">
      <c r="N704" s="39"/>
      <c r="O704" s="39"/>
    </row>
    <row r="705" spans="14:15" x14ac:dyDescent="0.2">
      <c r="N705" s="39"/>
      <c r="O705" s="39"/>
    </row>
    <row r="706" spans="14:15" x14ac:dyDescent="0.2">
      <c r="N706" s="39"/>
      <c r="O706" s="39"/>
    </row>
    <row r="707" spans="14:15" x14ac:dyDescent="0.2">
      <c r="N707" s="39"/>
      <c r="O707" s="39"/>
    </row>
    <row r="708" spans="14:15" x14ac:dyDescent="0.2">
      <c r="N708" s="39"/>
      <c r="O708" s="39"/>
    </row>
    <row r="709" spans="14:15" x14ac:dyDescent="0.2">
      <c r="N709" s="39"/>
      <c r="O709" s="39"/>
    </row>
    <row r="710" spans="14:15" x14ac:dyDescent="0.2">
      <c r="N710" s="39"/>
      <c r="O710" s="39"/>
    </row>
    <row r="711" spans="14:15" x14ac:dyDescent="0.2">
      <c r="N711" s="39"/>
      <c r="O711" s="39"/>
    </row>
    <row r="712" spans="14:15" x14ac:dyDescent="0.2">
      <c r="N712" s="39"/>
      <c r="O712" s="39"/>
    </row>
    <row r="713" spans="14:15" x14ac:dyDescent="0.2">
      <c r="N713" s="39"/>
      <c r="O713" s="39"/>
    </row>
    <row r="714" spans="14:15" x14ac:dyDescent="0.2">
      <c r="N714" s="39"/>
      <c r="O714" s="39"/>
    </row>
    <row r="715" spans="14:15" x14ac:dyDescent="0.2">
      <c r="N715" s="39"/>
      <c r="O715" s="39"/>
    </row>
    <row r="716" spans="14:15" x14ac:dyDescent="0.2">
      <c r="N716" s="39"/>
      <c r="O716" s="39"/>
    </row>
    <row r="717" spans="14:15" x14ac:dyDescent="0.2">
      <c r="N717" s="39"/>
      <c r="O717" s="39"/>
    </row>
    <row r="718" spans="14:15" x14ac:dyDescent="0.2">
      <c r="N718" s="39"/>
      <c r="O718" s="39"/>
    </row>
    <row r="719" spans="14:15" x14ac:dyDescent="0.2">
      <c r="N719" s="39"/>
      <c r="O719" s="39"/>
    </row>
    <row r="720" spans="14:15" x14ac:dyDescent="0.2">
      <c r="N720" s="39"/>
      <c r="O720" s="39"/>
    </row>
    <row r="721" spans="14:15" x14ac:dyDescent="0.2">
      <c r="N721" s="39"/>
      <c r="O721" s="39"/>
    </row>
    <row r="722" spans="14:15" x14ac:dyDescent="0.2">
      <c r="N722" s="39"/>
      <c r="O722" s="39"/>
    </row>
    <row r="723" spans="14:15" x14ac:dyDescent="0.2">
      <c r="N723" s="39"/>
      <c r="O723" s="39"/>
    </row>
    <row r="724" spans="14:15" x14ac:dyDescent="0.2">
      <c r="N724" s="39"/>
      <c r="O724" s="39"/>
    </row>
    <row r="725" spans="14:15" x14ac:dyDescent="0.2">
      <c r="N725" s="39"/>
      <c r="O725" s="39"/>
    </row>
    <row r="726" spans="14:15" x14ac:dyDescent="0.2">
      <c r="N726" s="39"/>
      <c r="O726" s="39"/>
    </row>
    <row r="727" spans="14:15" x14ac:dyDescent="0.2">
      <c r="N727" s="39"/>
      <c r="O727" s="39"/>
    </row>
    <row r="728" spans="14:15" x14ac:dyDescent="0.2">
      <c r="N728" s="39"/>
      <c r="O728" s="39"/>
    </row>
    <row r="729" spans="14:15" x14ac:dyDescent="0.2">
      <c r="N729" s="39"/>
      <c r="O729" s="39"/>
    </row>
    <row r="730" spans="14:15" x14ac:dyDescent="0.2">
      <c r="N730" s="39"/>
      <c r="O730" s="39"/>
    </row>
    <row r="731" spans="14:15" x14ac:dyDescent="0.2">
      <c r="N731" s="39"/>
      <c r="O731" s="39"/>
    </row>
    <row r="732" spans="14:15" x14ac:dyDescent="0.2">
      <c r="N732" s="39"/>
      <c r="O732" s="39"/>
    </row>
    <row r="733" spans="14:15" x14ac:dyDescent="0.2">
      <c r="N733" s="39"/>
      <c r="O733" s="39"/>
    </row>
    <row r="734" spans="14:15" x14ac:dyDescent="0.2">
      <c r="N734" s="39"/>
      <c r="O734" s="39"/>
    </row>
    <row r="735" spans="14:15" x14ac:dyDescent="0.2">
      <c r="N735" s="39"/>
      <c r="O735" s="39"/>
    </row>
    <row r="736" spans="14:15" x14ac:dyDescent="0.2">
      <c r="N736" s="39"/>
      <c r="O736" s="39"/>
    </row>
    <row r="737" spans="14:15" x14ac:dyDescent="0.2">
      <c r="N737" s="39"/>
      <c r="O737" s="39"/>
    </row>
    <row r="738" spans="14:15" x14ac:dyDescent="0.2">
      <c r="N738" s="39"/>
      <c r="O738" s="39"/>
    </row>
    <row r="739" spans="14:15" x14ac:dyDescent="0.2">
      <c r="N739" s="39"/>
      <c r="O739" s="39"/>
    </row>
    <row r="740" spans="14:15" x14ac:dyDescent="0.2">
      <c r="N740" s="39"/>
      <c r="O740" s="39"/>
    </row>
    <row r="741" spans="14:15" x14ac:dyDescent="0.2">
      <c r="N741" s="39"/>
      <c r="O741" s="39"/>
    </row>
    <row r="742" spans="14:15" x14ac:dyDescent="0.2">
      <c r="N742" s="39"/>
      <c r="O742" s="39"/>
    </row>
    <row r="743" spans="14:15" x14ac:dyDescent="0.2">
      <c r="N743" s="39"/>
      <c r="O743" s="39"/>
    </row>
    <row r="744" spans="14:15" x14ac:dyDescent="0.2">
      <c r="N744" s="39"/>
      <c r="O744" s="39"/>
    </row>
    <row r="745" spans="14:15" x14ac:dyDescent="0.2">
      <c r="N745" s="39"/>
      <c r="O745" s="39"/>
    </row>
    <row r="746" spans="14:15" x14ac:dyDescent="0.2">
      <c r="N746" s="39"/>
      <c r="O746" s="39"/>
    </row>
    <row r="747" spans="14:15" x14ac:dyDescent="0.2">
      <c r="N747" s="39"/>
      <c r="O747" s="39"/>
    </row>
    <row r="748" spans="14:15" x14ac:dyDescent="0.2">
      <c r="N748" s="39"/>
      <c r="O748" s="39"/>
    </row>
    <row r="749" spans="14:15" x14ac:dyDescent="0.2">
      <c r="N749" s="39"/>
      <c r="O749" s="39"/>
    </row>
    <row r="750" spans="14:15" x14ac:dyDescent="0.2">
      <c r="N750" s="39"/>
      <c r="O750" s="39"/>
    </row>
    <row r="751" spans="14:15" x14ac:dyDescent="0.2">
      <c r="N751" s="39"/>
      <c r="O751" s="39"/>
    </row>
    <row r="752" spans="14:15" x14ac:dyDescent="0.2">
      <c r="N752" s="39"/>
      <c r="O752" s="39"/>
    </row>
    <row r="753" spans="14:15" x14ac:dyDescent="0.2">
      <c r="N753" s="39"/>
      <c r="O753" s="39"/>
    </row>
    <row r="754" spans="14:15" x14ac:dyDescent="0.2">
      <c r="N754" s="39"/>
      <c r="O754" s="39"/>
    </row>
    <row r="755" spans="14:15" x14ac:dyDescent="0.2">
      <c r="N755" s="39"/>
      <c r="O755" s="39"/>
    </row>
    <row r="756" spans="14:15" x14ac:dyDescent="0.2">
      <c r="N756" s="39"/>
      <c r="O756" s="39"/>
    </row>
    <row r="757" spans="14:15" x14ac:dyDescent="0.2">
      <c r="N757" s="39"/>
      <c r="O757" s="39"/>
    </row>
    <row r="758" spans="14:15" x14ac:dyDescent="0.2">
      <c r="N758" s="39"/>
      <c r="O758" s="39"/>
    </row>
    <row r="759" spans="14:15" x14ac:dyDescent="0.2">
      <c r="N759" s="39"/>
      <c r="O759" s="39"/>
    </row>
    <row r="760" spans="14:15" x14ac:dyDescent="0.2">
      <c r="N760" s="39"/>
      <c r="O760" s="39"/>
    </row>
    <row r="761" spans="14:15" x14ac:dyDescent="0.2">
      <c r="N761" s="39"/>
      <c r="O761" s="39"/>
    </row>
    <row r="762" spans="14:15" x14ac:dyDescent="0.2">
      <c r="N762" s="39"/>
      <c r="O762" s="39"/>
    </row>
    <row r="763" spans="14:15" x14ac:dyDescent="0.2">
      <c r="N763" s="39"/>
      <c r="O763" s="39"/>
    </row>
    <row r="764" spans="14:15" x14ac:dyDescent="0.2">
      <c r="N764" s="39"/>
      <c r="O764" s="39"/>
    </row>
    <row r="765" spans="14:15" x14ac:dyDescent="0.2">
      <c r="N765" s="39"/>
      <c r="O765" s="39"/>
    </row>
    <row r="766" spans="14:15" x14ac:dyDescent="0.2">
      <c r="N766" s="39"/>
      <c r="O766" s="39"/>
    </row>
    <row r="767" spans="14:15" x14ac:dyDescent="0.2">
      <c r="N767" s="39"/>
      <c r="O767" s="39"/>
    </row>
    <row r="768" spans="14:15" x14ac:dyDescent="0.2">
      <c r="N768" s="39"/>
      <c r="O768" s="39"/>
    </row>
    <row r="769" spans="14:15" x14ac:dyDescent="0.2">
      <c r="N769" s="39"/>
      <c r="O769" s="39"/>
    </row>
    <row r="770" spans="14:15" x14ac:dyDescent="0.2">
      <c r="N770" s="39"/>
      <c r="O770" s="39"/>
    </row>
    <row r="771" spans="14:15" x14ac:dyDescent="0.2">
      <c r="N771" s="39"/>
      <c r="O771" s="39"/>
    </row>
    <row r="772" spans="14:15" x14ac:dyDescent="0.2">
      <c r="N772" s="39"/>
      <c r="O772" s="39"/>
    </row>
    <row r="773" spans="14:15" x14ac:dyDescent="0.2">
      <c r="N773" s="39"/>
      <c r="O773" s="39"/>
    </row>
    <row r="774" spans="14:15" x14ac:dyDescent="0.2">
      <c r="N774" s="39"/>
      <c r="O774" s="39"/>
    </row>
    <row r="775" spans="14:15" x14ac:dyDescent="0.2">
      <c r="N775" s="39"/>
      <c r="O775" s="39"/>
    </row>
    <row r="776" spans="14:15" x14ac:dyDescent="0.2">
      <c r="N776" s="39"/>
      <c r="O776" s="39"/>
    </row>
    <row r="777" spans="14:15" x14ac:dyDescent="0.2">
      <c r="N777" s="39"/>
      <c r="O777" s="39"/>
    </row>
    <row r="778" spans="14:15" x14ac:dyDescent="0.2">
      <c r="N778" s="39"/>
      <c r="O778" s="39"/>
    </row>
    <row r="779" spans="14:15" x14ac:dyDescent="0.2">
      <c r="N779" s="39"/>
      <c r="O779" s="39"/>
    </row>
    <row r="780" spans="14:15" x14ac:dyDescent="0.2">
      <c r="N780" s="39"/>
      <c r="O780" s="39"/>
    </row>
    <row r="781" spans="14:15" x14ac:dyDescent="0.2">
      <c r="N781" s="39"/>
      <c r="O781" s="39"/>
    </row>
    <row r="782" spans="14:15" x14ac:dyDescent="0.2">
      <c r="N782" s="39"/>
      <c r="O782" s="39"/>
    </row>
    <row r="783" spans="14:15" x14ac:dyDescent="0.2">
      <c r="N783" s="39"/>
      <c r="O783" s="39"/>
    </row>
    <row r="784" spans="14:15" x14ac:dyDescent="0.2">
      <c r="N784" s="39"/>
      <c r="O784" s="39"/>
    </row>
    <row r="785" spans="14:15" x14ac:dyDescent="0.2">
      <c r="N785" s="39"/>
      <c r="O785" s="39"/>
    </row>
    <row r="786" spans="14:15" x14ac:dyDescent="0.2">
      <c r="N786" s="39"/>
      <c r="O786" s="39"/>
    </row>
    <row r="787" spans="14:15" x14ac:dyDescent="0.2">
      <c r="N787" s="39"/>
      <c r="O787" s="39"/>
    </row>
    <row r="788" spans="14:15" x14ac:dyDescent="0.2">
      <c r="N788" s="39"/>
      <c r="O788" s="39"/>
    </row>
    <row r="789" spans="14:15" x14ac:dyDescent="0.2">
      <c r="N789" s="39"/>
      <c r="O789" s="39"/>
    </row>
    <row r="790" spans="14:15" x14ac:dyDescent="0.2">
      <c r="N790" s="39"/>
      <c r="O790" s="39"/>
    </row>
    <row r="791" spans="14:15" x14ac:dyDescent="0.2">
      <c r="N791" s="39"/>
      <c r="O791" s="39"/>
    </row>
    <row r="792" spans="14:15" x14ac:dyDescent="0.2">
      <c r="N792" s="39"/>
      <c r="O792" s="39"/>
    </row>
    <row r="793" spans="14:15" x14ac:dyDescent="0.2">
      <c r="N793" s="39"/>
      <c r="O793" s="39"/>
    </row>
    <row r="794" spans="14:15" x14ac:dyDescent="0.2">
      <c r="N794" s="39"/>
      <c r="O794" s="39"/>
    </row>
    <row r="795" spans="14:15" x14ac:dyDescent="0.2">
      <c r="N795" s="39"/>
      <c r="O795" s="39"/>
    </row>
    <row r="796" spans="14:15" x14ac:dyDescent="0.2">
      <c r="N796" s="39"/>
      <c r="O796" s="39"/>
    </row>
    <row r="797" spans="14:15" x14ac:dyDescent="0.2">
      <c r="N797" s="39"/>
      <c r="O797" s="39"/>
    </row>
    <row r="798" spans="14:15" x14ac:dyDescent="0.2">
      <c r="N798" s="39"/>
      <c r="O798" s="39"/>
    </row>
    <row r="799" spans="14:15" x14ac:dyDescent="0.2">
      <c r="N799" s="39"/>
      <c r="O799" s="39"/>
    </row>
    <row r="800" spans="14:15" x14ac:dyDescent="0.2">
      <c r="N800" s="39"/>
      <c r="O800" s="39"/>
    </row>
    <row r="801" spans="14:15" x14ac:dyDescent="0.2">
      <c r="N801" s="39"/>
      <c r="O801" s="39"/>
    </row>
    <row r="802" spans="14:15" x14ac:dyDescent="0.2">
      <c r="N802" s="39"/>
      <c r="O802" s="39"/>
    </row>
    <row r="803" spans="14:15" x14ac:dyDescent="0.2">
      <c r="N803" s="39"/>
      <c r="O803" s="39"/>
    </row>
    <row r="804" spans="14:15" x14ac:dyDescent="0.2">
      <c r="N804" s="39"/>
      <c r="O804" s="39"/>
    </row>
    <row r="805" spans="14:15" x14ac:dyDescent="0.2">
      <c r="N805" s="39"/>
      <c r="O805" s="39"/>
    </row>
    <row r="806" spans="14:15" x14ac:dyDescent="0.2">
      <c r="N806" s="39"/>
      <c r="O806" s="39"/>
    </row>
    <row r="807" spans="14:15" x14ac:dyDescent="0.2">
      <c r="N807" s="39"/>
      <c r="O807" s="39"/>
    </row>
    <row r="808" spans="14:15" x14ac:dyDescent="0.2">
      <c r="N808" s="39"/>
      <c r="O808" s="39"/>
    </row>
    <row r="809" spans="14:15" x14ac:dyDescent="0.2">
      <c r="N809" s="39"/>
      <c r="O809" s="39"/>
    </row>
    <row r="810" spans="14:15" x14ac:dyDescent="0.2">
      <c r="N810" s="39"/>
      <c r="O810" s="39"/>
    </row>
    <row r="811" spans="14:15" x14ac:dyDescent="0.2">
      <c r="N811" s="39"/>
      <c r="O811" s="39"/>
    </row>
    <row r="812" spans="14:15" x14ac:dyDescent="0.2">
      <c r="N812" s="39"/>
      <c r="O812" s="39"/>
    </row>
    <row r="813" spans="14:15" x14ac:dyDescent="0.2">
      <c r="N813" s="39"/>
      <c r="O813" s="39"/>
    </row>
    <row r="814" spans="14:15" x14ac:dyDescent="0.2">
      <c r="N814" s="39"/>
      <c r="O814" s="39"/>
    </row>
    <row r="815" spans="14:15" x14ac:dyDescent="0.2">
      <c r="N815" s="39"/>
      <c r="O815" s="39"/>
    </row>
    <row r="816" spans="14:15" x14ac:dyDescent="0.2">
      <c r="N816" s="39"/>
      <c r="O816" s="39"/>
    </row>
    <row r="817" spans="14:15" x14ac:dyDescent="0.2">
      <c r="N817" s="39"/>
      <c r="O817" s="39"/>
    </row>
    <row r="818" spans="14:15" x14ac:dyDescent="0.2">
      <c r="N818" s="39"/>
      <c r="O818" s="39"/>
    </row>
    <row r="819" spans="14:15" x14ac:dyDescent="0.2">
      <c r="N819" s="39"/>
      <c r="O819" s="39"/>
    </row>
    <row r="820" spans="14:15" x14ac:dyDescent="0.2">
      <c r="N820" s="39"/>
      <c r="O820" s="39"/>
    </row>
    <row r="821" spans="14:15" x14ac:dyDescent="0.2">
      <c r="N821" s="39"/>
      <c r="O821" s="39"/>
    </row>
    <row r="822" spans="14:15" x14ac:dyDescent="0.2">
      <c r="N822" s="39"/>
      <c r="O822" s="39"/>
    </row>
    <row r="823" spans="14:15" x14ac:dyDescent="0.2">
      <c r="N823" s="39"/>
      <c r="O823" s="39"/>
    </row>
    <row r="824" spans="14:15" x14ac:dyDescent="0.2">
      <c r="N824" s="39"/>
      <c r="O824" s="39"/>
    </row>
    <row r="825" spans="14:15" x14ac:dyDescent="0.2">
      <c r="N825" s="39"/>
      <c r="O825" s="39"/>
    </row>
    <row r="826" spans="14:15" x14ac:dyDescent="0.2">
      <c r="N826" s="39"/>
      <c r="O826" s="39"/>
    </row>
    <row r="827" spans="14:15" x14ac:dyDescent="0.2">
      <c r="N827" s="39"/>
      <c r="O827" s="39"/>
    </row>
    <row r="828" spans="14:15" x14ac:dyDescent="0.2">
      <c r="N828" s="39"/>
      <c r="O828" s="39"/>
    </row>
    <row r="829" spans="14:15" x14ac:dyDescent="0.2">
      <c r="N829" s="39"/>
      <c r="O829" s="39"/>
    </row>
    <row r="830" spans="14:15" x14ac:dyDescent="0.2">
      <c r="N830" s="39"/>
      <c r="O830" s="39"/>
    </row>
    <row r="831" spans="14:15" x14ac:dyDescent="0.2">
      <c r="N831" s="39"/>
      <c r="O831" s="39"/>
    </row>
    <row r="832" spans="14:15" x14ac:dyDescent="0.2">
      <c r="N832" s="39"/>
      <c r="O832" s="39"/>
    </row>
    <row r="833" spans="14:15" x14ac:dyDescent="0.2">
      <c r="N833" s="39"/>
      <c r="O833" s="39"/>
    </row>
    <row r="834" spans="14:15" x14ac:dyDescent="0.2">
      <c r="N834" s="39"/>
      <c r="O834" s="39"/>
    </row>
    <row r="835" spans="14:15" x14ac:dyDescent="0.2">
      <c r="N835" s="39"/>
      <c r="O835" s="39"/>
    </row>
    <row r="836" spans="14:15" x14ac:dyDescent="0.2">
      <c r="N836" s="39"/>
      <c r="O836" s="39"/>
    </row>
    <row r="837" spans="14:15" x14ac:dyDescent="0.2">
      <c r="N837" s="39"/>
      <c r="O837" s="39"/>
    </row>
    <row r="838" spans="14:15" x14ac:dyDescent="0.2">
      <c r="N838" s="39"/>
      <c r="O838" s="39"/>
    </row>
    <row r="839" spans="14:15" x14ac:dyDescent="0.2">
      <c r="N839" s="39"/>
      <c r="O839" s="39"/>
    </row>
    <row r="840" spans="14:15" x14ac:dyDescent="0.2">
      <c r="N840" s="39"/>
      <c r="O840" s="39"/>
    </row>
    <row r="841" spans="14:15" x14ac:dyDescent="0.2">
      <c r="N841" s="39"/>
      <c r="O841" s="39"/>
    </row>
    <row r="842" spans="14:15" x14ac:dyDescent="0.2">
      <c r="N842" s="39"/>
      <c r="O842" s="39"/>
    </row>
    <row r="843" spans="14:15" x14ac:dyDescent="0.2">
      <c r="N843" s="39"/>
      <c r="O843" s="39"/>
    </row>
    <row r="844" spans="14:15" x14ac:dyDescent="0.2">
      <c r="N844" s="39"/>
      <c r="O844" s="39"/>
    </row>
    <row r="845" spans="14:15" x14ac:dyDescent="0.2">
      <c r="N845" s="39"/>
      <c r="O845" s="39"/>
    </row>
    <row r="846" spans="14:15" x14ac:dyDescent="0.2">
      <c r="N846" s="39"/>
      <c r="O846" s="39"/>
    </row>
    <row r="847" spans="14:15" x14ac:dyDescent="0.2">
      <c r="N847" s="39"/>
      <c r="O847" s="39"/>
    </row>
    <row r="848" spans="14:15" x14ac:dyDescent="0.2">
      <c r="N848" s="39"/>
      <c r="O848" s="39"/>
    </row>
    <row r="849" spans="14:15" x14ac:dyDescent="0.2">
      <c r="N849" s="39"/>
      <c r="O849" s="39"/>
    </row>
    <row r="850" spans="14:15" x14ac:dyDescent="0.2">
      <c r="N850" s="39"/>
      <c r="O850" s="39"/>
    </row>
    <row r="851" spans="14:15" x14ac:dyDescent="0.2">
      <c r="N851" s="39"/>
      <c r="O851" s="39"/>
    </row>
    <row r="852" spans="14:15" x14ac:dyDescent="0.2">
      <c r="N852" s="39"/>
      <c r="O852" s="39"/>
    </row>
    <row r="853" spans="14:15" x14ac:dyDescent="0.2">
      <c r="N853" s="39"/>
      <c r="O853" s="39"/>
    </row>
    <row r="854" spans="14:15" x14ac:dyDescent="0.2">
      <c r="N854" s="39"/>
      <c r="O854" s="39"/>
    </row>
    <row r="855" spans="14:15" x14ac:dyDescent="0.2">
      <c r="N855" s="39"/>
      <c r="O855" s="39"/>
    </row>
    <row r="856" spans="14:15" x14ac:dyDescent="0.2">
      <c r="N856" s="39"/>
      <c r="O856" s="39"/>
    </row>
    <row r="857" spans="14:15" x14ac:dyDescent="0.2">
      <c r="N857" s="39"/>
      <c r="O857" s="39"/>
    </row>
    <row r="858" spans="14:15" x14ac:dyDescent="0.2">
      <c r="N858" s="39"/>
      <c r="O858" s="39"/>
    </row>
    <row r="859" spans="14:15" x14ac:dyDescent="0.2">
      <c r="N859" s="39"/>
      <c r="O859" s="39"/>
    </row>
    <row r="860" spans="14:15" x14ac:dyDescent="0.2">
      <c r="N860" s="39"/>
      <c r="O860" s="39"/>
    </row>
    <row r="861" spans="14:15" x14ac:dyDescent="0.2">
      <c r="N861" s="39"/>
      <c r="O861" s="39"/>
    </row>
    <row r="862" spans="14:15" x14ac:dyDescent="0.2">
      <c r="N862" s="39"/>
      <c r="O862" s="39"/>
    </row>
    <row r="863" spans="14:15" x14ac:dyDescent="0.2">
      <c r="N863" s="39"/>
      <c r="O863" s="39"/>
    </row>
    <row r="864" spans="14:15" x14ac:dyDescent="0.2">
      <c r="N864" s="39"/>
      <c r="O864" s="39"/>
    </row>
    <row r="865" spans="14:15" x14ac:dyDescent="0.2">
      <c r="N865" s="39"/>
      <c r="O865" s="39"/>
    </row>
    <row r="866" spans="14:15" x14ac:dyDescent="0.2">
      <c r="N866" s="39"/>
      <c r="O866" s="39"/>
    </row>
    <row r="867" spans="14:15" x14ac:dyDescent="0.2">
      <c r="N867" s="39"/>
      <c r="O867" s="39"/>
    </row>
    <row r="868" spans="14:15" x14ac:dyDescent="0.2">
      <c r="N868" s="39"/>
      <c r="O868" s="39"/>
    </row>
    <row r="869" spans="14:15" x14ac:dyDescent="0.2">
      <c r="N869" s="39"/>
      <c r="O869" s="39"/>
    </row>
    <row r="870" spans="14:15" x14ac:dyDescent="0.2">
      <c r="N870" s="39"/>
      <c r="O870" s="39"/>
    </row>
    <row r="871" spans="14:15" x14ac:dyDescent="0.2">
      <c r="N871" s="39"/>
      <c r="O871" s="39"/>
    </row>
    <row r="872" spans="14:15" x14ac:dyDescent="0.2">
      <c r="N872" s="39"/>
      <c r="O872" s="39"/>
    </row>
    <row r="873" spans="14:15" x14ac:dyDescent="0.2">
      <c r="N873" s="39"/>
      <c r="O873" s="39"/>
    </row>
    <row r="874" spans="14:15" x14ac:dyDescent="0.2">
      <c r="N874" s="39"/>
      <c r="O874" s="39"/>
    </row>
    <row r="875" spans="14:15" x14ac:dyDescent="0.2">
      <c r="N875" s="39"/>
      <c r="O875" s="39"/>
    </row>
    <row r="876" spans="14:15" x14ac:dyDescent="0.2">
      <c r="N876" s="39"/>
      <c r="O876" s="39"/>
    </row>
    <row r="877" spans="14:15" x14ac:dyDescent="0.2">
      <c r="N877" s="39"/>
      <c r="O877" s="39"/>
    </row>
    <row r="878" spans="14:15" x14ac:dyDescent="0.2">
      <c r="N878" s="39"/>
      <c r="O878" s="39"/>
    </row>
    <row r="879" spans="14:15" x14ac:dyDescent="0.2">
      <c r="N879" s="39"/>
      <c r="O879" s="39"/>
    </row>
    <row r="880" spans="14:15" x14ac:dyDescent="0.2">
      <c r="N880" s="39"/>
      <c r="O880" s="39"/>
    </row>
    <row r="881" spans="14:15" x14ac:dyDescent="0.2">
      <c r="N881" s="39"/>
      <c r="O881" s="39"/>
    </row>
    <row r="882" spans="14:15" x14ac:dyDescent="0.2">
      <c r="N882" s="39"/>
      <c r="O882" s="39"/>
    </row>
    <row r="883" spans="14:15" x14ac:dyDescent="0.2">
      <c r="N883" s="39"/>
      <c r="O883" s="39"/>
    </row>
    <row r="884" spans="14:15" x14ac:dyDescent="0.2">
      <c r="N884" s="39"/>
      <c r="O884" s="39"/>
    </row>
    <row r="885" spans="14:15" x14ac:dyDescent="0.2">
      <c r="N885" s="39"/>
      <c r="O885" s="39"/>
    </row>
    <row r="886" spans="14:15" x14ac:dyDescent="0.2">
      <c r="N886" s="39"/>
      <c r="O886" s="39"/>
    </row>
    <row r="887" spans="14:15" x14ac:dyDescent="0.2">
      <c r="N887" s="39"/>
      <c r="O887" s="39"/>
    </row>
    <row r="888" spans="14:15" x14ac:dyDescent="0.2">
      <c r="N888" s="39"/>
      <c r="O888" s="39"/>
    </row>
    <row r="889" spans="14:15" x14ac:dyDescent="0.2">
      <c r="N889" s="39"/>
      <c r="O889" s="39"/>
    </row>
    <row r="890" spans="14:15" x14ac:dyDescent="0.2">
      <c r="N890" s="39"/>
      <c r="O890" s="39"/>
    </row>
    <row r="891" spans="14:15" x14ac:dyDescent="0.2">
      <c r="N891" s="39"/>
      <c r="O891" s="39"/>
    </row>
    <row r="892" spans="14:15" x14ac:dyDescent="0.2">
      <c r="N892" s="39"/>
      <c r="O892" s="39"/>
    </row>
    <row r="893" spans="14:15" x14ac:dyDescent="0.2">
      <c r="N893" s="39"/>
      <c r="O893" s="39"/>
    </row>
    <row r="894" spans="14:15" x14ac:dyDescent="0.2">
      <c r="N894" s="39"/>
      <c r="O894" s="39"/>
    </row>
    <row r="895" spans="14:15" x14ac:dyDescent="0.2">
      <c r="N895" s="39"/>
      <c r="O895" s="39"/>
    </row>
    <row r="896" spans="14:15" x14ac:dyDescent="0.2">
      <c r="N896" s="39"/>
      <c r="O896" s="39"/>
    </row>
    <row r="897" spans="14:15" x14ac:dyDescent="0.2">
      <c r="N897" s="39"/>
      <c r="O897" s="39"/>
    </row>
    <row r="898" spans="14:15" x14ac:dyDescent="0.2">
      <c r="N898" s="39"/>
      <c r="O898" s="39"/>
    </row>
    <row r="899" spans="14:15" x14ac:dyDescent="0.2">
      <c r="N899" s="39"/>
      <c r="O899" s="39"/>
    </row>
    <row r="900" spans="14:15" x14ac:dyDescent="0.2">
      <c r="N900" s="39"/>
      <c r="O900" s="39"/>
    </row>
    <row r="901" spans="14:15" x14ac:dyDescent="0.2">
      <c r="N901" s="39"/>
      <c r="O901" s="39"/>
    </row>
    <row r="902" spans="14:15" x14ac:dyDescent="0.2">
      <c r="N902" s="39"/>
      <c r="O902" s="39"/>
    </row>
    <row r="903" spans="14:15" x14ac:dyDescent="0.2">
      <c r="N903" s="39"/>
      <c r="O903" s="39"/>
    </row>
    <row r="904" spans="14:15" x14ac:dyDescent="0.2">
      <c r="N904" s="39"/>
      <c r="O904" s="39"/>
    </row>
    <row r="905" spans="14:15" x14ac:dyDescent="0.2">
      <c r="N905" s="39"/>
      <c r="O905" s="39"/>
    </row>
    <row r="906" spans="14:15" x14ac:dyDescent="0.2">
      <c r="N906" s="39"/>
      <c r="O906" s="39"/>
    </row>
    <row r="907" spans="14:15" x14ac:dyDescent="0.2">
      <c r="N907" s="39"/>
      <c r="O907" s="39"/>
    </row>
    <row r="908" spans="14:15" x14ac:dyDescent="0.2">
      <c r="N908" s="39"/>
      <c r="O908" s="39"/>
    </row>
    <row r="909" spans="14:15" x14ac:dyDescent="0.2">
      <c r="N909" s="39"/>
      <c r="O909" s="39"/>
    </row>
    <row r="910" spans="14:15" x14ac:dyDescent="0.2">
      <c r="N910" s="39"/>
      <c r="O910" s="39"/>
    </row>
    <row r="911" spans="14:15" x14ac:dyDescent="0.2">
      <c r="N911" s="39"/>
      <c r="O911" s="39"/>
    </row>
    <row r="912" spans="14:15" x14ac:dyDescent="0.2">
      <c r="N912" s="39"/>
      <c r="O912" s="39"/>
    </row>
    <row r="913" spans="14:15" x14ac:dyDescent="0.2">
      <c r="N913" s="39"/>
      <c r="O913" s="39"/>
    </row>
    <row r="914" spans="14:15" x14ac:dyDescent="0.2">
      <c r="N914" s="39"/>
      <c r="O914" s="39"/>
    </row>
    <row r="915" spans="14:15" x14ac:dyDescent="0.2">
      <c r="N915" s="39"/>
      <c r="O915" s="39"/>
    </row>
    <row r="916" spans="14:15" x14ac:dyDescent="0.2">
      <c r="N916" s="39"/>
      <c r="O916" s="39"/>
    </row>
    <row r="917" spans="14:15" x14ac:dyDescent="0.2">
      <c r="N917" s="39"/>
      <c r="O917" s="39"/>
    </row>
    <row r="918" spans="14:15" x14ac:dyDescent="0.2">
      <c r="N918" s="39"/>
      <c r="O918" s="39"/>
    </row>
    <row r="919" spans="14:15" x14ac:dyDescent="0.2">
      <c r="N919" s="39"/>
      <c r="O919" s="39"/>
    </row>
    <row r="920" spans="14:15" x14ac:dyDescent="0.2">
      <c r="N920" s="39"/>
      <c r="O920" s="39"/>
    </row>
    <row r="921" spans="14:15" x14ac:dyDescent="0.2">
      <c r="N921" s="39"/>
      <c r="O921" s="39"/>
    </row>
    <row r="922" spans="14:15" x14ac:dyDescent="0.2">
      <c r="N922" s="39"/>
      <c r="O922" s="39"/>
    </row>
    <row r="923" spans="14:15" x14ac:dyDescent="0.2">
      <c r="N923" s="39"/>
      <c r="O923" s="39"/>
    </row>
    <row r="924" spans="14:15" x14ac:dyDescent="0.2">
      <c r="N924" s="39"/>
      <c r="O924" s="39"/>
    </row>
    <row r="925" spans="14:15" x14ac:dyDescent="0.2">
      <c r="N925" s="39"/>
      <c r="O925" s="39"/>
    </row>
    <row r="926" spans="14:15" x14ac:dyDescent="0.2">
      <c r="N926" s="39"/>
      <c r="O926" s="39"/>
    </row>
    <row r="927" spans="14:15" x14ac:dyDescent="0.2">
      <c r="N927" s="39"/>
      <c r="O927" s="39"/>
    </row>
    <row r="928" spans="14:15" x14ac:dyDescent="0.2">
      <c r="N928" s="39"/>
      <c r="O928" s="39"/>
    </row>
    <row r="929" spans="14:15" x14ac:dyDescent="0.2">
      <c r="N929" s="39"/>
      <c r="O929" s="39"/>
    </row>
    <row r="930" spans="14:15" x14ac:dyDescent="0.2">
      <c r="N930" s="39"/>
      <c r="O930" s="39"/>
    </row>
    <row r="931" spans="14:15" x14ac:dyDescent="0.2">
      <c r="N931" s="39"/>
      <c r="O931" s="39"/>
    </row>
    <row r="932" spans="14:15" x14ac:dyDescent="0.2">
      <c r="N932" s="39"/>
      <c r="O932" s="39"/>
    </row>
    <row r="933" spans="14:15" x14ac:dyDescent="0.2">
      <c r="N933" s="39"/>
      <c r="O933" s="39"/>
    </row>
    <row r="934" spans="14:15" x14ac:dyDescent="0.2">
      <c r="N934" s="39"/>
      <c r="O934" s="39"/>
    </row>
    <row r="935" spans="14:15" x14ac:dyDescent="0.2">
      <c r="N935" s="39"/>
      <c r="O935" s="39"/>
    </row>
    <row r="936" spans="14:15" x14ac:dyDescent="0.2">
      <c r="N936" s="39"/>
      <c r="O936" s="39"/>
    </row>
    <row r="937" spans="14:15" x14ac:dyDescent="0.2">
      <c r="N937" s="39"/>
      <c r="O937" s="39"/>
    </row>
    <row r="938" spans="14:15" x14ac:dyDescent="0.2">
      <c r="N938" s="39"/>
      <c r="O938" s="39"/>
    </row>
    <row r="939" spans="14:15" x14ac:dyDescent="0.2">
      <c r="N939" s="39"/>
      <c r="O939" s="39"/>
    </row>
    <row r="940" spans="14:15" x14ac:dyDescent="0.2">
      <c r="N940" s="39"/>
      <c r="O940" s="39"/>
    </row>
    <row r="941" spans="14:15" x14ac:dyDescent="0.2">
      <c r="N941" s="39"/>
      <c r="O941" s="39"/>
    </row>
    <row r="942" spans="14:15" x14ac:dyDescent="0.2">
      <c r="N942" s="39"/>
      <c r="O942" s="39"/>
    </row>
    <row r="943" spans="14:15" x14ac:dyDescent="0.2">
      <c r="N943" s="39"/>
      <c r="O943" s="39"/>
    </row>
    <row r="944" spans="14:15" x14ac:dyDescent="0.2">
      <c r="N944" s="39"/>
      <c r="O944" s="39"/>
    </row>
    <row r="945" spans="14:15" x14ac:dyDescent="0.2">
      <c r="N945" s="39"/>
      <c r="O945" s="39"/>
    </row>
    <row r="946" spans="14:15" x14ac:dyDescent="0.2">
      <c r="N946" s="39"/>
      <c r="O946" s="39"/>
    </row>
    <row r="947" spans="14:15" x14ac:dyDescent="0.2">
      <c r="N947" s="39"/>
      <c r="O947" s="39"/>
    </row>
    <row r="948" spans="14:15" x14ac:dyDescent="0.2">
      <c r="N948" s="39"/>
      <c r="O948" s="39"/>
    </row>
    <row r="949" spans="14:15" x14ac:dyDescent="0.2">
      <c r="N949" s="39"/>
      <c r="O949" s="39"/>
    </row>
    <row r="950" spans="14:15" x14ac:dyDescent="0.2">
      <c r="N950" s="39"/>
      <c r="O950" s="39"/>
    </row>
    <row r="951" spans="14:15" x14ac:dyDescent="0.2">
      <c r="N951" s="39"/>
      <c r="O951" s="39"/>
    </row>
    <row r="952" spans="14:15" x14ac:dyDescent="0.2">
      <c r="N952" s="39"/>
      <c r="O952" s="39"/>
    </row>
    <row r="953" spans="14:15" x14ac:dyDescent="0.2">
      <c r="N953" s="39"/>
      <c r="O953" s="39"/>
    </row>
    <row r="954" spans="14:15" x14ac:dyDescent="0.2">
      <c r="N954" s="39"/>
      <c r="O954" s="39"/>
    </row>
    <row r="955" spans="14:15" x14ac:dyDescent="0.2">
      <c r="N955" s="39"/>
      <c r="O955" s="39"/>
    </row>
    <row r="956" spans="14:15" x14ac:dyDescent="0.2">
      <c r="N956" s="39"/>
      <c r="O956" s="39"/>
    </row>
    <row r="957" spans="14:15" x14ac:dyDescent="0.2">
      <c r="N957" s="39"/>
      <c r="O957" s="39"/>
    </row>
    <row r="958" spans="14:15" x14ac:dyDescent="0.2">
      <c r="N958" s="39"/>
      <c r="O958" s="39"/>
    </row>
    <row r="959" spans="14:15" x14ac:dyDescent="0.2">
      <c r="N959" s="39"/>
      <c r="O959" s="39"/>
    </row>
    <row r="960" spans="14:15" x14ac:dyDescent="0.2">
      <c r="N960" s="39"/>
      <c r="O960" s="39"/>
    </row>
    <row r="961" spans="14:15" x14ac:dyDescent="0.2">
      <c r="N961" s="39"/>
      <c r="O961" s="39"/>
    </row>
    <row r="962" spans="14:15" x14ac:dyDescent="0.2">
      <c r="N962" s="39"/>
      <c r="O962" s="39"/>
    </row>
    <row r="963" spans="14:15" x14ac:dyDescent="0.2">
      <c r="N963" s="39"/>
      <c r="O963" s="39"/>
    </row>
    <row r="964" spans="14:15" x14ac:dyDescent="0.2">
      <c r="N964" s="39"/>
      <c r="O964" s="39"/>
    </row>
    <row r="965" spans="14:15" x14ac:dyDescent="0.2">
      <c r="N965" s="39"/>
      <c r="O965" s="39"/>
    </row>
    <row r="966" spans="14:15" x14ac:dyDescent="0.2">
      <c r="N966" s="39"/>
      <c r="O966" s="39"/>
    </row>
    <row r="967" spans="14:15" x14ac:dyDescent="0.2">
      <c r="N967" s="39"/>
      <c r="O967" s="39"/>
    </row>
    <row r="968" spans="14:15" x14ac:dyDescent="0.2">
      <c r="N968" s="39"/>
      <c r="O968" s="39"/>
    </row>
    <row r="969" spans="14:15" x14ac:dyDescent="0.2">
      <c r="N969" s="39"/>
      <c r="O969" s="39"/>
    </row>
    <row r="970" spans="14:15" x14ac:dyDescent="0.2">
      <c r="N970" s="39"/>
      <c r="O970" s="39"/>
    </row>
    <row r="971" spans="14:15" x14ac:dyDescent="0.2">
      <c r="N971" s="39"/>
      <c r="O971" s="39"/>
    </row>
    <row r="972" spans="14:15" x14ac:dyDescent="0.2">
      <c r="N972" s="39"/>
      <c r="O972" s="39"/>
    </row>
    <row r="973" spans="14:15" x14ac:dyDescent="0.2">
      <c r="N973" s="39"/>
      <c r="O973" s="39"/>
    </row>
    <row r="974" spans="14:15" x14ac:dyDescent="0.2">
      <c r="N974" s="39"/>
      <c r="O974" s="39"/>
    </row>
    <row r="975" spans="14:15" x14ac:dyDescent="0.2">
      <c r="N975" s="39"/>
      <c r="O975" s="39"/>
    </row>
    <row r="976" spans="14:15" x14ac:dyDescent="0.2">
      <c r="N976" s="39"/>
      <c r="O976" s="39"/>
    </row>
    <row r="977" spans="14:15" x14ac:dyDescent="0.2">
      <c r="N977" s="39"/>
      <c r="O977" s="39"/>
    </row>
    <row r="978" spans="14:15" x14ac:dyDescent="0.2">
      <c r="N978" s="39"/>
      <c r="O978" s="39"/>
    </row>
    <row r="979" spans="14:15" x14ac:dyDescent="0.2">
      <c r="N979" s="39"/>
      <c r="O979" s="39"/>
    </row>
    <row r="980" spans="14:15" x14ac:dyDescent="0.2">
      <c r="N980" s="39"/>
      <c r="O980" s="39"/>
    </row>
    <row r="981" spans="14:15" x14ac:dyDescent="0.2">
      <c r="N981" s="39"/>
      <c r="O981" s="39"/>
    </row>
    <row r="982" spans="14:15" x14ac:dyDescent="0.2">
      <c r="N982" s="39"/>
      <c r="O982" s="39"/>
    </row>
    <row r="983" spans="14:15" x14ac:dyDescent="0.2">
      <c r="N983" s="39"/>
      <c r="O983" s="39"/>
    </row>
    <row r="984" spans="14:15" x14ac:dyDescent="0.2">
      <c r="N984" s="39"/>
      <c r="O984" s="39"/>
    </row>
    <row r="985" spans="14:15" x14ac:dyDescent="0.2">
      <c r="N985" s="39"/>
      <c r="O985" s="39"/>
    </row>
    <row r="986" spans="14:15" x14ac:dyDescent="0.2">
      <c r="N986" s="39"/>
      <c r="O986" s="39"/>
    </row>
    <row r="987" spans="14:15" x14ac:dyDescent="0.2">
      <c r="N987" s="39"/>
      <c r="O987" s="39"/>
    </row>
    <row r="988" spans="14:15" x14ac:dyDescent="0.2">
      <c r="N988" s="39"/>
      <c r="O988" s="39"/>
    </row>
    <row r="989" spans="14:15" x14ac:dyDescent="0.2">
      <c r="N989" s="39"/>
      <c r="O989" s="39"/>
    </row>
    <row r="990" spans="14:15" x14ac:dyDescent="0.2">
      <c r="N990" s="39"/>
      <c r="O990" s="39"/>
    </row>
    <row r="991" spans="14:15" x14ac:dyDescent="0.2">
      <c r="N991" s="39"/>
      <c r="O991" s="39"/>
    </row>
    <row r="992" spans="14:15" x14ac:dyDescent="0.2">
      <c r="N992" s="39"/>
      <c r="O992" s="39"/>
    </row>
    <row r="993" spans="14:15" x14ac:dyDescent="0.2">
      <c r="N993" s="39"/>
      <c r="O993" s="39"/>
    </row>
    <row r="994" spans="14:15" x14ac:dyDescent="0.2">
      <c r="N994" s="39"/>
      <c r="O994" s="39"/>
    </row>
    <row r="995" spans="14:15" x14ac:dyDescent="0.2">
      <c r="N995" s="39"/>
      <c r="O995" s="39"/>
    </row>
    <row r="996" spans="14:15" x14ac:dyDescent="0.2">
      <c r="N996" s="39"/>
      <c r="O996" s="39"/>
    </row>
    <row r="997" spans="14:15" x14ac:dyDescent="0.2">
      <c r="N997" s="39"/>
      <c r="O997" s="39"/>
    </row>
    <row r="998" spans="14:15" x14ac:dyDescent="0.2">
      <c r="N998" s="39"/>
      <c r="O998" s="39"/>
    </row>
    <row r="999" spans="14:15" x14ac:dyDescent="0.2">
      <c r="N999" s="39"/>
      <c r="O999" s="39"/>
    </row>
    <row r="1000" spans="14:15" x14ac:dyDescent="0.2">
      <c r="N1000" s="39"/>
      <c r="O1000" s="39"/>
    </row>
    <row r="1001" spans="14:15" x14ac:dyDescent="0.2">
      <c r="N1001" s="39"/>
      <c r="O1001" s="39"/>
    </row>
    <row r="1002" spans="14:15" x14ac:dyDescent="0.2">
      <c r="N1002" s="39"/>
      <c r="O1002" s="39"/>
    </row>
    <row r="1003" spans="14:15" x14ac:dyDescent="0.2">
      <c r="N1003" s="39"/>
      <c r="O1003" s="39"/>
    </row>
    <row r="1004" spans="14:15" x14ac:dyDescent="0.2">
      <c r="N1004" s="39"/>
      <c r="O1004" s="39"/>
    </row>
    <row r="1005" spans="14:15" x14ac:dyDescent="0.2">
      <c r="N1005" s="39"/>
      <c r="O1005" s="39"/>
    </row>
    <row r="1006" spans="14:15" x14ac:dyDescent="0.2">
      <c r="N1006" s="39"/>
      <c r="O1006" s="39"/>
    </row>
    <row r="1007" spans="14:15" x14ac:dyDescent="0.2">
      <c r="N1007" s="39"/>
      <c r="O1007" s="39"/>
    </row>
    <row r="1008" spans="14:15" x14ac:dyDescent="0.2">
      <c r="N1008" s="39"/>
      <c r="O1008" s="39"/>
    </row>
    <row r="1009" spans="14:15" x14ac:dyDescent="0.2">
      <c r="N1009" s="39"/>
      <c r="O1009" s="39"/>
    </row>
    <row r="1010" spans="14:15" x14ac:dyDescent="0.2">
      <c r="N1010" s="39"/>
      <c r="O1010" s="39"/>
    </row>
    <row r="1011" spans="14:15" x14ac:dyDescent="0.2">
      <c r="N1011" s="39"/>
      <c r="O1011" s="39"/>
    </row>
    <row r="1012" spans="14:15" x14ac:dyDescent="0.2">
      <c r="N1012" s="39"/>
      <c r="O1012" s="39"/>
    </row>
    <row r="1013" spans="14:15" x14ac:dyDescent="0.2">
      <c r="N1013" s="39"/>
      <c r="O1013" s="39"/>
    </row>
    <row r="1014" spans="14:15" x14ac:dyDescent="0.2">
      <c r="N1014" s="39"/>
      <c r="O1014" s="39"/>
    </row>
    <row r="1015" spans="14:15" x14ac:dyDescent="0.2">
      <c r="N1015" s="39"/>
      <c r="O1015" s="39"/>
    </row>
    <row r="1016" spans="14:15" x14ac:dyDescent="0.2">
      <c r="N1016" s="39"/>
      <c r="O1016" s="39"/>
    </row>
    <row r="1017" spans="14:15" x14ac:dyDescent="0.2">
      <c r="N1017" s="39"/>
      <c r="O1017" s="39"/>
    </row>
    <row r="1018" spans="14:15" x14ac:dyDescent="0.2">
      <c r="N1018" s="39"/>
      <c r="O1018" s="39"/>
    </row>
    <row r="1019" spans="14:15" x14ac:dyDescent="0.2">
      <c r="N1019" s="39"/>
      <c r="O1019" s="39"/>
    </row>
    <row r="1020" spans="14:15" x14ac:dyDescent="0.2">
      <c r="N1020" s="39"/>
      <c r="O1020" s="39"/>
    </row>
    <row r="1021" spans="14:15" x14ac:dyDescent="0.2">
      <c r="N1021" s="39"/>
      <c r="O1021" s="39"/>
    </row>
    <row r="1022" spans="14:15" x14ac:dyDescent="0.2">
      <c r="N1022" s="39"/>
      <c r="O1022" s="39"/>
    </row>
    <row r="1023" spans="14:15" x14ac:dyDescent="0.2">
      <c r="N1023" s="39"/>
      <c r="O1023" s="39"/>
    </row>
  </sheetData>
  <mergeCells count="5">
    <mergeCell ref="B2:E2"/>
    <mergeCell ref="G2:K2"/>
    <mergeCell ref="H10:J10"/>
    <mergeCell ref="H13:J13"/>
    <mergeCell ref="H17:J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roperties xmlns="http://schemas.myeducator.com/symphony/msoffice/properties/officeprops">[obf3]gfzIcHaUTN4cBNz707aPENd9EpWILJ8c-HCSu7drv7tUc51UrHCbrNW707aJ1fG9F9auRfaPdHkM1HCN.54rc94izNGybJ83VZ4b.7tVP</properties>
</file>

<file path=customXml/item2.xml><?xml version="1.0" encoding="utf-8"?>
<properties xmlns="http://schemas.myeducator.com/symphony/msoffice/properties/submission">[obf3]s_hiRtzNvcQR0chY4YzIBcTJB8ZixudRAtWXLYTVeY6NjuzjVonNVtWSVcZY4YLLSsTRPyRNvuyR4KfYAY6NRonNVtWSVcZY4Yzun_KJ3JzLP_zITtE-ntWc1oQVRJQyhcK~Sud9jgQS1YBxBu6yVtQ5BgBiwrQXBtQMB.d3</properties>
</file>

<file path=customXml/item3.xml><?xml version="1.0" encoding="utf-8"?>
<properties xmlns="http://schemas.myeducator.com/properties/myeducator/atlas_meta">H4sIAAAAAAAAAyXJSQqEMBRF0b28sYGKfE2zFZGQyo8gRgJpcCDuvYS6owP3hm/JV1db6aH1EmFvXLkc35wPtzMsmFRQRJuYWRpBemNhwhwFj0SkRzmRVhhwZu4purTXBrvg8yYn846/NNbn+QFfdRFkbgAAAA==</properties>
</file>

<file path=customXml/item4.xml><?xml version="1.0" encoding="utf-8"?>
<properties xmlns="http://schemas.myeducator.com/properties/myeducator/atlas_meta_I9EcYpMRL93v">H4sIAAAAAAAAA+1cC0/byBb+K76RtruVckOcxHkg6BWEAHahVEB3tVpV0WBPiFXbY3nGQG4v//2eGT+TOLGbtanRsqsKP+bxeWbOd8757Mz3BqLUvHds7LDGvuNbVrNhE8O3cGP/e3g0dXz7DnuN/UYb/pOVYaPZcD2TeFPEGLZdRhv77WbDg6Jw9BdUw5Sie2ihcWpaFjaku4U08x2dmcSBug6y+b2bOcZMwk8mZVRCjiHp2LLgyMOSTmzXwgxDYcqwG7Qat7DfoLzqFOpMRR2OB3nI5uUax5cqnJ8rzfP+vjZsarIM/xT4N9zX5FHj6zP832wwRL8FzRqYIRPa2G8c+NaHA8v88IViadzbH3faXQlRic0xgLr3+RBJM+JJC+J78fO0DvagGvRoEDMewbnJR5ND+d+5AvdMA86OjpJnHxMfSgBsAiWh7w4MH6YucSg+JZ7tWwgKHfKHiy7/Bo3961x530gPdNgubzgZ81vA+4AsH0umI8ZUOlckk0oOYTCwnod1lgCBW2FZmroZwZL5+CPm89ERUzfD2LhD+jc4j4tdEMrEAghOJ8hzMOCSn5sxwOM1gLPgKdMQDYIDkB6eYQ87ejwLS3DjuzR1uxzAfF3gJz5zfAnweR9fffl0G891Gi0jko4sHZ6BBUUDI5HITIKFwkvyixTxhdyCrh9MA5NwwVHdM91wKd/CQpRuiOWHxjEzo8l1oWk+TFDo8xju+J4Fh3PGXLq/t4eYhWjLXmDD1xEjXgtsZu/BtDFpzZlt/cc0Dnuy0h/KiqK8gzHx2GEb/hL3UO69M7CFFodyS3k3IzAC5n/xYecdM5mFDzmeXzrtv7iB/Dt4pq/v+KgcBpdEqa8NPrkpgJdI3x1hV+lUj/DKsUwH124Y+ZJbuFhwGnkU50+2JczGxW1iNjiZGPiLw0yLMzIvdQnFu89QkbcRUw623OjYIA7mZDRDFsXNhk6cmXkf3QQL4wssOIHBuUFJI65HZuephoD/zdkiOlu2LIqZHxe8900DgU3GRdEDvnLGEY1HSLbaX4fP2CYW7ccsepywwdED9oBSpD+weT9P81a3IJ32s+j0OJdO+5vptL+NTrt/g526Gex09Pvk+uhsksFP/XV+QuFgPYrB4jzFr9aVq2QlsLJOv7ZkVSXE8tiqXJQvT1dxeFZz9upuY69BzF7jVPzLTvDD7tw1yOKucS53DTZz12Abd3X+Bnd1klBwnBEKrrHXVoywPGBFOFS6uT2Z/N66qTD6C3vIRLjGrwF9SgDAMZBnSAZ+MJGoFVLt6yDeziDgi16ntsRbJcTyiLdclG/Eu514kySeWBIfqUMU5/LtVluJE3nLnYuscyWJh6LXcdrJC+o8Q+elEjM3lhLqqImAo1sHe2SrDDCMXcBJSgZQ1/lfKcj/wyz+P8nl/+Fmbh2+gBRwUoT/t2KM+X989elUPZl8Gk9an66uLyvAOs6XLYaJbBECk2C1ZQMObpQN8uSHQCbayvkyypSscl4FzMmuMAcbYQ4qFX6WFlfmIl0LAUbKL5IgUUNAhz6wByYlRMPMCKAmPr/XDVyVMqqtz68SYnk+v1yUb9pQbKLKluxKTbShybo2dL5jfqVmakOTPP+qbtaG1HpoQ+oWbWj+KlKUfqjA9utLV1VCLI+uykX5lqLsog2piTZ0uqoN7cxdmdrQaS53bdZd1JfQhk4L5AbbMdZBG1J30YZeB/EOQr4Y1lcbqhJiecRbLso34n3d2pCaaENnS9rQGv8X1IbUTG3oLJf/N+su6o9pQ9TXdaBXPgXhNG1mW3l10tqJRzgr4hG2on45tegsXy1S89QitWq16CxfLVJz1SL1B9Si0lZCvn6UDVwdbAKu/lT9SN1BP1qLEmoSFwxD2WNU35f1VUIsLy4oF+U/Vz/q/EgGpiX60fm6fhR8TvqDCZiWKR6d5zlgbbN4pNVDPNK2iEfw4HVPYEbhO1m5PagtU1WKsTyqKhnmWw6zi3ikJeKRuioe7UZcmcqRmktcm1UZ7SWUI7VAnrAdYx2UI20X5egVsK7cHoZc0amvcFQtyBK/5ywZ5xvxvm7xSEvEI21JPFrm/4LKkZapHGm5/L9Zg9F+jnKkFfEIW1G/nHKk5StHWp5ypFWtHGn5ypGWqxxpP0E50vKVo2zg2mATcO2nKkfaDsrRcpRQl7igE8odcndY37igUpAlxgUl43wTj4plYLIc+9+PKf97dX09uQg/7hU/bl57l9Mr6JFlOcslf8x1ybK82bvBveo/9f1YxAXnoEw5YT6gFYAs4HsBR5HfJvNyFf44OYFcwBNnQz7p7Z9sg5zcr865CbvIXAfg1CDaxp4NjCiZwll5YoUinv4ykzITnB7gtUQCTOemK91h9oixk347wo3tdfzURu6OQspW6itHVguyRP9XMs63vHiTXfe25sVJsquZ9q80ssrE0HtRxhx4IB6hPmWkyciFh3Q9k0e4OpijDU5g5hFb3DQQQxJDdxZeaozG8e43hzw60tOvwcYiwdniV5q3WYcmJ7t1XCQ0eXp1PRkf3dxG/lzg2PXjDOgjy6Ff5Dv0zbt48HvVO/SLQg59O8rYoUdj2rpQP02OritAW8SzZ+46Amt0GXQ69RP3yoZaxKMX2yBlBW5lQchFgaw6G3JGEKK8bBCysvSyFzFEI66HDVNnIZE9pmx/bkbEVpdQQolU4UF9P4qvFmSZWyaUi/Ofm0pv+B3P2o5bxxCZ+xDsg9F5K2L5uqYVKV/cYj3EswQoihxpzt+P6fA0zr30Gww4/xuG/WF0QGbvN7YKByQQ3lPt58cLfIOxURwzXKYUgKQPNewjRWn9orFCph5/mR8rbJG25Zf4ne9l/pZfHEim91WWwS553wqU7csigUK2tD3ciFTcKhvoepiwOu2jLdM+eolpLxIWjApM+6j6aT/dFerytI8qmvYkblGdcGtEvsZ4PgOdNiU/jGZMh8MO6HDlrSK6Iz7byHg8VwqDmiXphZe3yCPQKu/Ld104goYcI0mvtr1uEBwahk7hdwpLAVQqyKpL8DSMtnQb1ViHqRRkicFTyTjfgqeYE/opTjhwPxwTYyFdIkohwDDwk8QjhveBXmpjJOKpUACdISa2VCXUjEwSSWDWlDhgl3fQTkv6Yw4GBjHUAw+bsEP8+7m4IypDoyZU9xhyBFmkas8xsti8GdVkhEi2r8+DPiEq0xEnKoo9k/hRaaAHcmdhm7bEi0nukBLS8ilvJ9XDY6LrhjmXpBrQjrVoiuow475lQIdAKpEeLA9biqjR6bVGLelgz/0AI8Y5PlCNiBO/Fn0k3jexn2yiTWSryeGg8m1gAyZE0ddZwZ6fLWmC4MFtxEHzlucI5sKiBFBhZ4mXoVF4aMuk/Ixj4aBimNGqCL4W820beQvpJpLAafgIwTjFm5Q2o492m9EHZk3Rz1iN81sY7hUdnheIxa24GJ9h/IRiZ5CpuK/PSiM2uMbK0oQ7FoHnnxr4ITaAtHWIkykywJ0Yvh1d1S2MHH+DrYGHufeQkVhmuAFweBZpcm1hs+Ca6RQcFNhg4F6CUhBrM8/U05dW7ZSTATe3O++D+GeYD3yKDqAice5hRXHT4CZ3O4Eh/PPqy7V081G9uLiRkn2VIYsIi4cT/BkeDCaCt70vLoVp0J/gvsGOsBQ1zx6JJJ4S1ky41XLcVrA0TYu/EdGxCbWE542qRl9lU4j1cFwJoEA/UV+2T1m813JQnVsD366Zn1BszZrQBZtHYQTnUL7aCc+6aNLY0QwCABF9UP/ONhkwB1g5FBRtrjxBUxQUyMXDIp1PD190fK9n3rn4y3xwOCYEFSJCEPdF97wyBCPQP/8mEkZhwbeMBlNbiNEzYnIRyEOMe3ze4jQNDvCTCwEwNqawyk3bt6cecu7xFKIWEbl1oyX0GVYk2FmKjQNy7q2p4v3naOfsKcAxYKEyzwdKFxMwhbw0XlPcv1G4YlnIpbzu90Y7Ki1HB53ooBsd9KIDJTrox35jEF0aRgej+J6cNB63LofNP0doZjAMwIIczPPz/wHdGqAYFVwAAA==</properties>
</file>

<file path=customXml/item5.xml><?xml version="1.0" encoding="utf-8"?>
<properties xmlns="http://schemas.myeducator.com/properties/myeducator/atlas_meta_I9EcYpMRWtY8">H4sIAAAAAAAAA+1c+W/bOBb+V7jGTLcFPK4On0HTQQ6n9TRHkaQzPwwKg7Foh1tdIKmknm7+932kTtuybCdSoEXTwohEUuQnku97j++R+tHAnNOZ6xBXNPbcwLabDcezAps09n5EV2M3cG4Ia+w1NPindwaNZsNn1GNjLARxfMEbe1qzwaAoXP0NjxHO8QxqaJxQ2yYWupmjaeBOBPVceNbFjsy7uiVEIPKdcsERdi00IbYNV4ygief4NhEECnNB/LDWpIa9BpePjuGZsXpG4sEMO7Jc4xBzcoNtGxJH7eao2xz1myNdg58BP0jRIUmHNEOHH9wbvebIhGvThF+n8fUB/jcbAvNvYbsWEZhCI3uNd4H9/p1N31+SKWHEnRDEsDsjaNjeG5omoi6aewFDE2xPAhtLrC1AYXk06dpbKrs5wfjfURsKUAuSDg7SnjnyAlcgfTDQ5Jt58Ay0bkAPE+57LicnHnOgASi5L98/Tn4dV/uvUftNIzsgUQuyiXRsrm8JusN2QCRwWQ8atRHlyPUEDABjZCJSSJAVleWZzAw2LrAIZCepIZ4SYt3gyTe4T4qdelyoiRLeDjFzCeAyVG+T77JfRgmQJgo4QQIgHl18Ob9Opg8SXtK/YX44OZE3RWenh0gQmAbyhWTvyd6/oxbxonHkE0b9aApdw/iiK88Ookk5pXFn+VD1FHoYCn0+gpyA2XB5K4TP996+xcLGvOXMiRVMsPBYC+bq2zvqEK91Kxz7d2rtt/WuNuj2e51X0ClM7Gvw1/P3df2VRWw839dbnVdTD7qA/kP2jVeCCpvsSzy/Gtrfct79Fr7T11eyW/bDJFXqa+OhuQDwDE8ejbBn6r3qEV64NnXJo0D2u1pf081uFSDlnJv7RHGJd6/uvzu2khOfaB5tSFm1yBdXUFsyoSx1BsXNB3hQ1pFINLH9+NryXCJlfYptTpqNiedO6SzOBLGSEyy8gc65wmklPvOmHzMVAe/S6Ty+WxQtTkSQFJwF1MJARElRfEcu3KOYPmMkGwSwuQ3JHbf3jh9Jct2E5A6XSc7Q9MFjSa6bR3KHG0muu57kus9Kct0nk5zsvZqQnG6E4mnUl+WqhFgezZWL8oXnlniuiKf6CU8dpaRwcEcYcMmyOWbuwlT9PKY62shU/fVM1S9iKvMJTGXmMVU/ZaqDP4eXBx+GBVyFow7j2MYMDH+PqeQ6WmZGJGsgfHUlrSohlkda5aJ8ftJKzJ+ac5i5kcN0LSGx41USWzK3diIxXctjseONLKZr62kM8p6Tx3StTCKrkfVl9kL5aw9qS2RVQiyPyMpF+UJkTyAyIyGyYcZpKI7J3bIt1t6Jxow8GhtupjGjgMaM6haOzQTi4QrEhLu2RQmTBeaHy9HV9fHwz9bnKpe3upGSbdRcAdlC266FmYUsckeVW0ER7r0EWy+jsRM5orrt2nJtlRDL49pyUb5w7TrpbG/m2jQMcbLMtUsm425cmxuHONnMtQWBCL3CSETCtSdbcW0xymfl2naJXFsju7bbCSmiV1+7tkqI5XFtuShfuLaYa9Ngimcj2VP7OIqpgCBCyi0WeUIIbIKRQzAPGJG+fug1xKlDYfmJqCDhqhMjm3KhwuSvIWOWJ85QEEDPEcglj2ugYv6mJUFcERu4CkFf3xKmDCsEwi+FHk2Z5yiGsJjn/2Z5927YWEp53da7t579flPER09DPh9SVvxL1gPdCWC46v5HhX303LjPh81KpSDwo+8W+eHBZAKMLQc8mhTrCdxYniJahsDlW1nIi2JqOVMiE2bjTXRPWOx/cDy4TCYHkDxhkAqTJmsxy4GNCP33ehB6P7L5BlptCb1KiOURerkof94wUY54brSW0zjRx2w8G2gjlNRlm7mzE73lBos+bqa3gmiRXhguKslm/riVzVyMMrGZjy4uL4enGZD6E0DqGZBHqyDDIVnAaHkkRMmSXRDh/odFuEkuT7PLBnz8WMAn7b2TAsBJdjmA8xYl/ewGBzmeC2sSsJJAZwEdIjqVZRgJDaBYivgt9dENEfeEuEubIJSOw0oTIqIgxGpObSRUzvvor6RD+Ujsuf83j/z5NVnhDPRoW5PWq61GrBRjeSqxZJgvi5x10t7ZqCINPVGRo3wVueTC30lFGnqeihxtVJGGvl75QF71KnK0jYrcgLJyFTnaQkUCjhyNE+6DXoSb0ThJdtmAt1CR+YA/tPc+FABOsitTkYb+vCpSLQr/X1SjrvUjQjfM2urGakGWuK2wZJwv2rFYO67sp47cbgv+toBTd1bocDParXdvg80ONyON4PyRr3Cf7ngzcqM5f2xWuwVxEuN5zpVw1cm5tBkSJVBitM2HC+a5M8Lq60PTjXYkymZ9Q9DVgixzu3W5OH9eT9ruB0uUERJKHXbUcZCUM/rpSt6Ht/AZldFLdRRFubdlzhn+DwjnKcEzIJCYp9CVrJGSUKj/ktJ9M0fX0g4S+MaG+uQZw1kgTzxyFfdUvvfY7Np4mMXoJUz7KSUyYE8ywTxLXt2duLWXx62fNnNrr4Bbe8+wpPm01ZKmGGWypDm5uBweHVxdt05H58ODy/KXCp+2Wdv08pYKMCMXQWfWCWFe2VC3WdXkQl3xVC6iPTar8VR+Gj4W8IqnchHwiVm1p9LopcuwpTm4Zj0mQ7MOdudoBpCThdbEC2wLke++tPSgPNgWiWOS5iy00D2Q0S96R2tqmvq1UE1MDDPaL6DXeJdbtSBLNDFKxvliYiTS3C3cbvEFRFpraR2p8pUlYfu3GNnkjtjJOVbsYnvOKW+tmiZZwyMbh1dGg3KeqGXDatA+bq7AythqF4WZelFPM4u6kbJqHmtpmLnO09ONloZZ4JY0d3OePnH7RKJxTrexPTbgzrhTz09Gx8Pzo2Hr/OLyrHz9eJpjezwaLczqChBuYXKYuY5UdcQ7gzNrHHUrALqFqbEGqNrqugapylsLdZdZqxdt+hmlELPe34Xpt8bskCUHnV+RomdLvRG0QhhIX123cOrx1kO9X2NTolKQJZoSJeP8eU0JM/9EUoG3QilwnxGLrq5uY19FnlxmTIdFno8skIi5tvPzqnVQSIJnKZF98X3C0NEoQ187He00zTyb4GyzTWAWaCuzyCYoSRGc5VgAK4rAzF/P9xbBLqznexVA3cL1sAaqsgPXQFV5lS2MTbO5dHYgUFPNpg4VyYnYIo2kprhcB2ckR6ZHK2Yfz2UIJLsGlt3BYx9e5OmbE8xqpdT6MQ8PahyarBRkiUqtZJw/r1Jbc8y29kqtkyi185TpTr37pym1Tp5SO9+s1DoFSq3zDErtfBul1tlCqXUqV2rn2yi1fKiLSq3znEqts6zUbDXVfnqlNohCoYZWY6VWKcgSlVrJOF+UWu6nXa7Vpjh5GM7U1sSDX5+dHr4JT021kGSoMAzshUKYFLv32Df1XVm1Ayf04CY7ytVGEBBr5kFJmSCFX3gC0CrBJ3hyG8r+a+g2qhzIWHIJ8ER4Xksd3cKWRSyEp0Alqn5VLSeYe+6bFki5Q9T3/abY5eE3cDE0c0MmOPYS2eG7KT61qYBhlf4hRmaZr9aEkXRvihwY3XnUPGAP3dYRB6megEpVU9JRHSFOP3ATHlL0SWQEODAWUY33VHZXRGIqXQXBZJWgFu9VDMwPRFSPOlPIHdnFDmbfCHTt60wLcm9ieE6RkTviBuQNglSMLMqxdYddAZqlheIJEuIDueDyvZXv/h+1OTLbQNSwnBSrVTUScch+Kdj2QCGMLXKXzMvspFU3Yzl4rhU4ceoEBsMN1ogAKIYZw1YqMNH3iaO7eNezpkQJdB4fg24B0QhZPywFNo1gdJJNWhYfKaOhGgz1MVyE0UdijR3qUidwxmrPxBj0lFKm7bj1z/AyoKUy8hWKW2flSGvnIf4m9JgRbME7ChaAkHKwgMh44qVvqUYGUmwb+1w++6OhxaX1+MKIL8z4oh1fdOKLbsIEvTipH18MkhrTuvWkvJ5Ur0f1P8S4ptAhIOES1sPD/wDQMRgO+VoAAA==</properties>
</file>

<file path=customXml/item6.xml><?xml version="1.0" encoding="utf-8"?>
<properties xmlns="http://schemas.myeducator.com/properties/myeducator/atlas_integrity">H4sIAAAAAAAAA6VVW2/bIBT+LzzHEmCwTd5WbV3dtU+bplVVZWGDG1TbtMZpt1b57zuQG8l6eVginXAunMt3DicvqLGdHdEcYXxKP31GM+Qae6+rxg6tuQV5Kb40Vw+/zbf6lwXt0unxQNnnJrviNm23SqP2ih9fL86V97mse+OcscNWfSoefn638ur5EtQQ0WhVNbrrHJpfv6D7UTcL3dxVk+k1mpNMpJykXPA0Ix94W93M0KPsjJITGKD5Czq5LP3PqEH6vJNqZSYIxukMmUGZR6OWsqs20mt0xiGvs8yT3JMCSOnZ0p/OAyEkUB7oWiI8pRhBEk4/LPXQaB8MvM1DxLXT/TmPzsX+XEY2ZSQ/j88QPmJ4zByYiYiB1DbMarWaoRPpdC277m18GH4dn5IdAFISHCgNNOhIUAZcSkoCDXLq8SzTIEnTQPkxXuD9Qyx8yIihMRNfJ/H9GBmfVcTEd2jUF59qxKQxwyM0AU45uCc9Aj4vwPRWLTsdwMLwIdwjsT6JuN6ql/e+5q0qXN7eAGblB77v5fjHWx0+FWgOPNaherLjXW3tXfVobBdaCMpWdk7P0CiHW71tnIBx77UcKqfhEStX1Xp60uDhwIqwGfIuq94My8nXQOHeCAmbEYJvrPCxqAqvcrgNKi8B760ddaWMu+8k5E+zTcJ7x2A6SXcHO2U5TMDna95VbmGfBh95tbkz2Vs9LfToYdgVHBaAYnmTM9YmmSIiYUWrEtFkOlGUMVZQwlnhh27XkS3Wyb4x72+9D/bXm3vv3W25q8FNclr6tLzE47cuGE7rbWgGsPCTEkIwggVuUpKIjOUJq2ue1KnKE53nQqgMNwWr0RayaH1SigXPAe6FluNUaxnWX5TGIL0xOoFzeJeddFO1M95tYYZFQcQMKdO2etTDVG2qDP0D/7sZjGTWN243puuyXgNVjqfFRXO1QIdp0ncw/qdQkmOaZmx2NCQUENC8wYlUBU+YrHEiciAkbbKWC1YTxT7oyvEA5egN+Oib8FGMaZbz//ibXd3A1z+9xva9HhS8vraTYVRuVn8BkFjus9AHAAA=</properties>
</file>

<file path=customXml/item7.xml><?xml version="1.0" encoding="utf-8"?>
<properties xmlns="http://schemas.myeducator.com/properties/myeducator/atlas_log_common">H4sIAAAAAAAAA+y9CXfjOJIu+lc0vu/N7b437cZKEDn9+j7vlrf07rRr6uhgo0RbEmUt3urkf38BUgu12fKSNVnzWDPVZYokGIgIRHwBRAB/LNWT6tLX3/5YMktf8Zclt/R16SCxvborIfgHc1kqN+NurOrxs7NLX5a68FggKceEIEI4/bJkl742e/X6l6UavIuUUxExNIoQZZiHCCumjRBGaBdYa1UkpOEcI4aVCAO+9OPLjE+v9eJ6d/JjQSDSj/2x1EifGv1VafYa2rX95zOa/atx1z+ytKY6Tqt6fenHjwGFVjEWShtqQRCSyFGCMQ2cky5COoqMZibgBDmDBCFsNoUFc2Yx56idtFy7G7tO6bxlVXeKKZxQ3qfzruc63Thp+r9j+GWpLDfNVevg5LJ7FcJrpu3SBvzLOEA44CEj4RffqziK+zcIYgFhIsCe1aqrfGOqXk3acbfWiI2/vFftWOm662SSgI6aWhIbf/3HUqWStK1rVyowBH73t5Jm1zWB4iWgAL4TxaZX7z4tfUX+stOqK/gbGnDm1j/Qa6usC3Db1V0DXs2ajZJ2Q/lmuhbDg5V2knQHnby5kye3ayT0ghi7zDEi/0xNdbxouJTCEBIiGwbaMO00d5iokGBqGDNOEKYYJgLeaCdeupnedZ9aXjK+Yypugh74/qt2J6W57u5dPf2r033KvfPYcXdLX5dBqg/An+zZlmqnnBk80o0bLnvGE6gMMHsp0iHHFEXMOhlJJ7U1ApmAcg1qpagXoxOChP1e1RP/kglVaISKlMQWBYobbA0WygXEwUCgYUgoccT4jpm66nQq9bjTp8OrrXvsunZT1Ssmsb6nh0nTwaPVtkov3dNuTW+b+Fu8u3Zwc05OsYn313frunEw/O0Y7W7sn9fODs82n8pNtBK5euWuF+yeyzLFmw/f3JaI+J2pHpTjm+A8WKNob5fttrq7F+vbe2r/amfnObbV3avw+al+tbNX328emNODMLzvfeuc2ODqkdxXjy4PWwePbBPGT7iCV8kNF/vNqq3Fx3sHN/Xn81V1vGIUincujnZvuhfi9il6xHvrd9dnYRMdkZunbcnb2+XrMDAn+JSe79DDp2qlWz/eqglu7OmWWV82zf21QMWXvevj5w3Rwp3NYFetrhh8clevHp8+36tde1U+CclOtfHcAAGet5F9OOmtfdv5vmHumsILph434m46ohuqczuQd0M9RnE6iPyNuJm76NubnHlpqa7xKrv6v77+Z7NUsknc/Vry7firWmzdebMb17+W/GWp1KklDwfua4n6N5M4HUIcFK6tmjZpgGVd+tpt9xzoaFO1/CCp9tJhUsVRhB3nTHBqHHz70Q+1vr6rLqgKges73SemHF5dxq2mfFTfT+H3jjPZ0F0CGzZ4y7nl9EW432vVE+U/cwbf9o+02u4+TnqdAUdaPQ2KWHNDC6/aphbf566bzaSb2odO3xr7sbZ0PLB7X/Km6Y8fXpdBu+Nqs5EbZ30bDrbQPg35YJK266t736SlBsIbSQyDiEfgZagV3BlJJQt4FIRWU3A7XGIXGRJiY2z0kmMLX3BsfOBrRo5Na4dEAF/TyFInjcGK8IAZQcNAoiACR2KlloRKTDTWc3zqLMfGQ7moYwvzji2xT6UDYCf0w7rHoX8TYC+1c9g7tiAIMOFGe/IiFcgIES0Z00EIbcmQScFF4d8K/1b4t8K/Ff6t8G+FfyNISERe82/7kt7P8W84mOPf0F/Mv8Vh80yP/Ft2OeHfBs/8hfwbwUgqpYFMEYDh0SLQKIqCiEqDsQ5A35mhMPLG/BtngYVBhyPhIuXfUZg6TrXEWClJmQ0C5Ezg/jz/ttPYl8FVckoa4fLdRtLWdbnKLs4PbnrqzrR21cP2erIruuH6+bVaP6hsHN/vtvXV6tM+bV9dXZa/Px5ubjVwe+PSXjS01luHre+uFXa+nzTXtmJye7BS6cl11g47R6vR9+h09y6Mlu+/VVfaZ/rxIrjC9yGvi6f947v75RqrkfvGgVyt829n15f0glx8d909Xd4sV3R5WyTP9ctbvAZ/VE6D4ODx+HF54+zbXbOzvn9GkpCfnK+u6HLUeb7sVisGBTuXG3Vk17r1zbOTcrVW3eW7D6YTHGx2no42Gqsf929h3r+l7g2sPHivf+r2v9J/bXz/r3+2/vXPTredNKv/OqvFnRL8vyqdbZ6ela6+nZ+UTvfK+/unpZG1X/nnP/qP//MfLf/2Ud2pjsuaTn/q1f/1z3r8r6ukV6qpe1caNN99SEqpKtiS6nZdo9XtDNsqgQMtPcT1eqntjAPXVHpKeu3hq9BMW1VdKXUnw5eAFPjO4FuNXqdbMkmjVXfd/uswYm5L+im96Lh69AU+0a0lvW6pW3Olmqu3SklUSuCi3Rk1thqBFvt3Sp2eBgGUNDzhH0zbnOjBl/TBlPK0szD4HJjyblLqdF3Lfzz9b7fXBUOo6qV7gBRJej/9vH+5B2a/3el6DqjmUwnGtuqkN2rKllrtBAxmo5NS3qfxH15u/9n8z+afAlqoirCmqAAt1oEZRY5jTOG/JAIvSgNhmQuN40YacAGhoYEjoVKREZOg5bSr2uBES6vWxs0JXxwKjPq+GAwxGNDMok/c77g2jIPJe5ILuJeytQIDo2e6vXYKPbz26yS5raTStEwYwVi0HFgsl1kY2WUJlnzZEsYYeC7OQu8L+vzI7PpvOaA8MCneNWcfi5teaY3L2mfgb5CheFkGTCwzrfmyBveyDEGUlDZAJmTeg4Lzi+Lq0FlnYoPX06EG0knlplqxl5iXV6Ob88Vb8u7iNFFXzwcToMRzAosg4GIClKQ3ZCgJz4GSZufBtTv9L9yruK50XI89tACIEndi7W0o8BQAVIYnbC9jOA8Ix8xzwvu/pONS4YI56Jm+Gv72uze5nU7fV/vLXhNEetu/aLu7XgzKBaMQPKWDzkWq3nHZtypeWv1fPAACSNvyoPEPeK0D2CdV89T+VLIfBkrcyVRreJmardwPmc0ajZth/1On/Raw1FFPcm0ElrLLCbA0eKYPlkBHOePKcOwAfVjBdIgls9QAhtJMUxmYwAo1Byx5DVju25LOJwEmcAXQYHpjNnYKqYm4nxpQTtGIA9p1TIQakJRyAMqFCQEXGarGsVOgrbaAzjlEDwaj0FmB4cowQFSGOGYMhDnCA6Kc5e2LfxaaipyzWgG6Bf6CHpgMDGfCzZny0S8DGN8ZaXn+Nli1dtrvl9roAobLX9fjptfdJe9V0tDkI2Duobd3/23/EJ0Fjdb+1dZ3fRD0nni0V957Cqxzl88X3+NjwPj1nWTz6qy9s5o89A5PmTve/iYqh/SZyepaG8Kl7u7pzQFerl33jtuHFyf17SraPFsW5ytONFfN8TZA3G9XfDuoX3e79vJhpXZ1kexH8T1W0cMFPd3C16tXbtl01raPb6Kn2/N7tnNd3199rG3csPre4VN8Ut9XJ4ap+1an/nyr5Hq5fnGzu7qVkO7Z7aWJrszG6f39qr74dnVxfFZpBWdxfHJ1XKadleh2LdpIduL63SGrsOeNyvZucr130TuTj939u+b1wTndXrUK3d1UlyZHZrWd9MADL+0DhEiaJYy+lk69hwOpGq/8cS7QzZu9IPD3MuOfyX8JgFm5++/tzl0v+Y8OgLOHkld0jztA0TxCScEMoItq21/FzRQSpWq48u9N3Wn9h8dy/9kGmAH/Qmur6WuppfAQpWSdd6Xgz/JQpqp6VfdS06XzZj2+dXBXAanGDfHNF/9QCn48kvQwCpCcaoIdH2CoZf20nGKpfE9L2j0lAJz8F7qAkT1Zph23spvQuMdbdkBD+oRHN26ltAmu9Klbi5vVlPKmy7pym7IqGQFJp0wte9GoJnyuFCUA2AYtetwATXRS/NrHdmBD4R7g6B6IqwQX8GyrHcMf/oeOR5IpMTDSvMFfKW0niS3Ve+Y2bSWFkVGv+W8TAkjR+QjApEDdAvwH7XBtIL7X8X3xLR88bYJHUoA44Qm7DJ/3JB3Epp10kqhb2nw0rr5S+gYuB7C+rqvmbWkAFjyx6f2UlsxSpo2qFnATugE+t69CKRUvfHXFd2AQxaQ2aeTk+yYcHCOg8fRvBQi5b3W+oh/+rU4F7oEcXMUDH1CWSq9dHwwVf7sDemacTfFH/9dunGKo97ybAAU1QH3NTq8BKOvWPQ3vZE11+hMTLVWNm0P8ApYZfsgAQ99PadCK26Fpd03gvnEjvz4wuhj1QXjsDTsGFCYEkkSygIY85yQqQ/c3aBLGVUr+EFRkYADQJuhmxs4Uww47rDrdSi+dBRoiWv8AiK6PLpJ6r4/W+6FW6i/SxsiPYcem5mnGQT+QMnbtJd4PKTJ8MB4h+AEA/K4n3kv9j630H/hZZ80PbyDE17AHI94XegvZtFM3f4ym00Z2qnSaUV3CSyOfz6dns7iUmMgx9/nb5AzYxILP6NJc5S5rLrgdu1xb9UyZdvfz58X+8D523JYP8EDWhZw2oBkhm5WRgJhAKxEFPmQjSyO3kvG/sde4vmxl8m17CJv9nlTxTvd77NE3tH+fwuHBG8mDOh+90ew1PKwTCBkF/2j//x7aN5S3RJVRs8HufdecXVejq/XJ26M2vOxew6+dp0arljSfxmFH+fy5jA/jXbkCP95efT+plW9aotw85Pr7WqIJ59+JxHb78F5fXkR2W7avL5l/se7OW8nVrb1R57J1elu/cLe3j2eN+t63U57euzw7PDXbJ129sVa/II/t08vWvbo4PFdbrcuDxiO9qht+gOuXF027q77b1uVZmR9cHvbOGo+1C7zVOiP1vdNbua23arWL53rv7OIiOdiyO4rUD45R8nj1vHvpLre+n1/Wj4Cze2fo+v6gcXF3WW/FBztru+d1oO3y+mS/Wb8+O7/ev6aH58e4dX9Zr3Wumufdq8uLXbt9sa8btbOTi/DxMEYP3zavt66pPTvcrlJ1mWKxZ3eJH9S27LkLeW+/n9xoguvf6cWTXi8H5UYN2Z21529xeH/1fe1hv4H59eUJviJbSNNy74rI7j4d8XKfrt0behIZehHry/qzIfV7DcyH72B1eez5uvttq/5dfV/rQuBXu/i+6mnAhlw8je4nxN1cX2vUKp8AjdHxSi3osrLRR8FT2X3roouOQeXHSIrv53sSd6Lq1X25dXsko0OHlkaKMLTu3eTWx2hz1aJ2RU9atlFH7rJ+W75J4tOz2vUFqT/oS0mvLi4eyvFDDF3FpnlYH+vGpWwenNfQ5fbtIt14ujrY2qt2ztavk+vvdd1bVq7cdXvN2ulmBQfLKNzarD6cspqIq7O6kTqnpVq32+p8/cc/wNWuNJ5c35uuwBP/GLzxj1YCpnwsWB4YvhFSLJ2BIStdeRR2ehvX653S6mjeI5sF6ZvI6SEObqHlKlnc7Q1ZNWivHnf3GPf3uj0LL43upvF444bd6MGbWXg/WEG4e4z39PfEz/aAG87fa4g4uOIJjfr3Rr+ebe/v2slgZswaF4sUxSJFsUhRLFIUixTFIsV/x0WKsVijyDgrMs6KjLMi46zIOBufdJm2i+lMzCy7SOUcu0jIx+3iUpUEXCGtceTXfjyjmR9gU79yPxM06+F02m5gWK/gCz9mvz723GGSLsaMfgCMsxHb1CO7ZjpzB/DAe+quM7VmbMCrQ8TYc6mLzqan6+kqw//pz9L+RHveiPD13sieZ5cT9nzwzMCeRzrAViNNpSYhZUJHzCAjHQkMsiayiMlQKDy056MctqG+Ntxyw/wEiz7NmpGNh6iFRJTDP9KEXCpjKSZhiLXhwmhMIcAhnFE0ZuOJVQQMv/G5BSjUnBFkAx0RR8MoogFiWlPhkFnQxn/Qvh8/9yqtTSo39szq953rW/G03j3U5w/6OZD1ndOntTKrHHXPv51v3j815cM+Sdzy9XK8Z8qWrSe1ve3Ooene3IGhrnRXq+tPV/XGrtu/2ts62uj1Vk82V8rntxWtVt3RWmOrLHudzsVG7bS6sr2xp5sH+5cHe0dn8frN8ZZefzq/I6LJD8unlncevp2ffce1kxBFyZauXy+fSFttrDqDT4P1q8PT3qpRT5328UW0TM75sgxMKzg/2D4iq+hgYzOst8/2EnlwiHDzcKtWjy9vlvHenaushtXW5n2ya9T+Kbkgl0bs1mRz+bh3tcZqJ0/nD9Ubqtf35VH9EG88QDgV3tmjyhYL4y2y4x6c6Kw+PDw2+Zkunx9Xz8/vKhXEr++/d4xsbR1WVy6uvlef18TJjt08K3N2V7s46H1b2xB3h2KzfXLYuQw2Ty2lV/bgPf5l4BLQrFnmSZcwZVRyLqEBIz+GqCQzc291DdlQ+5P9QDrbPukH+lPws/wAm+cHKP40PwAYNABshsb9QP5XPvPXYOavYuav4ciTjH9uzEPg0nJpU3WeRu5knIqxh8nsp4Lxpyg0udpfHpr5vBh/ns1+Khx/ikOrGwPnM+3VztMFRgVRtaq7UtROGiXsI1Ne+hsuaedvQij6lP2UXfuV3dLQn/19pbSTPIyu4a/MT0ZxunCcrar2J0T/BG+Y7N0e74y8YXY54Q0Hz/zFvaGIwK+FIaKKaIwhUmEa7I7DRhsXRcYiAb0KsRuPeCKHnJA2tI5aqahGkVMYSRdG4AqNFiiIhEX4z/GGy0mPnsvL82/xVf3h8uns8W4Z7d03GW9efzvFe7eX3VsanJ+tX95vdoMOtzcupm11/XSw0zsWCCKX05uTiGzW9uLd5cv92ub9+t1WZav3VH0+smhX11Zo8r22u3mq1x5Xr1cj9+zqvVrteOWhe3JgTy873V1y/K3yUKvatXK5Jr5dopvt6tn+SSNBazfn5vjh+/bWeqfSOTAPFd45vZWutx1vPPVitssVvz89a1fZetyrb5LH883wri2WV5Ob+Jbs21bs1pMDqfdVuP/UuD65Ojy5REdnNnkEBTNHhyfPpkliefgcPFau9o7M6VHnMaGtTmjVNT59FMo+V++3Nrp2j1710NFhuaour9X5czPYuS8/VUXrmtZOLnrH3472xPXe+nr98PvN847c3NqW3b3r043djZP75cvO/dWaS3bE9mPIr9d3cW3LdLZ3mbretkffqzvl1uF6clyLT/ZWg4fH5Phyiz/eb96py28nx3zr22lvIzk7PpaXZwebJxcnbUovdlt4Y3n/7BIhcvm9GV+jJLr/ttwQT06G8vzq5NQdP7rly+edy8POYWN/be2Yc3dgv+9RvblbuTKXN6SXkMrz4Xd3oJjuHJ+EJ/SeHzx+u9t82j29O9+4WHa1k6DXaHfO9FW4mqw87ZzcBckx7lau2mSzcbDdOGs/VGvBnTlJjskVPru4ldXeRue2W/1TXHze2P7VXfza6gwXv7Y6x8UHZJ6Ll589BTaaVO5nGaXRVivpxF0/M5y0S01XVenfg0S+/nypn4DV2fzuMApbec3vwFPw34/4nVZyc3c28jvZ5YTfGTzT9zuBdELTCHPGSEgUltahMAITrAwJQtCxIEBGaPOK30lzCn+m5xkwZ+R5tE/qcBxsFQwHbo0LtYiUNVzaKJCMWadVIIUe8zxUYFAUQnUQWkGRsAFEYTLkmmqtmSBOBYRYyv4cz3Ox2q31HjbrZnW/mXTqUYMfPx9A/LhzvxXen+Pqd4SvN+9PDq/54XN0tdVjEdvpul0SRrv84Pv6NrLX9+vqdFtd1DbXdqpXV6K30UqeHve2yCFaP9Ar63fRyaH6ftJePylvrPFug1XISXWlt7uFNw/k8n0rZoK2ju7KJ62zm+ft48fl+4O7hjmurNceTne2Nu+fGxfL8uJUHW00Gqvn68mRoBfP6qK9uhWt4+rFttp6bl09yviqvbxqdg71496pbleOxdE+CstVEp8cHUfrh6Sxzqo7LKneNI/vvm/ziwPCju1emZ8qfHa0vm7R4bfrjY3yw/J2hVzw+mWdfds4PLo52luz6/tnqnVkaeXoQtWqt+xANB5XTp5oY/s2idZtrwH+jRwe7a9vrm8mVJ9vnLQfo4fb6OJyFam7+xcjrkrdNavdWqqEb7XOs6fkMuPMLWgRDieM80CF32qT07H1p1jlH3PfOc2nI9QbndFCf3jbffjuTm+OsZhocDJT7McieQnzsgtSq/w4fGuUyvRSNsPbUxKqwL9mpakaabpFr9V+8hngkWrE9afBz6vPNXWrQG3AHjRU7NnTUdlv/6/q9Fac7fkUq/7CXJa/93JeRb9koJNlJGaaNfwNfI/p+lS4LLnwx5eilrNIkyjSJIo0iSJNokiT+O+dJuELJYdJ+KBQsX1MB05nVq55J70LjLqb5RPvBne9Lxq0A+52quxwOf/i8qAEE1xI4BHFrCrFn5RrOUJcU198AYB9cormHNjlE7p7rVbS7o6k26849GgnX9Y2KFIbVMENKtT61wMN719mH+tf9AvThsWS3cfVnkfrfyx5hgNnUmlE4okyEuPnxDRqIoluWzcOubYLn1SLh02PNlquPSpKyeiFMXOUBfXtrEp0rDzY14mAaGKT4ajsx4xDI6Qxxqcc5CIYcBXHzBekTleqCoZYDnKldRt11Wv6QZl7hlJf0+F/rvSLNFiYDYh6P/Bsxf0y4KVUl9pxKy0JNmBXk4antI/ZwDo2OhVv6Fophb7yxtde9ZrdUT9O5V3j7GVA+0Zo/IKOwi3Py/4gvg6eATHs7mz6mbPYU+pnVAZMB8b6QQK2uF8am/RagyqdkTpXOq7bL+kY6fTvc23OuZckNFBJWrliyvyjqfnJD5dxsQ8GzSyx88kJqoFIfeXyEGmnficeFSWnlTLdpNJpOedVYaD0aU3W/cQnfDEg3MjozlmfP5Z0L657OsE/+RJnX5rk/6hMNp8xt3+zpXqdXPHSoDQlac9o8cewAmv6hh9CbtZLwy9FoO41o1Jg7En4ka+B/u2PpYF2wbcdOP5O9qpNjcRSPns+Xum/BjAc7Id/Pk2iH/v1H/d44gcwPYDKl/oFMEMlg/ay0Gsp7DwlVi8/7XajjeVIrumAhucnrfOGJ+Q+C1J+yxUgbfrf4N7olzIAjcGv2x58DC4OnI3V4OIidg+Dv08zY5Zd/v7jdy+Be4iz+qVbDQcYKC3vjzueiTaVwZvMRtKuqmb83PelS7kyvlOPIbKwJ+1Z3yf5sTMoOvhf/ystFvzH6fF+afje3wgitLSlAEctl1b98p66jzt/X/qxgAeatp6+WA/QU/IwchNzhn2ewDGrnhqEF2xO1sJw04NcMy/YiPWssbyLz01sXOh2S8cTpmHz+mT14GimaaAyyK1CT1X00WFFH1qRcqKiL2uEy5BjiXKlcNuu2/XroYOdJ0aimlUgMjAU6fx72ofLtcdmLRjrw1Zr/0oQ+zDVB0pJ6HvxQh/wsA94VgcolYQTynIdWHeeNg+mLwH9A3503U7paFA6fJTB6RzB34lMauNM377YaB02O3oGwVLStNByLsHkFYIZg7ElZY7grXR+ImX6iPbT1+m+UE29O0b3ztple2PtXk7TzQRhIf4Io5kkUoq8ppwCWEuX2YHcrbgOqMBfvUDxpa4mh61xio+PkyuxtjWDYslDiV6imOXVO5hFNGO+HURyRGdlymuq82rJ05Bstfq90xtj9OND6/TscXP7bpLskAlMkGTBQqNyFqNhOEK/+RjNJy4Cf9ME/57yel3VTa+e2ZeX2K2uL59a+/mdUPDV7Ub1eHfj+wTdENwFiDCOxXsVhCIsqARAEuQVpNdoqPZTbjuCl8i9ujq8eQjGyL1Rdv882Zo0HP5jjMIHXzJ+r5ErEeZEiPw4jJuqaXyMvgXu7lX2XhuXtB/H6G0c7diHGz2DXrAaINeX2Evy2sxmkewn8qApOmE6QBUyvRhRvZheaxVQMcZw+hg1Dlry8mmyA5hTiIhANd/NcMxhaEgZhjnq1xIACaq5ALuf6cnuU9h0Y9pMn0lvq3XfmNJm/y0hEQ3fa6ahhQAhxsZG4aF7KJW3XtIIHUp6kQ/ottgaTVoH+m5tisTA8z4kiw040Ag+i0qwF9AKy3s/usKnxP+1NOD0flKNTaos0JMh23NdMA8nAXdjXdhoPT2qq/NJW0czneQBez+XBeIcBmFeowEg2dhTtegwtDun4fXlGMVb7On0gB5P7fcE3wuQfNl9v6LFAsM/DAezrPNi9JrrNVbdHqfXHTbX76NpJQFngrkgi8ENUBIxU0sEYyLkLO+62UwtyfPe68iMnuUZ304Ejsc6crl7vX238TxtPsIgYCH88W7GExgr3gblzcdGuqsI0HnmN6lZiPlOs4399TzN4aV+OFgn55OYiYKDIWDxXjQiL9MMLYSMAMbN0XwGUfOCpG5cy/B2jNTvm+zm7uhgEpamHwoBdSysJ3SWnjAAtlRQwidY/CXl75eM0+PkL+ZnosOd3Y3DsZ5cr7W0jaq96Z5Q6IbE73fsjDIEvCDBmE2p9xrN0noNIpoRz3MUVk+vj9X5OIUH0Y27OKxNU8gg9ALr/W6rx3wvAyzyfAaEZG4h2Hqd0uDqMDDjlGq9VZOYzqCUCgBli4GOOZRKxDjPW46j2L1AXhTv7tc2x8hT2wdr208Xe9PkcS8o9hFRc4YxojhH3n7cfJE+sr11czlOn7k7Ojt8mDGoOOMkzJf7vILZZg+qEIOnJ/l4LyXPh0qLDZ8aXjs6GqfZbp6u9RpbYprmkCAm+Es0v8bTkAvwGHk7e5auoMxiZ+1g/aQzPrKtvdhgupPMIC0glKCXbNTYfAX3m3DPoE+CNwN0N03fgtzs7p8cszGSI1yLXetoWkMZQsK7nvcGc9ACkQEXKD+A0tBzzNXm4v8ZPI631WlyOkZw7aHd3HTfp/ACA0cQwJh6d5jvW2AUsWAuIhuR6o+OsqUk2/ir1b9/oeq92aoSPxq1fjzWjXhn3yRaTMF3IIITnG1u+u5uhGD4ZB4YH8DTpVV77zcftW/hvxYXz4/jhNvj1eiJTeFL/9kQorwPDD/G/JZemL/O/8XU/eYc1GccRcT3/LILkdM09QxgREA+AHh8E5yxvO/1e97bdD6x5Sfz0+m40oGfEX0R/dw2uqY5DtSad73T6+CyMU13SAkEp++fu2BMBoiMT8od9POeF5xEvOne2PXuGL2toO2cqu5M0ysBDHPy/riJcSyJxOEEUlN++MU2nRh6kbc7sdsatyjtvebt4f32NK3wpdCfFbBgmBricCa9gQSzMobJUhVYWI/v+PeL82q+gHdLXj1f750e1abNtmQhCoLwJYS2yF53oxnDbluV1tsORmEJ5/jYOFu7OmiO0aTaW8FFuDM1AQQiFwFmL87Wv6yjHBMUyFCE46hxgXm1fuZAnsxcUsCsDZFfDCTewrpFd5dK10ZfWTrtrxFmi9EV1fJ70+VWKr8M7vh9THHustgFrtgFDo30oZdL9Bnm1IBuVRo+mbrqKv1EJe1h2jLcWM4WP5d99izocP/pe9fuJ9Lsn5WXcct/oZsk9dFWoMONzvvJVJZF1CIrl3mE3DKTRi7rKJLLIXIhIpKHCoczGokSn67r9wqv9BMj+qmV/XXWOR/N7Wg7c3l2xmdGXaIr2Jcr9Fd9wW93YISlo7FiE9Pz463SVe2qz5BYiqO2X2Kf/XjbdXvt5us71WXr/P94cPof01tE9jOGKiPJjXK1B5uaVnxmT/ZEN7GDdeHBK2MJIX4j1xb0NclSTyppFko+AWXygYzvE7kok8+A4Ru2UZr9YJr2C3JMM2KAT7FfHJmdGdNfPQcDmi0qT3b0jQZ2xMP3LcEPUleyLVT7GvjHUs0BLl5CaIusbvhsBt8iOBIMSArCkMGRRAHXoSaUYUMDCtjbMuSkNdRA9G4UVzpykQyNcYFAkaS6OJKoSGMv0tiLNHa3VKSxF2nsRRr7rDT24kii4kii4kii4kii4kii4kii4kii4kii4kii4kii4kii4kii4kii4kiiYjHq11+MKo4kKo4kKhYpikWKYpGiWKQoFimKRYr/losUxZFExZFExZFExZFExZFExZFExZFEf61DGIojiYojiYojiYojiYojiZaKI4mKI4mKI4mKI4mKI4mKI4mKI4mKI4mKI4mKI4mKI4mKI4mKI4mKI4mKNIkiTaJIkyjSJIo0iSJNojiSqDiSqDiSqDiSqDiSqDiSqDiSqDiSqDiSqDiSqDiSqDiSqDiSqDiSqDiSqDiSqDiSqDiSqDiSqDiSqDiSqDiSqDiSqDiSqDiSqDiSqDiS6HXxF0cSFUcSFUcSLRVHEo2+VBxJVBxJ9E7WFUcSFbvA/Sq7wBVHEhVHEhVHEv2FjiSS2QkIfsNhAOxnPv917PwDQpgI++cfzMh79bsvDzL0/N/9RJD11It5htTrqtXxnm+QpZLuOy9CUD7k60h1SAH8IKQFkCdkFERccil8gE0kRKAqQPyvSSzJiD1RzaoD6cdTxzxxhH12f0ptin09kD8o+6wwf5UNqz8oXt1YDzfxMsXh+vImYP/lVcG3lsOtkG5hsoaxYD98qoO1fk9veGXHJylG/TWrpa+//bb0/6x/Oz88+9s6+7pOEP370u+/+6RNH0T62wSh33/vdzaiAZCmpHSh5FwzCqF5RDCnSoMiccE4UyHlARLcMOrIopLhEGnSBSSDxyTTr2gvXbq4WntBRMQpEToWhKElDknnIkqRsQJwtTKGcaFdqIFggiMspaWFiP4yIupTfZrtdu4zNyaoJmEQfJTqPo3UhYoCHyl2joowZCiw1kmBKNxxDgZ3gAWBuwEl3hz8lWh8VdXBggXhz1D1YErVVy82T1a3N+cpOxZ0JQgCPtR478BcGCHoFNLYikCFOiJcBz5AjxQKFZNIAf3OCec4XlTjBQ/xInIhY3I57W64+1f1nQcaFJkLZSzhThpjBGZS69BGRGsSKBMEFgTlbAgSI6yQ038vOVGEEcE/Q05iSk6nZxubFyun8+REyQpjHCHAnYD6JR3Ki2NrrULIe7lQKRpq7RcnIyG4IoxpHQBsVJEkYKulQ8GC8qKIooVgGB2HYeXXnYgRPIL/08SaiFghDQ6cwchZCOx0wAKkOIIugWcE6xiGhbD+OwoL/uHkZwgrnAHKDrfKG5uH65srh99ODv6GVhD/siO+7PBJubEVJgMecEIlIvCfodxCx43VYBExVQZTQ5QD4KOI3/wRgZ0RVkcUgZHxs8BmCvjMlRsNiCALyI3NBBU7rwjPhCxEXjBaWc4dsshXsRqqJUc0olo4sJqRRCaiURAGi5vFQni/rvBewbGUIZmm0n2I6oF1EEpq5M/HkhKFGPCBENgSo8EmiMhGDgijvgQ+0v5/JqOYvwKNc6XPQjDiC9AoZtKYjZY5ohcqYlhLHBLwCiGVkYkCqYMIWxQ5BJQ7TSNtEBhfhRyfDGH+SiS/amrAxZCfgZTLwdfd+WB5g33dSP36l9Fvm+zr5gxfL9AK5oR8IWxFiCAYWh0Hzly7iBArqcQmxNpyq2xgAxJJGLyBEn7bYKb8TgFCLzzjRAMeop9hfH86RwwnOKTEYE0FYjaSDHGIIIQMiY94SWCVBlMMnGEcumoX5ogAMPUzgF95AXbM7PqwyxBvRCgyBkdEgVeKsEZcWz91YhhAQyOdtlICD1wIoT9bXAmAseyndFl83Z0Pd/NKMPhtjhLgFfBJRLAQnCSlhH9hKwAamAQTAaQjRnMDhXKAjogoBuySaa60NQxRCDGlCIjlkeIYALPFChOFF+YR2KKfEg+Uw6+7CwKVsvhS5im7Zt7eFV92p3DM0v84PD/4N3gn+++QTyrQOGTOcBNyBjof+ozDUDMIcQHHAKwRzGGELITtLLTKLMwnKSX9KSb2DUwKJrmAVhgNBOESHDdhlI8mKDhH3AomtAXKQ2Y0CaMAXHhgGAQrwCFhAxwgRxjApogt7GoAdKC07Ouz+bCosnhtmOIDXhGUcSLBQKKA0dGwAaBKVYQEEdJJFTKuQ+UAMFJCImUYE0waphQEmBrhCC0M7hkYU/oz2PBzwD3VxikDggPpK+lYoKhlQYhdFPJQYqkB8lupibJhCJBfLoiVGA4R5wtgJTkZUb8IkzwII4Y7iKZDDVg+Ytp4+2ZDAu6AKYBICmkwhKDjMMpVAZMKmFTApAImFTCpgEkFTCpgUgGTXoRJr8wrMuxzq99L7ShzQxkhjI582XNayh9hE0QwkoTQvtZeC4YjYKcII6knl3D+krQRFNBF5mNfog1pYQIioxAQnxTcBYFPbHEGSAItBIiDrQocjQyY7EjpRfMyfgXa5o4OQsDeLpIzMpHL9u3kZHO/vzaXFpO+tliAJPFlvxEmAY0EOCoYMU6gkAodKE5CFVFKwb6ZMKAaRszCzKVkoUX7RTswyHOU1lqmvMciKjDIaH/yhJ+etxYbRyIDBgkclLNpxiMv+P1fw+9XnaDfCoX+DCyA8Qwv6Dv5t3L4ZSecBoMb5Yt/oBwMJICrMfg1AAUGYDGzTCgcei9CMIEQwnBJQGg0sNyXnCwcUnhsLn8GDHyhy/144sucbAO0QjmYey4QxwBRcThkgmbWIgGokPjTKjwG8DvhSQghpQFhI81pCGCYUqbCkCm04DjjHlgvsvKJx5Phtr6dbK6vnp4NFDU9bOi1oWYRJhAKmgiiIRCh5ooLHPkjB+AqCEIfOwMuoCFgAQXaWOhuobt/dd19xU1wLgL8yX0YqJ7CTkSWhgYzG2EHwBFD1OzAobmIB5QFkdDQKRVBLIUWXtH/BSl+bbAEWIQ/yT5M540P+rmyXz7cXD352y5mEOxDyP+6sVARo4pb5ueAoI/CkCCiAkAxxYhEkaAkQCFjUWRDhS1Z2D4GAc42Ofsv67/4Ul7AWIYRUdQXzlBn4evaho5whSNBCFPC6gACdWFh2OMA7IxceLpUYECT7L+w/32L+WXOHCoWZEVQfzw18bM6o1Df8ZBxFQXURjwUilCuUBjRCIYaJhpbzeCS0ABBkOhn1RdmSMgD+TMmCnfx9JQHMGl5J5zschCuQKAcBAJcN6KjKXNwa85y4eeH/VkTALttJEDagaERGFvwJJFkTDHNnMC5uqnXuhzCGED/lWPgvToQRgHjzEJIq8GMqVD74hJMLSHgbjDWQkfKV24Qikmk8MJGIfRTjfwvM+ulOPYeIZBGUIuFEKHRFGxEwLSHFsgGkUVWaM6xokQuvNwWhvCln1FStIvlB4cCgCFHMTVOOQ1GQLCQCyOUCSiWxki41hHXzkkcAbx8g+QlWMOfMu07u8v/e7rLQqwADUIKjggK5cjgBSGot3GRQAC0OEU84tBV8H8I5AyMcDKIACMguG9YGLylyxz9kgYPRjWziEVEBFpQMHeGYEUIjqJQmUg7TBUAHsSQUoYDfv4FuvxRKUNIFKhAEBkSZkMMtl7aMJJKIqOotWDbMeA7FjlQ7IjjhW28JDCUf8ZC8S5Bk12eBDMjFOPLep3RPLQh00EIXstP0wJstlQyDdFR4FEdloRwy52OFu4duIafZKk+qsMhc0GkTYgVaC3zGwIJogCs0igkoWLGBc4GYMsCBDywU5PV8wI8iCKZXKgEcrzSKN1u3KZbOJabXdeGHswP7MDISkG1kBCnM0GxQkpybQQxDFlAWiSyMhLGYCOVX5stgo4i6CiCjiLoKIKOIugogo4i6CiCjiLoKIKOIuj4U4KO12gXDPzrbNplnvYZGy6VsJRoPsU4BBuIBNGK+bMAIqeR1gZRC79HUlNFhDY+01eD3kHs89el+NUhIYOATQ141QF/mS6V5ccFR5tsC+O15bWQbixvrrON5dUglMuboVzHDDAHY2gihZTNADJ+JyKfdUynNyIajQeOTei3yKDgq4xkRCMuQ58DEoCGBSr0GwpJZTXCklljJhNZ5kpICkHmZLONSQjPkBBBqd2eIyFlnUGaaMEDF6JIRlaAg4VRa8H5MpCcBa/sKdA8iMJw4fzeQkK/uIQogmACTaUvfJqEpqsYMgn5MGhaQnS0lxfESCZA3DAA/saEgkfUGAIIyZ8ViQ1igWSIcMDvkWKSL+hT/PFFfDgX8JKExl3KoFz7ZTuHVIBZqLjPnrRaSQizAaFjwLLgD4FiZJFgge+BFSErZPTfSkY0DPEU3v40GU1DtHwh1LSUAOUJUBuyMqpd8CdKYQ/CcEChq4BQhYhCE2ANoRZTLHBaREFAPEK0WC4KuyliEqGp6dVP6zmewt5jhVAzuk7DAAeEByuh31NlVLUgIaqiBky79vNoVAUStNLhQAROhERJKoBpTJgwEIYDRF+YAUHA0dRUyucxgEwxYFD/tM2+bk8zQK5AfAwd4YISGeQYgA22kcIhV5ynpVERZjykglGKgA8a1B3rSAJSR6AAdNHQhCIhAj41n/h5DJh28wMGbLGvWzM0gK+EUjJKOAxynIs8qaSOUBIRQ6zDKnTg3FWo/e5RASYQoQVgpZwgzhrpp5oWNVjCM3EBg0VnGqxXHD8oMwNwYiCcB3xCQDSIR5GmIFoXUb8TFufcWmqVZYFYXGiFwSoMVmGwCoP1qxisV2mWnM3Zjm+M5vH9q7K9Ll/GhKHRjoXaIeQ3DWQkMmCKmPBDkoGiscgaDkxnkcHGcbzg7py/IsWvDgyJmfx58fpcy3A0xzKEMC4Yh7DaTysyMYrfkfM7YVHKwHCiKIoYD/zKgfWFjSYQnBgjHKKYGxEo94b+B4T8RMs4zzAczTcM4PuwDPzpKyEbGYZQKxFoi6GXjhBsNdYBcUoBMwwYCmOcCTXRQQhD3Tmz4PZ70H+B2JzCvzGV5TNU9mWz4CIcOgpem8oI2Kn83mUYm9DX/gWIECX8RGCIqZHaYbvoJGChsoXK/moq+yrFkslFvG8wRvFl3CyZpNFS7biTNOdTzREOGcaKW+n33wyIEVSGRGjkdIR80W3kAkStdH4vELGwN/s1qX5teGCagzo/YXhMTp55jZo8oQCPBgHhJiJOMhYRZR3VoQI4JBHXLoqMQsxPO3EF2mY0sgxPFuHPEw5miJI5WwaMCWd8F8r1pN129ezAtpeHQhQSTIi1IdFCaaZIAIIIwXohpgIDA0IibCJ/ygciBqFFi10L8fzi4hEgn58onlm5QmmFY+ZbvswOmNEKeFaCwcP4bXuxZKMpgyiMpAkdptZBiGSEpGEktA6RVX43+wj5vVRDCxadaC4X3Z8FvgEv/rzJEjK30jPDGF9mz5mgFYSDkPuzHKFhH0PnNn8SSDNHLTN+r+MwYIawkHMacaJVwEhIkRZEWgw3kFtcIaSckUv5eYyYRBuvjFeUFn0iBT0BAqMAVFxgTDXIP1KKcsacipTRzOdKqtG+RK+MV4L8SbYLjFc5d7wu4vMMAEBJkQo5DTDDxnAIhwFkSK0BdsiA+7OQCU8Ll0NlFs3vLEZtMWqLUfvLjdpXqQ/mZjuN5w6MJ+BsJW1nVOeFgnnpQhb4zRsDAZEK8tlMGoZVRA12GsJnP+MYEQA6iEtkFz185hck+LVhQASjfCoJ/POGwfTmhZOZ4GUS9q3jlznRsySE+sMKBWBNPLIMEfIbdTKOOEZcAEx1FBFmBHIQepJACHhecut0YLgO2cKWgQAwnE4T/bNZ8qLfCMmKAG8hwZp78eV2XyPCoBAxi52QXDKtOXYSOWG1sVioIBQsCJmGGJJxvihWpwFCYhGsPrGrgj/3JW525ms1tSgCDoGIsE8BDZxURIdGRUyw0ISKmEAaf1IZpo6Dhyy0utDq//9qNfP7dv2Xa/W7RIgd1Q6FGBlAnw7kJKQyIDZChAxcYEMtqcWaAqQNfNLtwixhfnu0n8YSOgVn5ye5G2z9kZpIE8e1xMoRTdOaIomFU1wBPgVID34baRMRvej+MJT5jO+fN3CnuzhnV1hMZmwLS1dwCAgcMKZEfu/TUQ2HlTBIuSHchgzZUPpdpnAggDFcOMDpDAXUnziEdOCt3YJjFjSLLzRrNJH/ft5quXZp/YWtQKkCy4G4P4HQwH+MRspSqZyMlM8m5c4a7sAEaSlBW8nCAKsYtMWgLQbtX2zQckBl03tP/zUGrSDGGWONgaHLuNKBgwHMQc+F38dOKL9HOUgRUJSTYbCwRoMExU+E1JROsQS0/H97Vk30m69IRHxakAAEx0blsDIKhaPMRQGosLXCCWUJk0GoUES5Zb7sjFpqfR6IJQsXmVHul5N/4lCerpWGji9Pd3xZyBUO8T8Phc8FlyORg30SHGEleKgFEzgMHdhXSRyATkQiFlqt/fqxk0YZRxbO3+bU76b3C4scG78nQhQpK63jUYT9eXAsEiKIgCNaSZC+M4FThER+g+qFO+5Pxf6Juj5D5EQse6s+cXzFPIkzZQzIhkGfGfa1lCB7IWwYgOMhvh6aBUZqY8DRujBaeC9CkDfC05vN/1SJE/G/pzs+f5AHWEPwG0HsJLDWJDSGkkhKYiPAWQbuBNYFoPNSU6f15Lxdq+2WOz3diLvj3Zb+/9Ju/7Z0mJQeVLsZN6udpd/7X4VxBG4FXJ9ESlpumKIO+exLZJ1iQQTqZZyDCJSC8snJ9L1WOzHAgeW2ayXtyS8HZFgMBk4uaaeecYusbnh2m6TlKsbXblY9/+Smubp7jPf09wTu9jquPXazIeLgiic0GtxMBdW/cba9v+uFnXa/04mT5uD2lry7OE3U1fNB6mhbsbMV4+p1L4k/PMtMzZnbSjf2TnnEMepNw4ut/chkGtt0Itn30Nfmwn/aDn59Hv7qQBHhY/6k17hp4/vY9lS90v/1t6UdP1zSA8fTA5LTzRTSAp00oTo9zSHbFzbbdyKr3c1Ksn2VMhDRcXc9X/vqPwatfU2/mDU6+lvk/g5Hf5dzz5Rzv+/m/4bP5y54/mLsMZm7ANL6Fz9+gHYPR9lc/jA0mz9pyd+IIVmydZaklaUqZUv+2RpVtkKTLU9kOCQDk9nY9KZpgl/Q+qu88J/MXZD8Rf51nH8/zxlPVe4i/w7JycWTmrug+Que4yawUzU7D64N/PkDLjLMmTJrVCo9wJ+5/lYaquX7PLiVvjx4Ay5+eIVvNFT7KRuu+aECwoHB2qw8JO1bnSS3lfs4yVZQOn3M+mWp7e3uQHA+Qa/hVLPScTCIbaeiXffBQQtjT2H2Zck3WWnEzV7X94HAe20gOG7Dx/tPocmfKumobFbTW/4XaB0Mr6vYuNOqK6CfBH2CRw331yTApvSaYKJIP/OiU+nUkoem//KP/jvdpOq6Ndf2bBh2ODUAlgEYYSxaDiyWyx50LUvwwMsAxRj4JsxZ6JVuKJEBr5dHgnnZ6r1iv+bavRet5bAPna7q9jxZ/hfPv6zDqTPw1jBuwhNeU9JPQOAokQG05mtkl/205LKmViw7cALSBhA3M700YFnOfBKCJLhacC5OtbvaqdT85cjoB0Br8Hc6LsFddivDh0eBFZJhGqbEUeTartmt9HuZyg/aH+pg7rfEC26oplm3ZjFVtbfCfXNVWxonk7zA46mOYoH8kXFfJpTEJ+Y4btCysiFfZkqjZSngfzA1QeTnd7Flr0hlUoHE0hz2kbnsIwiRwE8Av9vN/vj9hwcm4CGTRsM1LYy+qK5SVRnVq0DwJQGCQqgVCRVZ5pOnBFJIWGMFJlZbTixRCJlIisWRWhGhFhFqEaEWEWoRoRYRahGhFhFqEaEWEWoRoRYRahGhFhHqnxKh4gw6QM/bXehxaSShCfwQUpLlWTd79fpg2R0pzXBEsLSaKcn8dkPcpyr7QrcQ0CJWDAIDwjlXZFRT9F/xzT5EysRZAkm03djHAsQxG1/drjR7De3aQ9GnOzPG3XomcvtUOlCdTqkM4niEO6ur/s3BK9DFVgJd0v5pb0j7fgGeyHRmh5dSGFqKOyXj87SNdy+AN61W5hYe2IIul9bbmav5kn+v7dJBCFCv1N97+YU3f/eExE2w1PWk4wcm6MvqWp5UkieVziI1eAupMz+4nv8gffWD4p28EfB4s6vAeJb621K8ldCNPKEsTyifRWj4TkLDEaETGR9vfn8F8UXfySnOzrteEm9l52aenfw1uZc/rmhb+Q8Gr37wnYpW/riibecJFa8pWnmmoo21iscIOKu5wRvNkkeOJWgCXm4m3UEDpbEefVAjy+/QyPK0Rr7So35In++TTVzWq2FT0NJk13KfKb9Fhz0OXd3JSyp8TaV2P67D5fwH5asffKcO735ch3fHPB56TYl3P67Euy8q8e4HlXj3HUq8+2El3l1Eicc/s/tmJd4bE9UYOmGzRIXxO7UKXszJwNcMLvzem3DN3Ff7x1C8VZf3xxhEXtVl/E785l8cMmhiMWbhBvKqkG1j8tbX3sZg/gkMPhhj8BgGDGYy+J3Yyr84xp8Fx/H4a9lZHwu8Jd9LpXwflXJhKqelMJjUZ9wZHFkTGGYVldpAdKMgTPVHyRhBfCCEQ00ZxIvURuKNYVsaSYmJsM0KF0XCHyrvk7RlyInUYSDgYzZQyAnOQ4sMROkodJhMlZYWYVsRthVhWxG2FWFbEbYVYVsRthVhWxG2FWFbEbYVYduvGbb1v3nqv+lsadXaeOJrGLHhHv31xKj6eN7P4H7Hte9de/KeP/b2y5Lq1lWn0um2e6bba7sP5ghU6rFn92+5itZB/OjXWLOPvWtZPlvT7bWHeTbwQc+dtuv06l2/A4VqxVkOiOo0uv6JmRlTbad8Ht1gVRmLIPCJstBaHMWjGyBJmfFWdZVvbJSiki05tw5O9iW9T4dtta1syrlM58CtBHnV9JoAZKVP5T/A0iNnB8vlmb548+iaI/JXvcDdo8/s+2frXxORd+lvawflv/vhp0oNpzogv1ISlbre0apuultV0onTnavgZ1VqQQeS5v/slDS0s1K6rMV1V6qpe6/Qrpn0qrX0TvoyNBo3fAacanZL3ST/ds2perf2ZfBmN0lKjZ6pZd9U4NlVr+NKoHRx0hs8XWq1E7B3jc5KCWhOLYaqG4ACXrN7Pvkl/4UHF1dr3ZJqWnjd/7lSKltop/70JX29U0t6dQsfhCHfT8Qp4XCFp28QtiJXSv/8R+tfwDEPOroKvlwCJnjG+Ne9gqfJkSNv5G/VRl/tE9BnagMk0vHYBWjsqEarnrIZfl0pbSroeEN5on3LNQWyqHcSoMo18130jUKn/fCAK0+LJ2pI5nriW+26lI7TLGupBAO/C8/HptPvQsYn/0h6AtOXUv/giC8DEPsl/c56uRT1mibNZlopnXdc/xUPSNIHBq539JiXsHtUjbiZPTzY8axTi1tDDk9LZamfc5Rl26T66hU2f27ZSH9HhADtw08PoSCAPiBiyLL00cxl9pntn/Q/ZhLw3x45zv63cx+fPcc0GKB4NO6WUhPecJ2OqrqZwBuaGgfe445n2Ox+5moGl5uq3UzHuzfnfQLXxgiciUkWJHESSUNzM5D0TKjzOsHgPh8b9ZTmlkNJnCOLvPJymu/WaYHquK2MRGjk//EkDn72Ruvf/NnOI77k2DI4ROIy1bBp7emr/Az9Cab1R/Ub62tu3zYupEtreV2aGdcOOELfpEvBh3SJviQa+trLC4omyItmfcSGbE/0eYLpm6AZghHTgulbUY8DrGrbknX3sRo4Kv/AOyS2npfYzImBnA6/QWLiQxIjOVaujRE4YwZi0bE/g8Ufs1B/glaJvFZt5LxEea5KTcxjzOh3OK1akv/fJTM64jfuH/Gbuu+ZmjVLlzbyuvTC1M1bPcnkFM67PcnG2hiBL0z9vFunPo/W9dm0ZtNM7/V3uZmjfovT81ZvIXJjjMjZ81ofojI/v/V+Mjfnkik+nUzxiWaEv/IyX9CMhHkzkmPGADfsvBU3lF/ADbW3e6HNnOWYvabzLtxQ/vVxQ3kMN2xN4oZ5gpmLG8rvwQ3vkNhWXmKfhxvKn4YbttbGCPxE3PBBGv8M3FAeww3bY7hhnkq9ihvK78ANU5o1S5e287r0ebhhav1ySk6dnjHww3BTuHHm40nmoxxL18ZI/glI4nXqF/V+2+uzaf0Qkih/MpLY3hgj8pOQxLzl3s/UhM15hJc/gC1mEz65FP2Z2IK819SMYYudaWzhC2IXBxa7LwALP1f4Fh+1k7Mrs1fZ34Uqdn99VLE7hirKk6hipkjmQord90CKt8qqnJfV5+GJ3U/DE+W1MQI/EU98kMY/A0/sjuGJ3TE8MVOZXgUTu+8AE+M6NUuLdvNa9HlIYiqJ5BP9x+7aGMk/AUm8Tv2iTnp3fTatH0ISu5+MJHY3xoj8JCQxL+fmMzVhcx7hux9AErMJn8wH+hWQxO4YktjLGZlsEe5ytJI2P4ZJn5weAhh7c2MdWJR0uS5OzUjbZcvAncGaIRibmYt4sxc63+Lf9vKWaXau1PtME7T1SaN7b22cxOmsrHdboE8kcn2cyM9cDfTtfd5y4IjkjbkkjzKjPpfkmRlXHxrj7JWX2YJjHOP8IN8fcWa4vN4f5lE7acwd5xNpcLM0Ll0Yb/nMJtMt7caNUYJE2nIt7uTW4ydH6/7YaP28RXHf1icNhP21cRJfSBF8/7D9PGrXx6mdykd8t/7PXMGfynF8C6kbc0n9BAvzmQkHI5I355L8CRZmJsmfb2E+aa0D6M1bmIMcjBiFFuV+aDGyLOWsu14dw9TH72L5pdTr25u46dmSBbhPSW8sR0knvW760LzQpW92xvCHf76ePLh2+q1eek4FNNS0nWG081I0BDS0B8atH3SPmbic8GaZt4Mx8/aJcRL+tFDjYG2cxKnU13er82w8PJlO+xZS1+eSmqbbfi6lkxm8byF0zLLNzEN+p9jlp4l9c5zEzxO7/HSxb80l9WNin0np28X+gqkNXnk5WNTU+ojt95dqXIfGHY1/kmU5wheunWaDeyZludCH0xW0E0BzSPyRa9rB/m/9/Scr/f0nZ+00+bbt8kZ74E3uFze1w93EBnKTG0yiWZvQLbTf3dxN7V7YCO/VDfoW2Y/vxwsboL1xt8tffV/Kn7Mf5+K7Xf6196H8c3brTHe7fHFzw8/e0vWV/Rln7qUZ5vfSlP29NKe2knxpV8gXNx0c7s+48FaL76oYee/+jLO2XJy1geE7NlactTXjq7tcvmUTxrfvxpnbOPK9OzLO3/kx3VN4xq6Wc7bA9I+/gScLViZ9aIfSF/r26ruzd5r8MVWENCwF6hf/VGqq4+vGHJERwgGzHHFEObCbOGlJEGkVBAZpFGiNXaiwppqB6hpmZUCDSGi46bTf46Od1OtA7Ke16CU0KH+67F6Fc8qf+CLlTyII3lL+dJZOciv4lyJAZjcQO+47VQXwPnBPpb8d7K/9vdR1ypcZTVf+DB4blf/4cpys9ocgAKs+gMVSolJLPXnOZTPkfkI86QLkSONV5wt+/CdKfwNYGxsfAKsu3IIwNv0yBK6eTmt9RB1BpJu2nzbbcaqTNP++UjpNGq4ExJYigHJpnVbdrxVpl5VOpSF11rcUP9fjLqBSH3a3XTWXTNDw4yatjkma7qn/eaA9JbSj6qodu4wTHZd9SrV9oynFvoXsjfSyA0bLZosAAGv7LT7Enl39FYH09yqYhrRJiJIe0iKslp8zSNtJZyM7Dc9iQJy3Dlj7t9wXwH40oVsAqdvu3jV77u8l+FWVAA8qe6+aXYgkVkpjlVApHk2rz5qq/vScLnbkP9D/sFeK6aaWXi9OSsUyNXNSKrPRfMlEtdILJUpenhk9wDDf8GslSmX2ecmG7IPJAT+54qc/9P6tzOaU/WTi8KNwhjiCD4vDN/xalc/L2bpvE8fH8mr+PHHMK/UZZDzNGR/hSCBT6U9zc55Sg/Q0nBR8daisL5xL+bZM6o9N7P30nKehbMI5BTMD2cwZLBh9pnDmDZx8gQx88vOkA239NcSD0ZxKhCwxbc7IwWQknSzf6ugF6cxISkun4f3i2AsjZ6wGAZPPM2vQ1ifloG2ujZM4kYR2tDiJ0+nGH6byJy8ej1SIvFgxMW+As09UoXnje6woAn8iUMEfRSqzyyKg2U9VoZ+Ipz5Xhdic8ohL3xfA0hADdLJNSjI18q+mGxCkC28ztGOgPn6q9UsWzGTeoJHAn524EYOnSLOEXBt+BaSVN0elpD1Qq/8zQ63G6iPwJwIu/CriejmbbSrTC70Bg02//CYRBnPSztd9TzJJzLUFYR4aj2eMvZAlNjczbASfU6GqLNJ1abcGck2j4hQ79P/biZ+H+4745/9npw8nXstkL7+8YPtGDfgYrssZlp21cRI/L3vso0Tm1ux21seJnEiUoB/IkyjPXq4dNvtOgjfmEpwdnfnpBA+b/ZXyOkbDPpxT2JAf9nNQJMF/7rBPLfu7hnu+GALI/rzhTj6WhzmnHMI3+4nD/YNE5kZPeX2cyNzo2WRfNz80esjMxMths+8keGMuwdvs6/ZPIHjY7C853AmeV3eSG+6zAFu588KOTOlohXHZD9873XbSrLr2gmhsd2xwfiLIJ3+V6UjC5iTqw6vOqE4uYXdkfMXI+M7N3h2zwrXkwe8R9pTNng/Mq0mnz91jy2/lCs/7efYBxIpnmNfSg+qU/i/M0ReE0n9XSjNkujcm008sZyefVn+2tzZO4k/I9/0otXPS9H2z+bJY8oHsKN/WrMJY8v6suL2NuaRu0A9iwtnUfhAT7m3OJXiLfhATzib40zHhZySgjcyRmFNS4DdJghEywxrRMSg4p1RxKmH3pYzc16aG8hUF8PnPszD0VbT05hh+Zo2B/9DP2ObgdfoXHRf5GoMxat9WnvgzKdwYpzBvFYMPjFo6E9qlTX68oGCS0I+Ua8yjdEa5xpvrKBc3N3Ty5TctYVA8p77gPM3iXy/Psjf0y8QMc5byX48bcXfxjH8PdnJZ/9neqiksaqknv8tpHuh4pg/SGQb1iU8Qnc41UQdjJop+3j4s0NZPqArwzY7Bio9stwFtzYQVby6TnVkVMElqmuD4yaSmbf5K2waMBgzND5jDEVv20wKY2QOGTw6YrFrmlxowh2MD5vOqBH1bnzRgDtfGSfy8ATOzKuwjA+ZwfT6pHxsws0n9hQcMnyirGGSS52ZZJuop+IL1FHJpkjI2nLAZ1VPMzLbMMg8nsi0ltghbSpmRRKpQCyeQosQSh50KAs0tpsYyFdkwskgpaRylxGlpuFMMq6WpbMsPtziebWmuZmdbounkSi5xyOYnV/62VCUBV0hrHNlIBcDOR+5rRSZZxSmRYTDFqiDizDJDnRVG2UgogiLoFwqjwBDhnCKMYoNFhB0WUlmutCVC8UAxxbmh06zCVlrMFApBNoQQrk3oT2LnRFlgEjJKGIe1QkhxhxmzQRg6RyTilmgZAMV5VtVccPsGViHGwldZZQgJXEC85j0Gs1mFg0BOsYojiyV2kSQ6IBY76IcOpIgMQUoTJWkUIGVAF5SKjFOYaI6t0aGjDGMZhdOsogHVLhIW2gxQqCWXVFvETegU8FvgCCmhKXDacEGs1kxAOxEPldKKS4cmWLW2+jqrMp7M4dASeDE/M/VtxU+fTbOFSYanNcg5oD4QLgKZBxGzRkVRGDLtjNAq5EC7xRGPCJISUasjpxGm8AyVIQ8dnjHYKFHaOIKgYRYyGFOhQY7BADNMGA3jTsPQD7SI4AMyAs2OnKSKBMJQTpwEtvijI+5VXFc6rsfdtGLqPu4f09KvR8qy13tZZj8P/HEh3hpB/+pJx6XGCjjWM/1Cpd/8OSSq03lI2rZ/2WvWE3Pbv+hXP1VSd9903WGAkJYQ+Lzz/i/ejKl63MoqLwZnXnzty62S/ZATVDuVwfCQDK26xmf4D52NT5SFfvlqBV+oAL83WqMiDH8aCgTTzV6j0ukmbY8U8CDdvfuBlv2hGlTS6ZYHivb+Zhni083OPbNjoe/A25XYPqYin/VNLiib/uZ4dvynfCgUEr30Ie8YPuFDXILc5fwPZWb1Uz6EBBYvfWht9ZM+xJA/72v8Q2kNlqtnp3r471SyinhouWu9Zam0k6Q7KOy5uZMnHfUkPfocuxwdMDP2zMChgRNjHGwwdkFErWA6xJJZaiQYI6apDExghRKZIXODodt9avku+xNsljuub0Zg7NeUV2PoZN3du3r6V6f7lHvvsePulr4u47RixWbPtlQ7tdB9qwBdNhmg6z5m1Un+cU+vMgY+GlITcQS2WDlFI85D5pgINRGBciHRwoQK8ApV/U6CGfP+LdBWewzBtSQGoxAwAYYrw8DFGeKYMYI7kdaiqKZNGvGzG1o5Uwfb2D8yKK0S+ZGHseCLXNtkPiYzPTnUOPrlrgdSz8zt4JSe/O1B2PFiG/2YbXgNjsWb6KUahGNLPwYGKu8e5dgxcti7AGVvep1uw/VrnMYLYDwhjb7GzSuIkSQk/uek1/IhJYQCPgMAfc0dBLPka+HibuxrMEfvpqcYBUFWJ9ceeh9/YlC5++/tzl0v+Q8fNDyUvNzTeopOxxdi9DdfSKptf9UPFFOprPx7U3da/+GPp/nP9n82/b/Q2mr6WnYcji+6sK4TV32OADRZc/VWuqNEVfWq7qWmS+fNenzr4K4yaQXN4GygL/6hp7RlH+GAWvr10GYMH9B+cdO1lvXTsv9vKd/TknZPST85wVd8eLJMO25lN6Hx+9hmeQzDJ6o9+GmltHnv2k/dmg+fPeVNl3XlNmVVkhXm+FqUrOjHv+jPN9I+Mus1hy0C5PHRRrYS67+VDLa+gNC3B+LqL8O22jH84X/ojPInHrveza+UtpPEluo9c5udr6Pu0/nbf5sQQFp3AzwErnsppGkdtgEqAUxpD09S8i0fPG0CDlFdP09g7XKcTRkcxKaddJKoW9p8hJBtpfQNgEZJlXRdNW9Lg2I3T2x6P1tbTg1HlvHVAm5CN/xMhhrqwktfXfEdSEdUI86s7ahorm/RAA4lvWzMqF436Q/CFICCaajAPZCDq/hDzEBZKr12fTCk/O0O6JlxNi3A6//ajdPz0N7zbgIU1HytYKfXcO3KrXsa3smaSoHbD29bq3FzWAUNhqqVhu1pGXSqlRq04nZo6ZzfdcW4EZobzgB4y+EtY+zNBoQ2oRBgCCQLaMhzNrMy9AaDJmFcpeQPoWQGAf12AWk1JU4rH/2JbmjFW6u0iLPXgtjajeGxwJ+R6Z9MA+YUXCb1XtazpX55QGpHs20Dfgx7mPnOCrgb4FQlrZYOry7jVlM+qu+nPkYau/aib2ZVxpnfzN/MTHBlsNPB/9hK/4Gfddb88AZCfC0tV/em1ZvKpp26+WM03zAyWKXTjOqSf3ngC/l4wIIDP68gMZFjbuW3cfQ4gfEmkNgEXppANb/PcoOqXgXud2uN2KQxh4IBptP5ubTwetyoD/zk/9felzC3jSvr/hUdv1f3njkVebiAW+6pc1+8SortSSIvsedMqUAStGhLoqLFtjKV//66AS4gRWqx5KmZU0olM+IGNIBGoxvo7k80QWILZL24f1G6QePvwaoOLDChXGoF3MjHYN5kfRH93//Yv7sZivEdjVlyP7pXG5OvuC2EIvqJW0PJF9Ezvcq+AN0K1R1LASOdoo0JfzH6uk9RJHWyYs3W08S7vLsPbg+Lj7MyeFRtYr5I5gimypDMj8KSOZ71h91ogDSyWavrnnrhL2GrefW9qV6ELWcfbj7efv3SbT4MrebgwnC/HkSuZhhfNUf1Ty+e3JvrwD91Rnc3BD/ssathdPvoP9ArZ9h+7F2zx8eXy37v4y9tgz+7ubxoe6dfJu7RQe9aexm1b4ZP9Priip4Mb877L/ptzzPO1d7N9cBv0a/+8OayaZzfXEwv+y/da/VkeKn1PrYfnVP3pNu9/t6bXl5fR+cnfoNqvfPPSvRy+711w25Ovl7d9D5BX3+8VO6ezvvX3256w/C8cdC66gFtN3dfzga9u8uru7M7/eLqszp8uul1x7eDq8ntzXXLP70+c/vdyy/X9stFqDz/cnx3cqf7lxen9zq98cKzw9Z3dqM+01Nnyq6dJ//rlwdXU3tf9euZe9g0m/2u4jcOvv8S2k+3Xw+ez/qqcXfzRb3VThRXb05vNWdypmd9eaYfPHn6l8DTr0P3pvfd03pPLnQ+1KPSm8/Yr61fTnpf6deDiav73euvH5AG1dOuZ9nzSGMPd3euMmx+ARqDz/tdc0KanvvJnDXZLxPleuwpzZfAsb5efXTUcXB/+9QcPn5ygguGfpIJI6SCfxI9otFeyRbdW/3L0O/3FHbTe2w+RGH7snt3rfWe3RtHv72+fm6GzyE0VfUGF71cM26cwflVV7k5fVylGbPb85OP9+PLw7vo7mvPndYpa07Yx0G3fdxRzbpinxzfP7dJ1wrvy5rB16297mQyHL//+WdYhff7MxYvtPvwxs/JFz+DTgpCIQdOGotCCU3wEkRb7RYVtPZjiJnCPqQaxR7Hz0yE5vykF8H0AmETRdu9OfrwefKRGNxAm/q4x5M+5dHw/Qfy4CZfVkXhY9R/VdA/PsvuJkkWcmp/0bpPDDNZaBcFvQkGjmoWkD81hZgasUxFl5A/K8VzrMh73Sjk63B+OUQ1Idsl2xNZD0IPVulZnAQhzoOzx/N74AspvKmypoUa2oNLN7NQxWXBQk3eSXYmHTBFNc1WfNt0PeIy12CqRm0NjDxCPGZphBJVq7BQY48EGJntWKflJqmmKg4sKECmZRoGcS3TVYIADGrHU1XX9CydeDpY13mTlJg+GJ9qgLuL+A2YrczQXUdVKXV04pumwjyTKzUlBijoIWw0oD1Ym/j2w0U0YHuyBYgIwLSXGbHp6P9IewcaNpoVzmR+xEqwONEAWyJpep++BCHnJ3wQDqQLfu6xl8sgxTdDQLF5/+9BDa0k9r72T3f0L/7PD58QTPSfwg1UGAvc8fvyuH1Zu/3l6kut/bF5dtaWTAhQ0OPXYyjSTz1Gx0wUzW9Ne//6Zy/8F8gLYZYkxU+eo5qwYWsUluX+cDJOy4ozJ/QwCbHHwqfYHkw+TaNOUUFNPwJSoJ6krj4Y05kFJs5AwT5BS3DGtYZe8A6qmHSTpIXcAAW7iudvGWeFfeBJGNC+ExpEzYU38EVeZqEF7/iLnHLeWOBDtF/BGORmZ2yG1iZgqIAY6CXmnmz/gkoK9WNgVQ19PoHNKbe0oUA/NXU55TGNP+O4gYk3+PAPPqp+FE7e15A58Ar3IK4Gk7D3voaXNQS/fT6HYZed4wwlp1iCvshK1MEgUGEi0EB1dX6QgaIk2XFCZGZUD7+5MYcV9PNY0Yw5OeFzVucfopQe9iKK1VxC3fjKcMSeEAA4YfPh1IWJ1s3OE+jI6wJnZNcD4DmaynTc/cNV73Ms6PfeFTTjks3WnNyPtfMyua/ZFXJf/YvJ/ccDzXYyuS8uC3I/eecvJPcD1wb1HvcimRM4zHF9z1I8UzdcnxKq4zAyy+Kespnc92xqexYNKJ67mtTwVN9TLcpMjSlE1W1b0zWmedZfTu47stz/I0SEQSxD99h/mIgQxyQFEcEt9jIRoTsVIgIzHG4qIkrO39FtsOJUvuxlvs+TyJhbqOFH+ee59y4ivpmd3YDl/ij0+eLEBnyHh6fxxVRCXnfAQQTAjpgyvlqJ/cwe35b+33hb7w1FWz9Q7z5mok1cFkRb8k4i2gLXVH0X7FPH1WydWG5APMVzmGZ6iu8FvkIc26JqKtpSKyLj8j6r9703EG7zXZOJO9BltUA34I/j2YZDPV9XNdtWXc+wPFfVQe3VDKIrOXGn+VQDGegpzFAV2zWIpvimG2hMt4MAU4q5rm4xxVtR3JWKOiEkJCauYMXUaWBO9FXwZNUHWxelUkXzG29F6TdHqyT9+sDkIeiiojPWlYKCq/5gkZcc2OZEXrwrWSbySJXI09WtiTzZjyYTefJdo/SuWXrXKr1rZ0IzX11OGKq1eu2YjmcZl+apyL2slb9l5t/Socg4O0/5+1b+fVL+lp1/y4BSjxI5Oy/Ar/jhCwVbivaYyMHGEWKM2t/VmsvwIRggM3FLXOOpVy0V3T/t1xrRc3YNv8SSEIT8UE2cOMU7Qn+A4I8+Pn5uZIJfXBYEf/LOX1zwWwGIcNtWdKq5qgr6KXFB7jDVcz0WBJ6vWNAqW2V5PTdgCrMc3/aZ7jtUd5WAUVVxmB2A1PdcSzEDy1fUNxD8c9NpmeCfm1LrfGCu+4G17gf2n3wtkmn9q69FwqensBbx/HtlaxH6n5WvRc62LfRszyt2FeAa8DAahxPcuIpGtQG7p/x3wgDxdg7uD8WYGalmvL9MQKKH92wjATmMHr5dZgJSXBYEZPJO4m/pMMvVA9UgRLM1qjo+U+wAZAX1NNMGHjNNxbNcb4mA5H4ybykik87JRKSLB7LMsH0K08HwPWa7VkB9z3D8wHQI8ZlLTcdycyJSt1RgFE13Tdu3dMXyTdCMHdtwdRcdYjVGwYzzdbKJiCxuA/z6e9pRdDClsou7UtgQmnMNAubrjNlAcFziJPDbq+VPp8cG95Mur3hdcVS+LyCkkeFDt6l2QRolY7auEOLM9IeIoR+V37Tlk7Jef5ydQdmPk+evrP3wWbUKBRbdGn6scmRWdfDF+eIl/So7d1900Lb+adk99N8gyevdng5HM3TjC2g/7M2S2x++d+kjnaCrJevTELtnTMW9/0fH033mT9EfIN4oF14ni4/8YvfmsfCjSf1W4psIdDFBxw3B7j+yM73dEd7uCG93hLc7wtsd4f3nH+HBhM/cKIGhuDc/+i6WOQmOE1//b2XLw7fkKYrlpBxYeuawGeryh/XEmQy0SQW3WMugHN7IJSbTPuZqXKCMbNmTpkIF4QE/Q4FBlYxuHE5TivlgroL5IHAuVsZ8AFlWAOKqIVzXT0Ik9mFWTkdpLrqACmHDDTeBJEhrQyA4Gvz3GCSGP9uv3XRBMqNY4Ntig2h63+VP+McoavvYYDrgCZmkr7uM9ibdd8mXkygC4eZ1RZ0Uk6ZiDhboXpwu8dupoNjncO8YTJ1hLU7jXbu0hucMkzkGc601fSinN3vHPweRgemiAgQ/SNJ/qfa+wb/QyL6zX4ul/zzwBXyeYV6kuUTKkaDjThU+/iLKXEBBc5wJNtivHaMzPNg4QDSWDKt2DZbRCKhigxycJHrIjznGhsg4y4lKycwBPbQFSJkU6RA3IXMt55n/3yUpzd/FWX7b73g9h8002wnGF+RTI+ILKSZv+hqOMHuhaUqc8gRrc6OytxxVIuPfq3LUgiSeu2EsAjBYCYxbrryxvbj9xtbC9mWQh8Z2IWgb20SgfeOMc+fNvzWMCuyLJKH/TQVE9FwW/7QDzOqE/q8AdpfBMBoLczOvldK/sRkYxptn9MehqcLBEInYqwYmFkElA2OVJGIXUrQk43Y8Rq8YMRkio7G9XH+NraX6OzzIEVhI0d5eY+6XdPFmEuoP4CqrAsEDs7lVsFRlCre03fY8ay1KHlPKWcsQPRrbA1JubC3j9dFBjsA3yOC2RVoPy2ldL39bcb2TslzHJcYFvpLIoxyRMurvlqiUQH83IPO4kswN0v5UkLl20p83zh+MYsSuAJpJ9IbGunpDc4He0F1/FTpeGURrPSigP7/ekMfPmgNwqRqYSr2h+Rq94RUjlkN32WKO4K3pDTlsl63qDRvS+EfoDU2rAtMF9IYqllqqNzRfoTfMcVYZL52uDNO2Xua4pWvx2mk1sy49yJH8Frlgt6ZJnB6W07qRJtHcsiZxepQjckuaRHNVTWIDTjiuIry5SUrBUsKbb6hbzKU+XlXU2BXYQ4luAS+toVi0FigWuFe4zholAwW1tqdVtP78WkXLrECGEVpF6ZBUqhSt16gU646VjPLS2p4+0dqaPiFjvLS2qk9sSOMfoU+0rCrokWY5My1VJlqvUCbyPFXGRTIcSWt7mkTrDTWJ1kGO5DfQJJZTv+oi3Tosp3UjTaK1ZU2idZQjckuaROvtNYnWcRXhrQ00iXLCW39CTaJlVyDpxIdwN9lJWrUNk0cySztBVRehmo2TM0Paq0Y4mz/oXGd9k0F1kJqtiSZ1a4AMMqgOFrs9FLNtEnmYJ3Kbp4FY3vaOA0sxdQokI/jNW5CclbutOb4NyFmc46pagU+THq/H05yHIVXN80rQrKxf+MF4nO6+1gr7mYMELxm94rLz+EUANVjU9mbr1k7Fzw7yJL4BBNY2qT3MUysvbptgqGBZZctbCYbKyqQeVZK6BQmzTYeDUoSaAslbkDClJG9fwmzprAPorYCkOcxMi2ZsWmSSJQbbQHa0+RrfUp0MFiscCN/rUKBe53yU3MT1tBINS4idOQQtAeKBdQn8GxdTEY5Xx/OQsDxAE8mJOGnwloHbtBYjKK8p3rZmapwf5EnMCYxN9PhyoF9R5ubgNgVSGxug+1VQ2ng9uN95TrI5Wxx2Z2vDfpwncXvD7mx92E8qSd1s2EspXX/Y3xhxkItau4DNkve0lYV7AaKFrAjRknVkqmimxGcQLXBnFKGLfmfEhLsxRr+LlK6KcqJxz5kslf+PpDKUiVJFSa4cjEoS3qRYEPpqdpLctRb3sL9nHRC9PIm3FjtzdtAhHxqCuV28aBgyv8PXkxT3oQNyfzrBKjWFR8A8Sne0NKjJT0rG4B/41XEZcAjrpHFCmll8t8M9wOOO4FUlWZg7T2HUS5zp492IPqMDzPkawVrTie3bTq5NKvkhHL07iYu87OsNUz/0U3973PzjGX8xnXh6Ny7IwK1aIBUZGG83DCgOn0ExDVP6bUm/7ex3U3qnKd1vyb9VVb4w5Ivca450oSnJBU+O64dPoT+lvaQDft3j+zoNU9DGieLUcDJ4/aJiUaOoStQhCv8NwxJSoKLK/iFKvn+aZHnbm6oiX2jyhfy5Kn8v90RTU+UL+RtNGgdEhJIudPnCWNJ7TZLrLiRZ0CqIFNQJsgQ9ghBBgaha1Ckq+41HeXCGrApLyM840HNAN+LxdB0RUJaiORi6qcpREwmLS4ETKNBEQEZVgEQyZp2+CK1JJAiXLIkQEVGdfDpOonuGu01xQIsQPMmL9Uz+VM45LAXTw/OmiSKlZmma4hgW8FKX0dHEZTTWpjHrM0UyeZFEVRzF09W6YxKrTlzXqLu6b9WZZTmObyqeTTCgJBUd8cp2AL/5SPDk32kNaZcSxbFBU97j8Vap4BGUFttqLWtjrlmqpWi6SfLN0pYwQko+r0KDvmGGp9Spbxt1Ql2l7ljwH1X3zMBwiKv6yHZLRruEWejoxD7zbrtVHaZVdpimKJppGdJ3qXKAd1CMIwOmgjtZeRQROYrawKQTd4F4gK+v0Sc+sTyLkKBu+qpTJ3bg1x3PZHVfI4TYmmoQ23pVn0iRRwvatvRbmLgc5sKH+Rz0KGd6Lk/nQdhEKFABF4ppTqCoJvENxVB0A7pbY46vmYFLTdNTXMV0XZXZVHV1lwDresR3TN0MLBceMpfDjORxoTYuEUdIBiVJIEbiFCkJvIi4TDQmcSWsU/E7hhRJ0ZwmLx+mGKL/+x5GlkF/8u4MrJlOtFD9Hnn9rhUFj8MHpgDb2DM6NOwBRhgP0QhN8BNEBNU09D+J1BUjIcYQkWKW1IyQBtDFoScGQNwUoWBZdHEuIEwaK5iExDJUohmFMGsBO0IUIoVZ80nTo9MBRh9K7+g6Tii8nfA9Iq5h5F8vTq8wBFN4OoovxpNROORrqjcdT6I+UhoHlKEFPu5gROdwEh/A7CFMyHQwydrRdr71MffFgij2NePhFwTjwSPsyzha8c78bt5GrcYxpvEOkVKR0SFmFtD6cCQornO/i0z84zjMPIvbA/1uEoMOZILgt8rgyiscSSigEw0lGBz51XQFTtqQH/Z0GS4ZdqOYhiUZUsOSout5gG2YoaZxLIdJ1BkPGUNWSJiew4c8FapA3Bp4IOiWwix/33OnYQ/pHPNQMBzQAf7oFIsXnRs/HGIkXlZlAp4QjUpK/JGChcw/wCnEyj5KawL5Nu56lAfDIwlczCUgbbCApk4bYAF0I6QKP/W5iNiTs7mH+/Fn7Amj7vB9ntQ9d/fnJ7VwA2XtiINg5ZgMyhP5Fvbs8Szy3fqsNQmO6oFz4Jq6ffVleNVHQp5EYoJfJYiMY7wHz7I7zQnrJ3dPMZYzuTgHdZEmF9che05+t4UwE5e/oewMB09R6MXgIn1QpSK+kCUYXj/erSk2otE9HaTq+J6EONPGYGmR6oC3LA6+3ZNs3H/8g+Pa/Nz+fFZLv/u7BrpK7QQjK+u1D5htjT6F45/2fqwQajsvPRFXpkv96DlLL1Ax7WUCc1KdC4QFMkeUECc9yBWzQEYcisLkWOZxls3k2h0N3bAgGo7vvnw4/1QqGnTHlJICzoHP6DL4jDMPPgOFGI5tqI4igbWcsskEoz3bAgCklg1VGWBBIih4linehpuDl0HXzLXhZHh2a2n+81wbdF2zsRUL2pAB6JSg52AJjmZoOpEacMj3oHFP+CYJtx3XPiUoV59EOLBE8FfNibr5Tj+9PhpeDMZuCcGOo3NMoEqCtSUEEwJzy3Ekgk/4vjjv9Iz29nK6r+nAbeXobhzcjI4Onpx5uomlEW5kvLqjiaM5jiVzSjsacaJ5ZG/YA60ArxZQfOPeRxfDPMWfP0e31sFJCcWOYTvKIoqJzN5mGdGEYDmKJhEtELUO6HgpBEdKNv3wdTzNdfTL87B9+XJ8+q1Itk0sME8c3GBbYVaWdTRMR2i3kaP5S7YtysOs45MTHj+9oLvp3c1seCbRfaLePh7df24dfS3QrSuKqWjEUK3XMoiuqJbugEJiygwyH0++gNzb24uHZzNH7gP1z66ik6LgwMqIDhUuEn7LyHXAmtYsS56H4QBsfUxGcpKGpy+g985j0eglR2//U8N/fnBL6AWpAeO6qHs1mZtJGcmYvAeK0guiA1hB8EVG9Wp8DbaXbuU6XH8J+udD52ZWbIBq6GARAWu+usPBKLZUx7HtH/JeNygJdLBCd3/Xv7Rm9oDluFn/rk1Phk/9OW7GuixH0e3XimkowVQUQnKz8II915onizjCtR39WjboTsiBHg3P3W8HcySa2Pe2ttqEA44wyqgEeQGlEHn10/eNueF/X0t6+iy6Dz3OLNCStNulJnjPX0yD5ZpwNJy90NuroqzTBU8aJnl9L1uKYcAklDkaFCSfZw5ZdRr6jbZ9d5Oj+ITM2uf65/M5ii0FsfYWLt9LuNhS4Q9RzTLpvBq93t0BuT/N08suBodPwTyTwGKiGpa2mroBTGKVcolFiGUbRF66SSmXyH2PPFLSMrnjR5GlhrmG3LTuTr8dfZ8XH7ZpEtt09Fd3vAZzBWWQLD6OOAAm0HmJeKordT5zydHZoUyzfeM+nx9qV0WdSYcFRgOJt1CILKYZSrCJBjquRPMlWM0rknp059iPOVK/HpOHb5/Oi2opr8gGrWNlPtHL+ISAYqtbumYUuvgd71+R4aVA/mrrTHDRaB1d5FpydzB0/eB+Ot8SHZrhqK9f2IlOFOgLzczJlN60P6gddsGiyfpcovC+ffeZXuUpPA8e2PVFd55CAqYXSO9XSz2CrTRVS+5n0JC8RzC2llNq3l6YXp5S1z3pOqpeQqlugVK2mtJRQamjEMOQJcenkC0gLwhbZ93jHHn09PzgdHb9cZ48AweKbDLUBlFVRVcl8s7QM2gBfdrpycNNnj7v26fLi+eSSWUQQ7NloJElOlv5pLJVWOk12d7j5KGptNr06aoHnz7lafaP2wfT/ok1T7OtKcQyFtG8rE9tw4IVQ5azlzxVXFl3ds8Pv4zzM9v3r4+IO45KSDM1XVMWyajcfoVhWqX0ObCagXY3T9+KvTk5+/KZ5EgO1G7Ihp/mOZQoioVLz2uNOShBc0zDUuQJxE3P3FIr2f8lfRye0nbUzhHcfR4NjtnXOX2BwEJgwpx6tZmPJRBdIWalRpaRimfzPKEYWtTD+Pk1OjWVskr44tHDz7lmhI0zL3KtOfUdiDA00H2UTZphg+BzZMX4HN6uffCf8DjXX6f/Xev6+0uecP/zh2BG5vRLrNYGK2+D6UcIok+rxvL+X43dH66AffJaRPhk3EzAcpqnnoAaYWobKDxYhEGIvPYe4L49308c4ma+yH53jjuiC7Wfx/7EG+QVtcG3afvOvOnP023rGhinr9+7IMQxFS2/KXceZ/dfcRPxYfLgH05y9A7NEWP0vjFPrwPKsKG93m4ihupojmoXNDWK0y92LFrYt42QneQlyujj4PHi6XSeVqjJth17Ea2ymWqrdim9pgNiJaeTcRZYmY+/GV+vr+5l6LAT5/b73cf2p+682HaIrZimvUhDU1KaYxx6meTklDPdMZyMaO0QPYUnNVXqx/7lwe35IEcTHZ2Y13ZjbgMIhtwyVbJwt34xj6Lbg+nYlp3XGlfYV4tTpMpkStlPCy4BIHfBVFu0SK/TdauiHfOz0SVHp/EZoTiM7tAhoqdLJ5XvkifoKqFKlztU8h0quZLxw1TKaJwmDwbe6sQuxZ04I7OLalodHtTF4WcdHUaBh+O3nxKv272zy2ZdHWINkyjCZOeD8bSPDlqJ61icNdonge4rvlM3AoXVieM5dTcInLqtMFvRHMOm3JevWEgQYYp+f+pNOrFjRJxOPT5nrajUZ2NvFA4rj2dLqsmapO9zF8P41BfW7THMMOFK5UfeFOdbZ0JH9+ghsRcGIzxiL399xCbT0WA5cro45//5mbk/q6AuexT+uPiXiyiRGrmTjVwG0ACVgUyBBqNnj3hjEvnJuXDySc4hpBeOOyLhL/cx6XAvFNkBpfiC6PeCL0rxnWmvl5ZRK3+Rh5fBOHKPGOinULhHl3nGxKfnIEDFoXKxoWsK2KwPX3cEzwUw+nGBxW7pvu05AdEtn1qeankmfKW4xKK6DYPomaaBYIg6aN/M5lFEHl/RYnL5mfIHH1RC5MLME01VCFf4UcZzn6S822nyHAYV+LT4TNU0/Z1Ivd4Rnibcjen31/ntCZ/L9GA/g39N3EzRMUBU9ir/UOFQkEJUCAcB+FwstZgDng5xrcNaeMby/MqdePmVrdyoBBc9hXQTd1kkYyrz4s/nbt9lFN9lFN9lFN9lFF8pdGuXUXyXUfxPn8Nrl1F8l1H8Dbhql1F8l1F8l1F8l1F8l1H8NXrDLqP4LqN4TOAuo/guo/jcOO0yir968dtlFN9lFN9lFP+zahW7jOK7jOJb5addRvFdRvFdRvFdRvFdRvFdRvFXSKBdRvFdRvFdRvFdRvFdRvFdRvFdRvFdRvFdRvFdRvFdRvFdRvFdRvFdRvFdRvFdRvFdRvFdRvFdRvFdRvG9/9iM4kn4083k1q4IfzJWCX+yTHOd8KdLvslN4Z+ugGb2ALbjGaP3oLwny1Pt7+dnBz/VJoximNF85E/yWhb+g+E4IvZHU0BZRQNWdRylNqQz7DmxQ44b4tEEVA5urzIM+MEqan8HtRaDxyddOoFHYMbymsFwRTp9Hy3qACxdXj4vdszoOBr8tF9rR31WA2JrAahyPE6rh2dFLhOhU9ykFm3j+nMvnIBWimb3iN1LzgR9nDc8OiYasFlcPdDOCR3THh2FTPTEmImq6AgL5RRjCeILfjkGoeWLQwBQa+MSn0PsrvhEgN+/B9HAiwQr6ZkHYQ1xz4CXw3cjx33sYtA4HzH5w9+lGkB+DKBZoFLzNNBT9lMN7tIa5lPGDCMTsCT2a7lIKK6P8uizAe3NvvPDDrmCuGJkivmi9pYHJ/Fhmds5qTVJtl9SiFZaEKKE4ynogQ7DgpeFKDXJ9pwNyYbOAW8c8RNPvb81SUXYjxgOnIUlw2FuPBxY8LIon8XeuusNx2Z+NX/ccFSF+iQeTxXzw84GZM79qdLniQukWbopuHSqHK7sS7meJ/VmG3tv7vOUjo1dETCTjE3FZFGVbQ5O1cSRA2Sgyu2NDpT11xgeVamIRBCOaRUzR9Wy0RH+Vp8WjE6JUxrfhsfDsQUzJxeDoGrbE2tQ1pZ80I4P8iQWnNA+rU7ivLvxxlS+8eFxxkLawoiJqglOtshCVfM7FxShblFRUTfVVMrDIqDYrbLQG+pT22UhUhEecYNtAV0abIAxb3LMRmkGQn7wVsIdnpQo/50wZsRq0MdcgOOwH8JKwb2EENAINS1ZHNWiUcJW/1vCVrn4CHWLCpe6VONa7M025+mlrKGDzX+81hCaFW7nh9gSMRKVssCWVeO8x9gCL7FKz7BMfeaDSoWly3izknHlVjHXHeL/j8Pvad4RfP+/x7E6scyTvbn4wHZNDthMr5MES+MgT+L2vMc2JVI6s2sc5oksOEroG/hJNMuPa9NiX0nwUSXBJ+T9yRsQnBb7Z/LryKa9XRHYIE/7Ci1SU//Yac8l+6umuxwMAWRvb7prm/lhVoRDYLFbnO4bEinNnuZhnkhp9hyT98cbzR6t1PEyLfaVBB9VEnxK3p++AcFpsX/K6a6pVXEn0nQvU9ia4wUZmfhshXkZm+/jySga3LPRitpYKzc5t6jka3+V7UiNVDjqw6fMo2PJYTcTvlYmfCu9d3NSuBs9Y46wmdg9T8Srx7fP2csQ+gffx332RMUKS8Rr7ZmOa/9XNZR3isL/7ddKxvRjbky3GM6ubS3+7ONBnsQ38PfdlNoKN30sVg6L1TbwjsKyygJjtdd7xX08qiT1SN9QJyyndkOd8ONxJcEn+oY6YTnBW9cJt+GAlokjqyKkAJMkwQwpkUZ6ThWsCFWcc9hd5JG7bGtIjiiA6rcnYfSl2tLaNnxpjAFW9BZpDpbTv+q8kGMMctSuF574lhQe5SmUpaK5wazVS1U7XuTmAQVFQjcJ16iitCRcY+04ytXFjV78eK0jDF2tiC+44l78h80yeaO/K+wwC5f/XtgPJ6t7/KOyI3n9i9yqXC0a0hlmOZUVHez0xJ0hiU+cgXVaKaLOcyJK314eFijrDaICsNicWrFJug0oq1StWDtMtjQqoEgqd3DcMqm8zD9T2oBswujyhLnIuuWMB8CUTxijOGFEtMyfasJc5CbM9qIEsawtTZiLgzyJ25swpVFhm0yYi8NqUjebMOWk/oknjFEIq0g8yaVdlkI8hbFiPIWzV6SMpBs2WTxFqbel8DwseFs6qq+ovq4Tz9EcarsWsxSqa77GVEZN0zV8Vfd8QgPfDnyFUsdjuq4x1/EMRomKGAgFb8uNS8x7W3q35d6WyrxzpeGoNql2rvx1714zDaq4rhr4ATWhO18MjBUpdpWha45tznWVGRjEJ57OfMujfmBRTQmgXYodmJ5mMUY1oqueagUqUy2H+gZ1fc2ihkkJNQxPn+8q1Xd8lVBESjA1TTNcz1Y8wzE06kMnKR61PKa6VFGowVRCfNO2GdMcxfA11zGBYrmrusx8XKOrFELspV3laZrJTA0578Us7yrVNJ25rjIUX3VUFjiaa2q+yqAdrulYgacp1NWoowemQj3gBUoDj1FVcw3V91yb6URVncCe7yrd1F0WWD6UaSq26xiO7vqK4dmMQn9baqBQy9Whpz3D0nzXRQTpIDBsBAYxHKYUuurgw/KuEn1S0UN7sIrhztQv+3OgUrxbCEerLHIQY0C9abEAxtwMiO/RILBt4jLPcqltAO2+GhiBpjiOovtuwFxF1eEd3bENm6klk03XqOsxTWEIFEZgTtmewghMMI9YngvzzoWpb7pWABU4AXB2wBydaqbl6YbGHOgWhI54omGPumEvnPCIqadwHLooueJ4JOG9PhWe/YapGSpBaQTt60VjxoWVjxgtcaDSr9DVQzoeP0cjP76cDnqR9xhfxNFPHb7cDxAZJjYQeAgB+p3Hd1CM0V44FJEXCebF+3jcOgneVDpQIz4GKUiGSyceeviniw06ykK7MFoBAxXgfn+YBWFoMCZgTA+m/c54Eo1QU1ATd/fJBiUjqIaOeMbFkhNGe32xBDEyi8VWYnasVA983Qn9Fz7kZXUalk7m68x7x2+lIttylEUVebdbqchwYNyd6oqEWN1KRYqlWosqQqG0lYqIgqjI+Yp4DBbrCVQPrKcjIuKh5ImPkqUziqJJEtjz8M35MqYzB7XP3GUGMJN7J1nQYBEjBshglZmB7lvEtVWH+LrngDAiru6Ynulb1BKCjCVTN8bRQgSb+pjFYgTmfpciG0Mje+yJ9QSe3GQmffcyZt/23tdVHrHii3eHdMQldCwVoMmeUOgmLyI6CV9HeqnnQaW27gWGArKYMqoHhmETRizb1SyTMltzLc+moK/oNG4kiDFc30zXd1GHMFxH81TFBp1AhSuPwBLnaYx4nmUwi8ei0IEf9cPvLJVyXg9kYwwZxKNEfshqLKxFbOSJNUaIHklrzO5wgLEMAg9nvPw4MTsWlhHbbOk1wkXhC10wxzgo4Nzy6PBtm3G8Oqi4BFD/YTqecOgo7OR8AAwS0o85riogxtFsDW9HU4TpOwNTAD0AlPcSEMwexsKFkxBjMLNvOYqRaYo4uVG6+iBiUHPyX6Pxt2n0P2g0PNdw3Hk8BccATJIvRPcjvIoNRT4q+/81cMfD/0F4mn+P/j3Af1DahxQ6UARd+AzRspiPRXZZb8gzStzT6T1bVHTtatALHxk8jeEXE2ygd/jSjJeMFg6wJZ6HDkKowMXDTTasu7M6/r8mt7TmslkUOydgxEdNwnEbY+FPoS/8GNI3EF6O7deOn9hoNumi+YyUD5hoyiPvqkgE5mAsigj6wQ8R38hFy2w6SEtEHDaMaeQnsVhXlKS+ANN3CsMVH8MORyH8wBvjzH/iZYLL/H7tNIr8Wm/qPQp8HfrE92//VhgAHndDU4wy7tbh94EloFNGKZISliyh14EOXQ/FlsF56I2icRRMOABxb7/2CygaNVpze3TwWEuC3ZBY/lycLXPBITy+htCb0AzcychgJBfVuo8N4DOqHwppmwXNxRIN1KFoKuYMnU6ieBJyBRRx4OAZjAPrIIgZMIuAxYtRNOGxAHjzeQBefFdgXr7q2wgo6GYQf49slj4RRXHF7QfK1vtwkEZBg6AacrOdh0FzrnSBKx5TSccw64rHMm0u3QFAyYGSMeRopmCKWBYIAoeYum1IMrOTrgZJkQm2XapKLkCYdcrBUbk+Zmo/xJvcYObKZdSbxhiIcXgAl6MibcCPtIVi7ezAcgM91eHR0hwgcuC80K9ttJFy1zj0AypBqsoPhQjuJJkO/s8J/wO3XVF8+kBRjAMero6iFUXlwJ97KGGpZgKr1hZU1/DjZC008gaLauK+gqNqTm5Z+TWvPRZ0vIImVtCXClrNb2XLIO3dQ+9Puv3Q4zYHhQnm8v05HnidF+rJOimaILEFsl7cvzF45j1Y1YEFJpRLrYAb+RjMm6wvMZrnx/7dzVCM72jMkvsZViSK6CduDRXxP8UXoFuhujOHP9mnKJI6WbFm62niXd7dB7eHxcdZGTyqNjFfJHMEU2VI5kdhydzB1e7gajlcbcIIqeCfRI8cprSKLbq3+peh3+8p7Kb32HyIwvZl9+5a6z27N45+e3393AyfQ2iq6g0uerlm3DiD86uucnP6uEozZrfnJx/vx5eHd9Hd1547rVPWnLCPg277uKOadcU+Ob5/bpOuFd6XNWMpFGzyxc+gk4JQSJfYvfVhpd/JANFzk14E0wuETRRt9+bow+fJR2JwA43jrmZPc5jZ/MuqKHyM+q8K+sdn2d0kyUJO7S9a94lhJgvtoqA3wcBRzQLyp6YQUyOWqUg46NXiOVbkvW4U8nU4vxyimpDtku2JrAehB6v0LE6CEOfB2eP5PfCFFN5UWdNCDe3BpZtZqOKyYKEm7yQ7kw6YoppmK75tuh5xmWswVaO2BkYeIR6zNEKJqlVYqLFHAozMdqzTcpNUUxUHFhQg0zINg7iW6SpBAAa146mqa3qWTjwdrOu8SUpMH4xPNcDdRfwGzFZm6K6jqpQ6OvFNU2GeyZWaEgMU9BA2GtBeAhl9EQ3YnmwBwuoE9ldmxKaj/yPtHWjYaFY4k/kRK8HiRANsiaTpffoShJyf8EE4kC74ucdeLoMU3wwBxeb9vwc1tJLY+9o/3dG/+D8/fEIw0X8KN1BhLHDH78vj9mXt9perL7X2x+bZWVsyIUBBj1+PoUg/9RgdM1E0vzXt/eufvfBfIC+EWZIUP3mOasKGrVFYlvvDyTgtK86c0MMkxB4Ln2J7MPk0jTpFBTX9CEiBepK6+mBMZxaYOAMF+wQtwRnXGnrBO6hi0k2SFnIDFOwqnr9lnBX2gSdhQPtOaBA1F97AF3mZhRa84y9yynljgQ/RfgVjkJudsRlam4ChAmKgl5h7sv0LKinUj4FVNfT5BDan3NKGAv3U1OWUxzT+jOMGJt7gwz/4qPpROHlfQ+bAK9yDuBpMwt77Gl7WEPz2+RyGXXaOM5ScYgn6IitRB4NAhYlAA9XV+UEGipJkxwmRmVE9/ObGHFbQz2NFM+bkhM9ZnX+IUnrYiyhWcwl14yvDEXtCAOCEzYdTFyZaNztPoCOvC5yRXQ+A52gq03H3D1e9z7Gg33tX0IxLNltzcj/WzsvkvmZXyH31Lyb3Hw8028nkvrgsyP3knb+Q3A9cG9R73ItkTuAwx/U9S/FM3XB9SqiOw8gsi3vKZnLfs6ntWTSgeO5qUsNTfU+1KDM1phBVt21N15jmWX85ue/Icv+PEBEGsQzdY/9hIkIckxREBLfYy0SE7lSICMxwuKmIKDl/R7fBilP5spf5Pk8iY26hhh/ln+feu4j4ZnZ2A5b7o9DnixMb8B0ensYXUwl53QEHEQA7Ysr4aiX2M3t8W/p/4229NxRt/UC9+5iJNnFZEG3JO4loC1xT9V2wTx1Xs3ViuQHxFM9hmukpvhf4CnFsi6qpaEutiIzL+6ze995AuM13TSbuQJfVAt2AP45nGw71fF3VbFt1PcPyXFUHtVcziK7kxJ3mUw1koKcwQ1Vs1yCa4ptuoDHdDgJMKea6usUUb0VxVyrqhJCQmLiCFVOngTnRV8GTVR9sXZRKFc1vvBWl3xytkvTrA5OHoIuKzlhXCgqu+oNFXnJgmxN58a5kmcgjVSJPV7cm8mQ/mkzkyXeN0rtm6V2r9K6dCc18dTlhqNbqtWM6nmVcmqci97JW/paZf0uHIuPsPOXvW/n3Sflbdv4tA0o9SuTsvAC/4ocvFGwp2mMiBxtHiDFqf1drLsOHYIDMxC1xjadetVR0/7Rfa0TP2TX8EktCEPJDNXHiFO8I/QGCP/r4+LmRCX5xWRD8yTt/ccFvBSDCbVvRqeaqKuinxAW5w1TP9VgQeL5iQatsleX13IApzHJ822e671DdVQJGVcVhdgBS33MtxQwsX1HfQPDPTadlgn9uSq3zgbnuB9a6H9h/8rVIpvWvvhYJn57CWsTz75WtReh/Vr4WOdu20LM9r9hVgGvAw2gcTnDjKhrVBuye8t8JA8TbObg/FGNmpJrx/jIBiR7es40E5DB6+HaZCUhxWRCQyTuJv6XDLFcPVIMQzdao6vhMsQOQFdTTTBt4zDQVz3K9JQKS+8m8pYhMOicTkS4eyDLD9ilMB8P3mO1aAfU9w/ED0yHEZy41HcvNiUjdUoFRNN01bd/SFcs3QTN2bMPVXXSI1RgFM87XySYisrgN8OvvaUfRwZTKLu5KYUNozjUImK8zZgPBcYmTwG+vlj+dHhvcT7q84nXFUfm+gJBGhg/dptoFaZSM2bpCiDPTHyKGflR+05ZPynr9cXYGZT9Onr+y9sNn1SoUWHRr+LHKkVnVwRfni5f0q+zcfdFB2/qnZffQf4Mkr3d7OhzN0I0voP2wN0tuf/jepY90gq6WrE9D7J4xFff+Hx1P95k/RX+AeKNceJ0sPvKL3ZvHwo8m9VuJbyLQxQQdNwS7/8jO9HZHeLsjvN0R3u4Ib3eE959/hAcTPnOjBIbi3vzou1jmJDhOfP2/lS0P35KnKJaTcmDpmcNmqMsf1hNnMtAmFdxiLYNyeCOXmEz7mKtxgTKyZU+aChWEB/wMBQZVMrpxOE0p5oO5CuaDwLlYGfMBZFkBiKuGcF0/CZHYh1k5HaW56AIqhA033ASSIK0NgeBo8N9jkBj+bL920wXJjGKBb4sNoul9lz/hH6Oo7WOD6YAnZJK+7jLam3TfJV9OogiEm9cVdVJMmoo5WKB7cbrEb6eCYp/DvWMwdYa1OI137dIanjNM5hjMtdb0oZze7B3/HEQGposKEPwgSf+l2vsG/0Ij+85+LZb+88AX8HmGeZHmEilHgo47Vfj4iyhzAQXNcSbYYL92jM7wYOMA0VgyrNo1WEYjoIoNcnCS6CE/5hgbIuMsJyolMwf00BYgZVKkQ9yEzLWcZ/5/l6Q0fxdn+W2/4/UcNtNsJxhfkE+NiC+kmLzpazjC7IWmKXHKE6zNjcreclSJjH+vylELknjuhrEIwGAlMG658sb24vYbWwvbl0EeGtuFoG1sE4H2jTPOnTf/1jAqsC+ShP43FRDRc1n80w4wqxP6vwLYXQbDaCzMzbxWSv/GZmAYb57RH4emCgdDJGKvGphYBJUMjFWSiF1I0ZKM2/EYvWLEZIiMxvZy/TW2lurv8CBHYCFFe3uNuV/SxZtJqD+Aq6wKBA/M5lbBUpUp3NJ22/OstSh5TClnLUP0aGwPSLmxtYzXRwc5At8gg9sWaT0sp3W9/G3F9U7Kch2XGBf4SiKPckTKqL9bolIC/d2AzONKMjdI+1NB5tpJf944fzCKEbsCaCbRGxrr6g3NBXpDd/1V6HhlEK31oID+/HpDHj9rDsClamAq9Ybma/SGV4xYDt1lizmCt6Y35LBdtqo3bEjjH6E3NK0KTBfQG6pYaqne0HyF3jDHWWW8dLoyTNt6meOWrsVrp9XMuvQgR/Jb5ILdmiZxelhO60aaRHPLmsTpUY7ILWkSzVU1iQ044biK8OYmKQVLCW++oW4xl/p4VVFjV2APJboFvLSGYtFaoFjgXuE6a5QMFNTanlbR+vNrFS2zAhlGaBWlQ1KpUrReo1KsO1Yyyktre/pEa2v6hIzx0tqqPrEhjX+EPtGyqqBHmuXMtFSZaL1CmcjzVBkXyXAkre1pEq031CRaBzmS30CTWE79qot067Cc1o00idaWNYnWUY7ILWkSrbfXJFrHVYS3NtAkyglv/Qk1iZZdgaQTH8LdZCdp1TZMHsks7QRVXYRqNk7ODGmvGuFs/qBznfVNBtVBarYmmtStATLIoDpY7PZQzLZJ5GGeyG2eBmJ52zsOLMXUKZCM4DdvQXJW7rbm+DYgZ3GOq2oFPk16vB5Pcx6GVDXPK0Gzsn7hB+NxuvtaK+xnDhK8ZPSKy87jFwHUYFHbm61bOxU/O8iT+AYQWNuk9jBPrby4bYKhgmWVLW8lGCork3pUSeoWJMw2HQ5KEWoKJG9BwpSSvH0Js6WzDqC3ApLmMDMtmrFpkUmWGGwD2dHma3xLdTJYrHAgfK9DgXqd81FyE9fTSjQsIXbmELQEiAfWJfBvXExFOF4dz0PC8gBNJCfipMFbBm7TWoygvKZ425qpcX6QJzEnMDbR48uBfkWZm4PbFEhtbIDuV0Fp4/Xgfuc5yeZscdidrQ37cZ7E7Q27s/VhP6kkdbNhL6V0/WF/Y8RBLmrtAjZL3tNWFu4FiBayIkRL1pGpopkSn0G0wJ1RhC76nRET7sYY/S5SuirKicY9Z7JU/j+SylAmShUluXIwKkl4k2JB6KvZSXLXWtzD/p51QPTyJN5a7MzZQYd8aAjmdvGiYcj8Dl9PUtyHDsj96QSr1BQeAfMo3dHSoCY/KRmDf+BXx2XAIayTxglpZvHdDvcAjzuCV5VkYe48hVEvcaaPdyP6jA4w52sEa00ntm87uTap5Idw9O4kLvKyrzdM/dBP/e1x849n/MV04unduCADt2qBVGRgvN0woDh8BsU0TOm3Jf22s99N6Z2mdL8l/1ZV+cKQL3KvOdKFpiQXPDmuHz6F/pT2kg74dY/v6zRMQRsnilPDyeD1i4pFjaIqUYco/DcMS0iBiir7hyj5/mmS5W1vqop8ockX8ueq/L3cE01NlS/kbzRpHBARSrrQ5QtjSe81Sa67kGRBqyBSUCfIEvQIQgQFompRp6jsNx7lwRmyKiwhP+NAzwHdiMfTdURAWYrmYOimKkdNJCwuBU6gQBMBGVUBEsmYdfoitCaRIFyyJEJERHXy6TiJ7hnuNsUBLULwJC/WM/lTOeewFEwPz5smipSapWmKY1jAS11GRxOX0VibxqzPFMnkRRJVcRRPV+uOSaw6cV2j7uq+VWeW5Ti+qXg2wYCSVHTEK9sB/OYjwZN/pzWkXUoUxwZNeY/HW6WCR1BabKu1rI25ZqmWoukmyTdLW8IIKfm8Cg36hhmeUqe+bdQJdZW6Y8F/VN0zA8Mhruoj2y0Z7RJmoaMT+8y77VZ1mFbZYZqiaKZlSN+lygHeQTGODJgK7mTlUUTkKGoDk07cBeIBvr5Gn/jE8ixCgrrpq06d2IFfdzyT1X2NEGJrqkFs61V9IkUeLWjb0m9h4nKYCx/mc9CjnOm5PJ0HYROhQAVcKKY5gaKaxDcUQ9EN6G6NOb5mBi41TU9xFdN1VWZT1dVdAqzrEd8xdTOwXHjIXA4zkseF2rhEHCEZlCSBGIlTpCTwIuIy0ZjElbBOxe8YUiRFc5q8fJhiiP7vexhZBv3JuzOwZjrRQvV75PW7VhQ8Dh+YAmxjz+jQsAcYYTxEIzTBTxARVNPQ/yRSV4yEGENEillSM0IaQBeHnhgAcVOEgmXRxbmAMGmsYBISy1CJZhTCrAXsCFGIFGbNJ02PTgcYfSi9o+s4ofB2wveIuIaRf704vcIQTOHpKL4YT0bhkK+p3nQ8ifpIaRxQhhb4uIMRncNJfACzhzAh08Eka0fb+dbH3BcLotjXjIdfEIwHj7Av42jFO/O7eRu1GseYxjtESkVGh5hZQOvDkaC4zv0uMvGP4zDzLG4P9LtJDDqQCYLfKoMrr3AkoYBONJRgcORX0xU4aUN+2NNluGTYjWIalmRIDUuKrucBtmGGmsaxHCZRZzxkDFkhYXoOH/JUqAJxa+CBoFsKs/x9z52GPaRzzEPBcEAH+KNTLF50bvxwiJF4WZUJeEI0KinxRwoWMv8ApxAr+yitCeTbuOtRHgyPJHAxl4C0wQKaOm2ABdCNkCr81OciYk/O5h7ux5+xJ4y6w/d5Uvfc3Z+f1MINlLUjDoKVYzIoT+Rb2LPHs8h367PWJDiqB86Ba+r21ZfhVR8JeRKJCX6VIDKO8R48y+40J6yf3D3FWM7k4hzURZpcXIfsOfndFsJMXP6GsjMcPEWhF4OL9EGVivhClmB4/Xi3ptiIRvd0kKrjexLiTBuDpUWqA96yOPh2T7Jx//EPjmvzc/vzWS397u8a6Cq1E4ysrNc+YLY1+hSOf9r7sUKo7bz0RFyZLvWj5yy9QMW0lwnMSXUuEBbIHFFCnPQgV8wCGXEoCpNjmcdZNpNrdzR0w4JoOL778uH8U6lo0B1TSgo4Bz6jy+Azzjz4DBRiOLahOooE1nLKJhOM9mwLAJBaNlRlgAWJoOBZpngbbg5eBl0z14aT4dmtpfnPc23Qdc3GVixoQwagU4KegyU4mqHpRGrAId+Dxj3hmyTcdlz7lKBcfRLhwBLBXzUn6uY7/fT6aHgxGLslBDuOzjGBKgnWlhBMCMwtx5EIPuH74rzTM9rby+m+pgO3laO7cXAzOjp4cubpJpZGuJHx6o4mjuY4lswp7WjEieaRvWEPtAK8WkDxjXsfXQzzFH/+HN1aByclFDuG7SiLKCYye5tlRBOC5SiaRLRA1Dqg46UQHCnZ9MPX8TTX0S/Pw/bly/HptyLZNrHAPHFwg22FWVnW0TAdod1GjuYv2bYoD7OOT054/PSC7qZ3N7PhmUT3iXr7eHT/uXX0tUC3riimohFDtV7LILqiWroDCokpM8h8PPkCcm9vLx6ezRy5D9Q/u4pOioIDKyM6VLhI+C0j1wFrWrMseR6GA7D1MRnJSRqevoDeO49Fo5ccvf1PDf/5wS2hF6QGjOui7tVkbiZlJGPyHihKL4gOYAXBFxnVq/E12F66letw/SXonw+dm1mxAaqhg0UErPnqDgej2FIdx7Z/yHvdoCTQwQrd/V3/0prZA5bjZv27Nj0ZPvXnuBnrshxFt18rpqEEU1EIyc3CC/Zca54s4gjXdvRr2aA7IQd6NDx3vx3MkWhi39vaahMOOMIooxLkBZRC5NVP3zfmhv99Lenps+g+9DizQEvSbpea4D1/MQ2Wa8LRcPZCb6+Ksk4XPGmY5PW9bCmGAZNQ5mhQkHyeOWTVaeg32vbdTY7iEzJrn+ufz+cothTE2lu4fC/hYkuFP0Q1y6TzavR6dwfk/jRPL7sYHD4F80wCi4lqWNpq6gYwiVXKJRYhlm0QeekmpVwi9z3ySEnL5I4fRZYa5hpy07o7/Xb0fV582KZJbNPRX93xGswVlEGy+DjiAJhA5yXiqa7U+cwlR2eHMs32jft8fqhdFXUmHRYYDSTeQiGymGYowSYa6LgSzZdgNa9I6tGdYz/mSP16TB6+fTovqqW8Ihu0jpX5RC/jEwKKrW7pmlHo4ne8f0WGlwL5q60zwUWjdXSRa8ndwdD1g/vpfEt0aIajvn5hJzpRoC80MydTetP+oHbYBYsm63OJwvv23Wd6lafwPHhg1xfdeQoJmF4gvV8t9Qi20lQtuZ9BQ/IewdhaTql5e2F6eUpd96TrqHoJpboFStlqSkcFpY5CDEOWHJ9CtoC8IGyddY9z5NHT84PT2fXHefIMHCiyyVAbRFUVXZXIO0PPoAX0aacnDzd5+rxvny4vnksmlUEMzZaBRpbobOWTylZhpddke4+Th6bSatOnqx58+pSn2T9uH0z7J9Y8zbamEMtYRPOyPrUNC1YMWc5e8lRxZd3ZPT/8Ms7PbN+/PiLuOCohzdR0TVkko3L7FYZpldLnwGoG2t08fSv25uTsy2eSIzlQuyEbfprnUKIoFi49rzXmoATNMQ1LkScQNz1zS61k/5f0cXhK21E7R3D3eTQ4Zl/n9AUCC4EJc+rVZj6WQHSFmJUaWUYqns3zhGJoUQ/j59fo1FTKKuGLRw8/55oRNs68yLXm1HcgwtBA91E2aYYNgs+RFeNzeLv2wX/C41x/nf53revvL3nC/c8fghmZ0y+xWhusvA2mHyGIPq0ay/t/NXZ/uAL2yWsR4ZNxMwHLaZ56AmqEqW2g8GARBiHy2nuA+/Z8P3GIm/ki+9057ogu1H4e+xNvkFfUBt+m7Tvzpj9Pt61rYJy+fu+CEMdUtPym3Hmc3X/FTcSHyYN/OMnROzRHjNH7xjy9DijDhvZ6u4kYqqM5ql3Q1ChOv9ixaGHfNkJ2kpcoo4+Dx4un03laoSbbduxFtMpmqq3apfSaDoiVnE7GWWBlPv5mfL2+upehw06c2+93H9ufuvNi2yG2Ypr2Ig1NSWmOcehlkpNTznTHcDKitUP0FJ7UVKkf+5cHt+eDHE10dGJe2425DSAYcstUycLd+sU8im4PpmNbdl5rXGFfLU6RKpMpZT8tuASA3AVTbdEivU7XrYp2zM9GlxydxmeE4jC6Q4eIni6dVL5LnqCrhCpd7lDJd6jkSsYPUymjcZo8GHirE7sUd+KMzC6qaXV4UBeHn3V0GAUejt9+Srxu984um3V1iDVMogiTnQ/G0z46aCWuY3HWaJ8Euq/4Tt0IFFYnjufU3SBw6rbCbEVzDJtyX75iIUGEKfr9qTfpxI4RcTr1+Jy1olKfjb1ROKw8ni2pJmuSvs9dDONTX1i3xzDDhCuVH3lTnG+dCR3do4fEXhiM8Ii9/PURm0xHg+XI6eKc/+dn5v6sgrrsUfjj4l8uokRq5E42chlAA1QGMgUajJ494o1J5CfnwsknOYeQXjjuiIS/3Mekw71QZAeU4gui3wu+KMV3pr1eWkat/EUeXgbjyD1ioJ9C4R5d5hkTn56DABWHysWGrilgsz583RE8F8DoxwUWu6X7tucERLd8anmq5ZnwleISi+o2DKJnmgaCIeqgfTN778dvP/4/ikHt0RV+AwA=</properties>
</file>

<file path=customXml/itemProps1.xml><?xml version="1.0" encoding="utf-8"?>
<ds:datastoreItem xmlns:ds="http://schemas.openxmlformats.org/officeDocument/2006/customXml" ds:itemID="{ED2174D8-8404-3248-90E3-67922EF67EDF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86E5A61F-5867-8742-BC32-7692025E7B3F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4C3D449B-A139-5948-B36B-BC5F3C51393A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19453B66-7C98-5A40-9068-95176483AFC3}">
  <ds:schemaRefs>
    <ds:schemaRef ds:uri="http://schemas.myeducator.com/properties/myeducator/atlas_meta_I9EcYpMRL93v"/>
  </ds:schemaRefs>
</ds:datastoreItem>
</file>

<file path=customXml/itemProps5.xml><?xml version="1.0" encoding="utf-8"?>
<ds:datastoreItem xmlns:ds="http://schemas.openxmlformats.org/officeDocument/2006/customXml" ds:itemID="{9C813656-182A-0E44-BE97-0D8B3B3D6E7E}">
  <ds:schemaRefs>
    <ds:schemaRef ds:uri="http://schemas.myeducator.com/properties/myeducator/atlas_meta_I9EcYpMRWtY8"/>
  </ds:schemaRefs>
</ds:datastoreItem>
</file>

<file path=customXml/itemProps6.xml><?xml version="1.0" encoding="utf-8"?>
<ds:datastoreItem xmlns:ds="http://schemas.openxmlformats.org/officeDocument/2006/customXml" ds:itemID="{EB175543-FC97-454A-954C-296ED58A8674}">
  <ds:schemaRefs>
    <ds:schemaRef ds:uri="http://schemas.myeducator.com/properties/myeducator/atlas_integrity"/>
  </ds:schemaRefs>
</ds:datastoreItem>
</file>

<file path=customXml/itemProps7.xml><?xml version="1.0" encoding="utf-8"?>
<ds:datastoreItem xmlns:ds="http://schemas.openxmlformats.org/officeDocument/2006/customXml" ds:itemID="{E442592B-E7D5-CC4F-B5CB-E4A294B90FCD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Baseball</vt:lpstr>
      <vt:lpstr>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2023-08-31T20:03:06Z</dcterms:created>
  <dcterms:modified xsi:type="dcterms:W3CDTF">2023-08-31T20:28:13Z</dcterms:modified>
</cp:coreProperties>
</file>