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simoneazeglio/Desktop/Universita/EsperimentazioniII/Esperienza6/"/>
    </mc:Choice>
  </mc:AlternateContent>
  <bookViews>
    <workbookView xWindow="160" yWindow="460" windowWidth="20540" windowHeight="12020" tabRatio="500"/>
  </bookViews>
  <sheets>
    <sheet name="Foglio1" sheetId="1" r:id="rId1"/>
  </sheets>
  <definedNames>
    <definedName name="_xlnm.Print_Area" localSheetId="0">Foglio1!$A$1:$M$25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B5" i="1"/>
  <c r="M22" i="1"/>
  <c r="M21" i="1"/>
  <c r="F22" i="1"/>
  <c r="F23" i="1"/>
  <c r="F24" i="1"/>
  <c r="F25" i="1"/>
  <c r="F21" i="1"/>
  <c r="E1" i="1"/>
  <c r="B9" i="1"/>
  <c r="E9" i="1"/>
  <c r="L1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4" i="1"/>
  <c r="L4" i="1"/>
  <c r="E5" i="1"/>
  <c r="B6" i="1"/>
  <c r="E6" i="1"/>
  <c r="B7" i="1"/>
  <c r="E7" i="1"/>
  <c r="B8" i="1"/>
  <c r="E8" i="1"/>
  <c r="B10" i="1"/>
  <c r="E10" i="1"/>
  <c r="B4" i="1"/>
  <c r="E4" i="1"/>
</calcChain>
</file>

<file path=xl/sharedStrings.xml><?xml version="1.0" encoding="utf-8"?>
<sst xmlns="http://schemas.openxmlformats.org/spreadsheetml/2006/main" count="80" uniqueCount="44">
  <si>
    <t xml:space="preserve">Colore </t>
  </si>
  <si>
    <t>Viola</t>
  </si>
  <si>
    <t>Blu</t>
  </si>
  <si>
    <t>Verde Petrolio</t>
  </si>
  <si>
    <t xml:space="preserve">Verde </t>
  </si>
  <si>
    <t>Giallo</t>
  </si>
  <si>
    <t>Rosso</t>
  </si>
  <si>
    <t>angolo normale</t>
  </si>
  <si>
    <t>Viola chiaro</t>
  </si>
  <si>
    <t>Verde 2</t>
  </si>
  <si>
    <t>Viola 1</t>
  </si>
  <si>
    <t>Viola 2</t>
  </si>
  <si>
    <t>Viola 6</t>
  </si>
  <si>
    <t>Viola 5</t>
  </si>
  <si>
    <t>Viola 4</t>
  </si>
  <si>
    <t>Viola 3</t>
  </si>
  <si>
    <t>poco intenso</t>
  </si>
  <si>
    <t>alta intensità</t>
  </si>
  <si>
    <t>flebile</t>
  </si>
  <si>
    <t>medio alta più del giallo</t>
  </si>
  <si>
    <t xml:space="preserve">medio alta </t>
  </si>
  <si>
    <t>bassa</t>
  </si>
  <si>
    <t>lieve</t>
  </si>
  <si>
    <t>molto debole</t>
  </si>
  <si>
    <t>medio alto</t>
  </si>
  <si>
    <t>intenso</t>
  </si>
  <si>
    <t>1°</t>
  </si>
  <si>
    <t>2°</t>
  </si>
  <si>
    <t>3°</t>
  </si>
  <si>
    <t>5°</t>
  </si>
  <si>
    <t>4°</t>
  </si>
  <si>
    <t xml:space="preserve">mezza </t>
  </si>
  <si>
    <t>altezza</t>
  </si>
  <si>
    <t>sinistra</t>
  </si>
  <si>
    <t>destra</t>
  </si>
  <si>
    <t>λ [nm]</t>
  </si>
  <si>
    <t xml:space="preserve">Blu </t>
  </si>
  <si>
    <t>Verde</t>
  </si>
  <si>
    <t>Mercurio</t>
  </si>
  <si>
    <t>Sodio</t>
  </si>
  <si>
    <t>picco</t>
  </si>
  <si>
    <t>σλ [nm]</t>
  </si>
  <si>
    <t>Δ</t>
  </si>
  <si>
    <t xml:space="preserve">Viola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</si>
</sst>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E4EF7"/>
        <bgColor indexed="64"/>
      </patternFill>
    </fill>
    <fill>
      <patternFill patternType="solid">
        <fgColor rgb="FF007AFF"/>
        <bgColor indexed="64"/>
      </patternFill>
    </fill>
    <fill>
      <patternFill patternType="solid">
        <fgColor rgb="FF00B7A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4EF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EA4E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>
    <pageSetUpPr fitToPage="1"/>
  </sheetPr>
  <dimension ref="A1:M25"/>
  <sheetViews>
    <sheetView tabSelected="1" topLeftCell="A2" workbookViewId="0">
      <selection activeCell="E25" sqref="E25"/>
    </sheetView>
  </sheetViews>
  <sheetFormatPr baseColWidth="10" defaultRowHeight="16" x14ac:dyDescent="0.2"/>
  <sheetData>
    <row r="1" spans="1:12" x14ac:dyDescent="0.2">
      <c r="A1" s="9" t="s">
        <v>38</v>
      </c>
      <c r="C1" s="1" t="s">
        <v>7</v>
      </c>
      <c r="D1" s="1"/>
      <c r="E1" s="1">
        <f xml:space="preserve"> Convert_Decimal("301° 39' 00""")</f>
        <v>301.64999999999998</v>
      </c>
      <c r="H1" s="9" t="s">
        <v>39</v>
      </c>
      <c r="J1" s="1" t="s">
        <v>7</v>
      </c>
      <c r="K1" s="1"/>
      <c r="L1" s="1">
        <f xml:space="preserve"> Convert_Decimal("301° 40' 00""")</f>
        <v>301.66666666666669</v>
      </c>
    </row>
    <row r="2" spans="1:12" x14ac:dyDescent="0.2">
      <c r="A2" s="9"/>
      <c r="C2" s="10"/>
      <c r="D2" s="10"/>
      <c r="E2" s="10"/>
      <c r="H2" s="9"/>
      <c r="L2" s="10"/>
    </row>
    <row r="3" spans="1:12" x14ac:dyDescent="0.2">
      <c r="A3" s="1" t="s">
        <v>0</v>
      </c>
      <c r="E3" s="1" t="s">
        <v>42</v>
      </c>
      <c r="H3" s="1" t="s">
        <v>0</v>
      </c>
      <c r="L3" s="1" t="s">
        <v>42</v>
      </c>
    </row>
    <row r="4" spans="1:12" x14ac:dyDescent="0.2">
      <c r="A4" s="8" t="s">
        <v>8</v>
      </c>
      <c r="B4" s="1">
        <f xml:space="preserve"> Convert_Decimal("249° 59' 00""")</f>
        <v>249.98333333333332</v>
      </c>
      <c r="C4" s="1" t="s">
        <v>16</v>
      </c>
      <c r="D4" s="1"/>
      <c r="E4" s="1">
        <f>$E$1-B4</f>
        <v>51.666666666666657</v>
      </c>
      <c r="H4" s="8" t="s">
        <v>12</v>
      </c>
      <c r="I4" s="1">
        <f xml:space="preserve"> Convert_Decimal("248° 10' 00""")</f>
        <v>248.16666666666666</v>
      </c>
      <c r="J4" s="1" t="s">
        <v>22</v>
      </c>
      <c r="K4" s="1"/>
      <c r="L4" s="1">
        <f>$L$1-I4</f>
        <v>53.500000000000028</v>
      </c>
    </row>
    <row r="5" spans="1:12" x14ac:dyDescent="0.2">
      <c r="A5" s="2" t="s">
        <v>1</v>
      </c>
      <c r="B5" s="1">
        <f xml:space="preserve"> Convert_Decimal("250° 04' 00""")</f>
        <v>250.06666666666666</v>
      </c>
      <c r="C5" s="1" t="s">
        <v>16</v>
      </c>
      <c r="D5" s="13"/>
      <c r="E5" s="1">
        <f t="shared" ref="E5:E10" si="0">$E$1-B5</f>
        <v>51.583333333333314</v>
      </c>
      <c r="H5" s="8" t="s">
        <v>13</v>
      </c>
      <c r="I5" s="1">
        <f xml:space="preserve"> Convert_Decimal("248° 22' 00""")</f>
        <v>248.36666666666667</v>
      </c>
      <c r="J5" s="1" t="s">
        <v>22</v>
      </c>
      <c r="K5" s="1"/>
      <c r="L5" s="1">
        <f t="shared" ref="L5:L14" si="1">$L$1-I5</f>
        <v>53.300000000000011</v>
      </c>
    </row>
    <row r="6" spans="1:12" x14ac:dyDescent="0.2">
      <c r="A6" s="3" t="s">
        <v>2</v>
      </c>
      <c r="B6" s="1">
        <f xml:space="preserve"> Convert_Decimal("250° 58' 00""")</f>
        <v>250.96666666666667</v>
      </c>
      <c r="C6" s="11" t="s">
        <v>17</v>
      </c>
      <c r="D6" s="13"/>
      <c r="E6" s="12">
        <f t="shared" si="0"/>
        <v>50.683333333333309</v>
      </c>
      <c r="H6" s="8" t="s">
        <v>14</v>
      </c>
      <c r="I6" s="1">
        <f xml:space="preserve"> Convert_Decimal("248° 39' 00""")</f>
        <v>248.65</v>
      </c>
      <c r="J6" s="1" t="s">
        <v>22</v>
      </c>
      <c r="K6" s="1"/>
      <c r="L6" s="1">
        <f t="shared" si="1"/>
        <v>53.01666666666668</v>
      </c>
    </row>
    <row r="7" spans="1:12" x14ac:dyDescent="0.2">
      <c r="A7" s="4" t="s">
        <v>3</v>
      </c>
      <c r="B7" s="1">
        <f xml:space="preserve"> Convert_Decimal("252° 05' 00""")</f>
        <v>252.08333333333334</v>
      </c>
      <c r="C7" s="11" t="s">
        <v>18</v>
      </c>
      <c r="D7" s="12"/>
      <c r="E7" s="12">
        <f t="shared" si="0"/>
        <v>49.566666666666634</v>
      </c>
      <c r="H7" s="8" t="s">
        <v>15</v>
      </c>
      <c r="I7" s="1">
        <f xml:space="preserve"> Convert_Decimal("248° 58' 00""")</f>
        <v>248.96666666666667</v>
      </c>
      <c r="J7" s="1" t="s">
        <v>22</v>
      </c>
      <c r="K7" s="1"/>
      <c r="L7" s="1">
        <f t="shared" si="1"/>
        <v>52.700000000000017</v>
      </c>
    </row>
    <row r="8" spans="1:12" x14ac:dyDescent="0.2">
      <c r="A8" s="5" t="s">
        <v>4</v>
      </c>
      <c r="B8" s="1">
        <f xml:space="preserve"> Convert_Decimal("252° 50' 00""")</f>
        <v>252.83333333333334</v>
      </c>
      <c r="C8" s="1" t="s">
        <v>19</v>
      </c>
      <c r="D8" s="14"/>
      <c r="E8" s="1">
        <f t="shared" si="0"/>
        <v>48.816666666666634</v>
      </c>
      <c r="H8" s="8" t="s">
        <v>11</v>
      </c>
      <c r="I8" s="1">
        <f xml:space="preserve"> Convert_Decimal("249° 31' 00""")</f>
        <v>249.51666666666668</v>
      </c>
      <c r="J8" s="1" t="s">
        <v>22</v>
      </c>
      <c r="K8" s="1"/>
      <c r="L8" s="1">
        <f t="shared" si="1"/>
        <v>52.150000000000006</v>
      </c>
    </row>
    <row r="9" spans="1:12" x14ac:dyDescent="0.2">
      <c r="A9" s="6" t="s">
        <v>5</v>
      </c>
      <c r="B9" s="1">
        <f xml:space="preserve"> Convert_Decimal("253° 10' 00""")</f>
        <v>253.16666666666666</v>
      </c>
      <c r="C9" s="1" t="s">
        <v>20</v>
      </c>
      <c r="D9" s="1"/>
      <c r="E9" s="1">
        <f>$E$1-B9</f>
        <v>48.48333333333332</v>
      </c>
      <c r="H9" s="8" t="s">
        <v>10</v>
      </c>
      <c r="I9" s="1">
        <f xml:space="preserve"> Convert_Decimal("249° 54' 00""")</f>
        <v>249.9</v>
      </c>
      <c r="J9" s="1" t="s">
        <v>22</v>
      </c>
      <c r="K9" s="1"/>
      <c r="L9" s="1">
        <f t="shared" si="1"/>
        <v>51.76666666666668</v>
      </c>
    </row>
    <row r="10" spans="1:12" x14ac:dyDescent="0.2">
      <c r="A10" s="7" t="s">
        <v>6</v>
      </c>
      <c r="B10" s="1">
        <f xml:space="preserve"> Convert_Decimal("253° 30' 00""")</f>
        <v>253.5</v>
      </c>
      <c r="C10" s="1" t="s">
        <v>21</v>
      </c>
      <c r="D10" s="1"/>
      <c r="E10" s="1">
        <f t="shared" si="0"/>
        <v>48.149999999999977</v>
      </c>
      <c r="H10" s="4" t="s">
        <v>3</v>
      </c>
      <c r="I10" s="1">
        <f xml:space="preserve"> Convert_Decimal("250° 31' 00""")</f>
        <v>250.51666666666668</v>
      </c>
      <c r="J10" s="1" t="s">
        <v>23</v>
      </c>
      <c r="K10" s="1"/>
      <c r="L10" s="1">
        <f t="shared" si="1"/>
        <v>51.150000000000006</v>
      </c>
    </row>
    <row r="11" spans="1:12" x14ac:dyDescent="0.2">
      <c r="H11" s="5" t="s">
        <v>9</v>
      </c>
      <c r="I11" s="1">
        <f xml:space="preserve"> Convert_Decimal("250° 55' 00""")</f>
        <v>250.91666666666666</v>
      </c>
      <c r="J11" s="1" t="s">
        <v>18</v>
      </c>
      <c r="K11" s="1"/>
      <c r="L11" s="1">
        <f t="shared" si="1"/>
        <v>50.750000000000028</v>
      </c>
    </row>
    <row r="12" spans="1:12" x14ac:dyDescent="0.2">
      <c r="H12" s="5" t="s">
        <v>4</v>
      </c>
      <c r="I12" s="1">
        <f xml:space="preserve"> Convert_Decimal("251° 36' 00""")</f>
        <v>251.6</v>
      </c>
      <c r="J12" s="1" t="s">
        <v>24</v>
      </c>
      <c r="K12" s="1"/>
      <c r="L12" s="1">
        <f t="shared" si="1"/>
        <v>50.066666666666691</v>
      </c>
    </row>
    <row r="13" spans="1:12" x14ac:dyDescent="0.2">
      <c r="H13" s="6" t="s">
        <v>5</v>
      </c>
      <c r="I13" s="1">
        <f xml:space="preserve"> Convert_Decimal("251° 59' 00""")</f>
        <v>251.98333333333332</v>
      </c>
      <c r="J13" s="1" t="s">
        <v>25</v>
      </c>
      <c r="K13" s="1"/>
      <c r="L13" s="1">
        <f t="shared" si="1"/>
        <v>49.683333333333366</v>
      </c>
    </row>
    <row r="14" spans="1:12" x14ac:dyDescent="0.2">
      <c r="H14" s="7" t="s">
        <v>6</v>
      </c>
      <c r="I14" s="1">
        <f xml:space="preserve"> Convert_Decimal("252° 10' 00""")</f>
        <v>252.16666666666666</v>
      </c>
      <c r="J14" s="1" t="s">
        <v>18</v>
      </c>
      <c r="K14" s="1"/>
      <c r="L14" s="1">
        <f t="shared" si="1"/>
        <v>49.500000000000028</v>
      </c>
    </row>
    <row r="16" spans="1:12" x14ac:dyDescent="0.2">
      <c r="H16" s="1" t="s">
        <v>39</v>
      </c>
    </row>
    <row r="17" spans="1:13" x14ac:dyDescent="0.2">
      <c r="A17" s="9" t="s">
        <v>38</v>
      </c>
      <c r="H17" s="1"/>
      <c r="I17" s="1"/>
      <c r="J17" s="1" t="s">
        <v>31</v>
      </c>
      <c r="K17" s="1" t="s">
        <v>32</v>
      </c>
      <c r="L17" s="1"/>
      <c r="M17" s="1"/>
    </row>
    <row r="18" spans="1:13" x14ac:dyDescent="0.2">
      <c r="A18" s="1"/>
      <c r="B18" s="1"/>
      <c r="C18" s="1" t="s">
        <v>31</v>
      </c>
      <c r="D18" s="1" t="s">
        <v>32</v>
      </c>
      <c r="E18" s="1"/>
      <c r="F18" s="1"/>
      <c r="H18" s="1"/>
      <c r="I18" s="1"/>
      <c r="J18" s="1" t="s">
        <v>33</v>
      </c>
      <c r="K18" s="1" t="s">
        <v>34</v>
      </c>
      <c r="L18" s="1"/>
      <c r="M18" s="1"/>
    </row>
    <row r="19" spans="1:13" x14ac:dyDescent="0.2">
      <c r="A19" s="1"/>
      <c r="B19" s="1"/>
      <c r="C19" s="1" t="s">
        <v>33</v>
      </c>
      <c r="D19" s="1" t="s">
        <v>34</v>
      </c>
      <c r="E19" s="1"/>
      <c r="F19" s="1"/>
      <c r="H19" s="1" t="s">
        <v>40</v>
      </c>
      <c r="I19" s="1" t="s">
        <v>35</v>
      </c>
      <c r="J19" s="1" t="s">
        <v>35</v>
      </c>
      <c r="K19" s="1" t="s">
        <v>35</v>
      </c>
      <c r="L19" s="1"/>
      <c r="M19" s="1" t="s">
        <v>41</v>
      </c>
    </row>
    <row r="20" spans="1:13" x14ac:dyDescent="0.2">
      <c r="A20" s="1" t="s">
        <v>40</v>
      </c>
      <c r="B20" s="1" t="s">
        <v>35</v>
      </c>
      <c r="C20" s="1" t="s">
        <v>35</v>
      </c>
      <c r="D20" s="1" t="s">
        <v>35</v>
      </c>
      <c r="E20" s="1"/>
      <c r="F20" s="1" t="s">
        <v>41</v>
      </c>
      <c r="H20" s="1" t="s">
        <v>26</v>
      </c>
      <c r="I20" s="1">
        <v>589.14200000000005</v>
      </c>
      <c r="J20" s="1">
        <v>587.44200000000001</v>
      </c>
      <c r="K20" s="1">
        <v>589.64200000000005</v>
      </c>
      <c r="L20" s="1" t="s">
        <v>5</v>
      </c>
      <c r="M20" s="1">
        <f>(K20-J20)/2</f>
        <v>1.1000000000000227</v>
      </c>
    </row>
    <row r="21" spans="1:13" x14ac:dyDescent="0.2">
      <c r="A21" s="1" t="s">
        <v>26</v>
      </c>
      <c r="B21" s="1">
        <v>545.56700000000001</v>
      </c>
      <c r="C21" s="1">
        <v>544.30399999999997</v>
      </c>
      <c r="D21" s="1">
        <v>546.83000000000004</v>
      </c>
      <c r="E21" s="1" t="s">
        <v>37</v>
      </c>
      <c r="F21" s="1">
        <f>(D21-C21)/2</f>
        <v>1.2630000000000337</v>
      </c>
      <c r="H21" s="1" t="s">
        <v>27</v>
      </c>
      <c r="I21" s="1">
        <v>696.18499999999995</v>
      </c>
      <c r="J21" s="1">
        <v>694.92200000000003</v>
      </c>
      <c r="K21" s="1">
        <v>697.13199999999995</v>
      </c>
      <c r="L21" s="1" t="s">
        <v>6</v>
      </c>
      <c r="M21" s="1">
        <f t="shared" ref="M21:M22" si="2">(K21-J21)/2</f>
        <v>1.1049999999999613</v>
      </c>
    </row>
    <row r="22" spans="1:13" x14ac:dyDescent="0.2">
      <c r="A22" s="1" t="s">
        <v>27</v>
      </c>
      <c r="B22" s="1">
        <v>435.36700000000002</v>
      </c>
      <c r="C22" s="1">
        <v>434.41899999999998</v>
      </c>
      <c r="D22" s="1">
        <v>436.63</v>
      </c>
      <c r="E22" s="1" t="s">
        <v>36</v>
      </c>
      <c r="F22" s="1">
        <f t="shared" ref="F22:F25" si="3">(D22-C22)/2</f>
        <v>1.1055000000000064</v>
      </c>
      <c r="H22" s="1" t="s">
        <v>28</v>
      </c>
      <c r="I22" s="1">
        <v>568.30200000000002</v>
      </c>
      <c r="J22" s="1">
        <v>567.06500000000005</v>
      </c>
      <c r="K22" s="1">
        <v>569.56500000000005</v>
      </c>
      <c r="L22" s="1" t="s">
        <v>37</v>
      </c>
      <c r="M22" s="1">
        <f t="shared" si="2"/>
        <v>1.25</v>
      </c>
    </row>
    <row r="23" spans="1:13" x14ac:dyDescent="0.2">
      <c r="A23" s="1" t="s">
        <v>28</v>
      </c>
      <c r="B23" s="1">
        <v>577.77499999999998</v>
      </c>
      <c r="C23" s="1">
        <v>575.24900000000002</v>
      </c>
      <c r="D23" s="1">
        <v>579.67899999999997</v>
      </c>
      <c r="E23" s="1" t="s">
        <v>5</v>
      </c>
      <c r="F23" s="1">
        <f t="shared" si="3"/>
        <v>2.214999999999975</v>
      </c>
    </row>
    <row r="24" spans="1:13" x14ac:dyDescent="0.2">
      <c r="A24" s="1" t="s">
        <v>30</v>
      </c>
      <c r="B24" s="1">
        <v>404.42200000000003</v>
      </c>
      <c r="C24" s="1">
        <v>403.15899999999999</v>
      </c>
      <c r="D24" s="1">
        <v>405.36900000000003</v>
      </c>
      <c r="E24" s="1" t="s">
        <v>43</v>
      </c>
      <c r="F24" s="1">
        <f t="shared" si="3"/>
        <v>1.1050000000000182</v>
      </c>
    </row>
    <row r="25" spans="1:13" x14ac:dyDescent="0.2">
      <c r="A25" s="1" t="s">
        <v>29</v>
      </c>
      <c r="B25" s="1">
        <v>364.952</v>
      </c>
      <c r="C25" s="1">
        <v>363.68900000000002</v>
      </c>
      <c r="D25" s="1">
        <v>366.21499999999997</v>
      </c>
      <c r="E25" s="1" t="s">
        <v>8</v>
      </c>
      <c r="F25" s="1">
        <f t="shared" si="3"/>
        <v>1.2629999999999768</v>
      </c>
    </row>
  </sheetData>
  <phoneticPr fontId="2" type="noConversion"/>
  <pageMargins left="0.7" right="0.7" top="0.75" bottom="0.75" header="0.3" footer="0.3"/>
  <pageSetup paperSize="9" scale="58" orientation="portrait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cp:lastPrinted>2016-06-27T14:57:11Z</cp:lastPrinted>
  <dcterms:created xsi:type="dcterms:W3CDTF">2016-06-07T12:41:30Z</dcterms:created>
  <dcterms:modified xsi:type="dcterms:W3CDTF">2016-06-27T14:57:13Z</dcterms:modified>
</cp:coreProperties>
</file>