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eanb\Documents\Trinity-ENGR305-Microelectronic-Circuits\lab04\"/>
    </mc:Choice>
  </mc:AlternateContent>
  <xr:revisionPtr revIDLastSave="0" documentId="13_ncr:1_{5319E827-351E-4EEE-AABF-B0D066632FF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M35" i="1"/>
  <c r="J7" i="1"/>
  <c r="J8" i="1"/>
  <c r="J9" i="1"/>
  <c r="J10" i="1"/>
  <c r="J11" i="1"/>
  <c r="O6" i="1"/>
  <c r="O7" i="1"/>
  <c r="O8" i="1"/>
  <c r="O9" i="1"/>
  <c r="O10" i="1"/>
  <c r="O11" i="1"/>
  <c r="T6" i="1"/>
  <c r="T7" i="1"/>
  <c r="T8" i="1"/>
  <c r="T9" i="1"/>
  <c r="T10" i="1"/>
  <c r="T11" i="1"/>
  <c r="J6" i="1"/>
  <c r="D7" i="1"/>
  <c r="E7" i="1" s="1"/>
  <c r="D6" i="1"/>
  <c r="E6" i="1" s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<sst xmlns="http://schemas.openxmlformats.org/spreadsheetml/2006/main" count="28" uniqueCount="16">
  <si>
    <t>Resistor</t>
  </si>
  <si>
    <t>Drain Voltage (V)</t>
  </si>
  <si>
    <t>Gate Voltage (V)</t>
  </si>
  <si>
    <t>Drain Current (A)</t>
  </si>
  <si>
    <t>MOSFET</t>
  </si>
  <si>
    <t>2n700</t>
  </si>
  <si>
    <t>Id vs Vgs</t>
  </si>
  <si>
    <t>Id vs Vds</t>
  </si>
  <si>
    <t>Drain Voltage (V) in</t>
  </si>
  <si>
    <t>Drain Voltage (V) measured</t>
  </si>
  <si>
    <t>VDS​ (V)</t>
  </si>
  <si>
    <t>ID​ (mA) for VGS​=2.5 V</t>
  </si>
  <si>
    <t>ID​ (mA) for VGS​=3.0 V</t>
  </si>
  <si>
    <t>ID​ (mA) for VGS​=3.5 V</t>
  </si>
  <si>
    <t>kn</t>
  </si>
  <si>
    <t>Vtn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</si>
</sst>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Vgs2.5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Sheet1!$I$6:$I$11</c:f>
              <c:numCache>
                <c:formatCode>General</c:formatCode>
                <c:ptCount val="6"/>
                <c:pt idx="0">
                  <c:v>0.96199999999999997</c:v>
                </c:pt>
                <c:pt idx="1">
                  <c:v>1.4410000000000001</c:v>
                </c:pt>
                <c:pt idx="2">
                  <c:v>1.9179999999999999</c:v>
                </c:pt>
                <c:pt idx="3">
                  <c:v>2.3929999999999998</c:v>
                </c:pt>
                <c:pt idx="4">
                  <c:v>2.8679999999999999</c:v>
                </c:pt>
                <c:pt idx="5">
                  <c:v>3.3485</c:v>
                </c:pt>
              </c:numCache>
            </c:numRef>
          </c:xVal>
          <c:yVal>
            <c:numRef>
              <c:f>Sheet1!$J$6:$J$11</c:f>
              <c:numCache>
                <c:formatCode>General</c:formatCode>
                <c:ptCount val="6"/>
                <c:pt idx="0">
                  <c:v>9.7633256201031145E-3</c:v>
                </c:pt>
                <c:pt idx="1">
                  <c:v>1.4624690455892504E-2</c:v>
                </c:pt>
                <c:pt idx="2">
                  <c:v>1.9465757317419723E-2</c:v>
                </c:pt>
                <c:pt idx="3">
                  <c:v>2.4286526204684772E-2</c:v>
                </c:pt>
                <c:pt idx="4">
                  <c:v>2.9107295091949825E-2</c:v>
                </c:pt>
                <c:pt idx="5">
                  <c:v>3.398388340843584E-2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4-423C-AF3D-3AC11412C30D}"/>
            </c:ext>
          </c:extLst>
        </c:ser>
        <c:ser>
          <c:idx val="1"/>
          <c:order val="1"/>
          <c:tx>
            <c:v>Vgs3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Sheet1!$N$6:$N$11</c:f>
              <c:numCache>
                <c:formatCode>General</c:formatCode>
                <c:ptCount val="6"/>
                <c:pt idx="0">
                  <c:v>0.96799999999999997</c:v>
                </c:pt>
                <c:pt idx="1">
                  <c:v>1.45</c:v>
                </c:pt>
                <c:pt idx="2">
                  <c:v>1.93</c:v>
                </c:pt>
                <c:pt idx="3">
                  <c:v>2.4079999999999999</c:v>
                </c:pt>
                <c:pt idx="4">
                  <c:v>2.8860000000000001</c:v>
                </c:pt>
                <c:pt idx="5">
                  <c:v>3.37</c:v>
                </c:pt>
              </c:numCache>
            </c:numRef>
          </c:xVal>
          <c:yVal>
            <c:numRef>
              <c:f>Sheet1!$O$6:$O$11</c:f>
              <c:numCache>
                <c:formatCode>General</c:formatCode>
                <c:ptCount val="6"/>
                <c:pt idx="0">
                  <c:v>9.824219542889619E-3</c:v>
                </c:pt>
                <c:pt idx="1">
                  <c:v>1.4716031340072261E-2</c:v>
                </c:pt>
                <c:pt idx="2">
                  <c:v>1.9587545162992732E-2</c:v>
                </c:pt>
                <c:pt idx="3">
                  <c:v>2.4438761011651038E-2</c:v>
                </c:pt>
                <c:pt idx="4">
                  <c:v>2.9289976860309343E-2</c:v>
                </c:pt>
                <c:pt idx="5">
                  <c:v>3.4202086631754156E-2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4-423C-AF3D-3AC11412C30D}"/>
            </c:ext>
          </c:extLst>
        </c:ser>
        <c:ser>
          <c:idx val="2"/>
          <c:order val="2"/>
          <c:tx>
            <c:v>Vgs3.5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Sheet1!$S$6:$S$11</c:f>
              <c:numCache>
                <c:formatCode>General</c:formatCode>
                <c:ptCount val="6"/>
                <c:pt idx="0">
                  <c:v>0.97099999999999997</c:v>
                </c:pt>
                <c:pt idx="1">
                  <c:v>1.454</c:v>
                </c:pt>
                <c:pt idx="2">
                  <c:v>1.9350000000000001</c:v>
                </c:pt>
                <c:pt idx="3">
                  <c:v>2.4159999999999999</c:v>
                </c:pt>
                <c:pt idx="4">
                  <c:v>2.895</c:v>
                </c:pt>
                <c:pt idx="5">
                  <c:v>3.3809999999999998</c:v>
                </c:pt>
              </c:numCache>
            </c:numRef>
          </c:xVal>
          <c:yVal>
            <c:numRef>
              <c:f>Sheet1!$T$6:$T$11</c:f>
              <c:numCache>
                <c:formatCode>General</c:formatCode>
                <c:ptCount val="6"/>
                <c:pt idx="0">
                  <c:v>9.8546665042828722E-3</c:v>
                </c:pt>
                <c:pt idx="1">
                  <c:v>1.4756627288596598E-2</c:v>
                </c:pt>
                <c:pt idx="2">
                  <c:v>1.9638290098648155E-2</c:v>
                </c:pt>
                <c:pt idx="3">
                  <c:v>2.451995290869971E-2</c:v>
                </c:pt>
                <c:pt idx="4">
                  <c:v>2.9381317744489103E-2</c:v>
                </c:pt>
                <c:pt idx="5">
                  <c:v>3.4313725490196074E-2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44-423C-AF3D-3AC11412C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74607"/>
        <c:axId val="1015470287"/>
      </c:scatterChart>
      <c:valAx>
        <c:axId val="101547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70287"/>
        <c:crosses val="autoZero"/>
        <c:crossBetween val="midCat"/>
      </c:valAx>
      <c:valAx>
        <c:axId val="10154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7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  <a:r>
              <a:rPr lang="en-US" baseline="0"/>
              <a:t> vs Vgs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Sheet1!$C$6:$C$16</c:f>
              <c:numCache>
                <c:formatCode>General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2.8721633580968621E-6</c:v>
                </c:pt>
                <c:pt idx="1">
                  <c:v>1.8222506393861891E-4</c:v>
                </c:pt>
                <c:pt idx="2">
                  <c:v>3.8400113668655869E-3</c:v>
                </c:pt>
                <c:pt idx="3">
                  <c:v>2.3170137620265499E-2</c:v>
                </c:pt>
                <c:pt idx="4">
                  <c:v>4.7152194211017739E-2</c:v>
                </c:pt>
                <c:pt idx="5">
                  <c:v>4.8471562538058705E-2</c:v>
                </c:pt>
                <c:pt idx="6">
                  <c:v>4.8914058376973983E-2</c:v>
                </c:pt>
                <c:pt idx="7">
                  <c:v>4.91210977144481E-2</c:v>
                </c:pt>
                <c:pt idx="8">
                  <c:v>4.9253034547152193E-2</c:v>
                </c:pt>
                <c:pt idx="9">
                  <c:v>4.9341330735192632E-2</c:v>
                </c:pt>
                <c:pt idx="10">
                  <c:v>4.9513863516421064E-2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7-4A85-B615-143526CC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48847"/>
        <c:axId val="1015359887"/>
      </c:scatterChart>
      <c:valAx>
        <c:axId val="10153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59887"/>
        <c:crosses val="autoZero"/>
        <c:crossBetween val="midCat"/>
      </c:valAx>
      <c:valAx>
        <c:axId val="10153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4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Sheet1!$X$7:$X$14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Sheet1!$Y$7:$Y$14</c:f>
              <c:numCache>
                <c:formatCode>General</c:formatCode>
                <c:ptCount val="8"/>
                <c:pt idx="0">
                  <c:v>0</c:v>
                </c:pt>
                <c:pt idx="1">
                  <c:v>24.5</c:v>
                </c:pt>
                <c:pt idx="2">
                  <c:v>25.1</c:v>
                </c:pt>
                <c:pt idx="3">
                  <c:v>25.6</c:v>
                </c:pt>
                <c:pt idx="4">
                  <c:v>25.9</c:v>
                </c:pt>
                <c:pt idx="5">
                  <c:v>26.2</c:v>
                </c:pt>
                <c:pt idx="6">
                  <c:v>26.5</c:v>
                </c:pt>
                <c:pt idx="7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1-41A6-8498-DAA2F1E71DA1}"/>
            </c:ext>
          </c:extLst>
        </c:ser>
        <c:ser>
          <c:idx val="1"/>
          <c:order val="1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Sheet1!$X$7:$X$14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Sheet1!$Z$7:$Z$14</c:f>
              <c:numCache>
                <c:formatCode>General</c:formatCode>
                <c:ptCount val="8"/>
                <c:pt idx="0">
                  <c:v>0</c:v>
                </c:pt>
                <c:pt idx="1">
                  <c:v>75.099999999999994</c:v>
                </c:pt>
                <c:pt idx="2">
                  <c:v>100.2</c:v>
                </c:pt>
                <c:pt idx="3">
                  <c:v>101.5</c:v>
                </c:pt>
                <c:pt idx="4">
                  <c:v>102.3</c:v>
                </c:pt>
                <c:pt idx="5">
                  <c:v>102.9</c:v>
                </c:pt>
                <c:pt idx="6">
                  <c:v>103.5</c:v>
                </c:pt>
                <c:pt idx="7">
                  <c:v>104.2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E1-41A6-8498-DAA2F1E71DA1}"/>
            </c:ext>
          </c:extLst>
        </c:ser>
        <c:ser>
          <c:idx val="2"/>
          <c:order val="2"/>
          <c:tx>
            <c:v>3.5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Sheet1!$X$7:$X$14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Sheet1!$AA$7:$AA$14</c:f>
              <c:numCache>
                <c:formatCode>General</c:formatCode>
                <c:ptCount val="8"/>
                <c:pt idx="0">
                  <c:v>0</c:v>
                </c:pt>
                <c:pt idx="1">
                  <c:v>125.3</c:v>
                </c:pt>
                <c:pt idx="2">
                  <c:v>200.5</c:v>
                </c:pt>
                <c:pt idx="3">
                  <c:v>225.4</c:v>
                </c:pt>
                <c:pt idx="4">
                  <c:v>226.8</c:v>
                </c:pt>
                <c:pt idx="5">
                  <c:v>227.9</c:v>
                </c:pt>
                <c:pt idx="6">
                  <c:v>229.1</c:v>
                </c:pt>
                <c:pt idx="7">
                  <c:v>230.2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E1-41A6-8498-DAA2F1E7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81487"/>
        <c:axId val="1015392527"/>
      </c:scatterChart>
      <c:valAx>
        <c:axId val="101538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92527"/>
        <c:crosses val="autoZero"/>
        <c:crossBetween val="midCat"/>
      </c:valAx>
      <c:valAx>
        <c:axId val="10153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8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Drain 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Sheet1!$B$42:$B$52</c:f>
              <c:numCache>
                <c:formatCode>General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</c:numCache>
            </c:numRef>
          </c:xVal>
          <c:yVal>
            <c:numRef>
              <c:f>Sheet1!$C$42:$C$52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1.6750000000000001E-3</c:v>
                </c:pt>
                <c:pt idx="4">
                  <c:v>6.7000000000000002E-3</c:v>
                </c:pt>
                <c:pt idx="5">
                  <c:v>1.5075E-2</c:v>
                </c:pt>
                <c:pt idx="6">
                  <c:v>2.6800000000000001E-2</c:v>
                </c:pt>
                <c:pt idx="7">
                  <c:v>4.1875000000000002E-2</c:v>
                </c:pt>
                <c:pt idx="8">
                  <c:v>6.0299999999999999E-2</c:v>
                </c:pt>
                <c:pt idx="9">
                  <c:v>8.2075000000000009E-2</c:v>
                </c:pt>
                <c:pt idx="10">
                  <c:v>0.1072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B-4DD4-BCD7-1110C6E7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04527"/>
        <c:axId val="1015400207"/>
      </c:scatterChart>
      <c:valAx>
        <c:axId val="101540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00207"/>
        <c:crosses val="autoZero"/>
        <c:crossBetween val="midCat"/>
      </c:valAx>
      <c:valAx>
        <c:axId val="1015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217714</xdr:colOff>
      <xdr:row>13</xdr:row>
      <xdr:rowOff>48078</xdr:rowOff>
    </xdr:from>
    <xdr:to>
      <xdr:col>17</xdr:col>
      <xdr:colOff>535214</xdr:colOff>
      <xdr:row>27</xdr:row>
      <xdr:rowOff>124278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727216-787C-AF68-2E7E-25A1EBE31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544286</xdr:colOff>
      <xdr:row>20</xdr:row>
      <xdr:rowOff>11792</xdr:rowOff>
    </xdr:from>
    <xdr:to>
      <xdr:col>8</xdr:col>
      <xdr:colOff>254000</xdr:colOff>
      <xdr:row>34</xdr:row>
      <xdr:rowOff>87992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2D6918-B3CA-C780-D82B-1073AFEA1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353787</xdr:colOff>
      <xdr:row>16</xdr:row>
      <xdr:rowOff>84364</xdr:rowOff>
    </xdr:from>
    <xdr:to>
      <xdr:col>28</xdr:col>
      <xdr:colOff>63501</xdr:colOff>
      <xdr:row>30</xdr:row>
      <xdr:rowOff>160564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C67889-099F-DDBD-FE0F-046FB5591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326571</xdr:colOff>
      <xdr:row>38</xdr:row>
      <xdr:rowOff>20864</xdr:rowOff>
    </xdr:from>
    <xdr:to>
      <xdr:col>12</xdr:col>
      <xdr:colOff>36285</xdr:colOff>
      <xdr:row>52</xdr:row>
      <xdr:rowOff>97064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0582EA4-5F6D-A8F1-783A-D5149A8BD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topLeftCell="D24" zoomScale="105" workbookViewId="0">
      <selection activeCell="G37" sqref="G37"/>
    </sheetView>
  </sheetViews>
  <sheetFormatPr defaultRowHeight="15" x14ac:dyDescent="0.25"/>
  <cols>
    <col min="13" max="13" width="12" bestFit="1" customWidth="1"/>
  </cols>
  <sheetData>
    <row r="1" spans="1:27" x14ac:dyDescent="0.25">
      <c r="A1" t="s">
        <v>0</v>
      </c>
      <c r="B1">
        <v>98.531999999999996</v>
      </c>
    </row>
    <row r="2" spans="1:27" x14ac:dyDescent="0.25">
      <c r="A2" t="s">
        <v>4</v>
      </c>
      <c r="B2" t="s">
        <v>5</v>
      </c>
    </row>
    <row r="4" spans="1:27" x14ac:dyDescent="0.25">
      <c r="C4" t="s">
        <v>6</v>
      </c>
      <c r="G4" t="s">
        <v>7</v>
      </c>
    </row>
    <row r="5" spans="1:27" ht="15.75" thickBot="1" x14ac:dyDescent="0.3">
      <c r="C5" t="s">
        <v>2</v>
      </c>
      <c r="D5" t="s">
        <v>1</v>
      </c>
      <c r="E5" t="s">
        <v>3</v>
      </c>
      <c r="G5" t="s">
        <v>2</v>
      </c>
      <c r="H5" t="s">
        <v>8</v>
      </c>
      <c r="I5" t="s">
        <v>9</v>
      </c>
      <c r="J5" t="s">
        <v>3</v>
      </c>
      <c r="L5" t="s">
        <v>2</v>
      </c>
      <c r="M5" t="s">
        <v>8</v>
      </c>
      <c r="N5" t="s">
        <v>9</v>
      </c>
      <c r="O5" t="s">
        <v>3</v>
      </c>
      <c r="Q5" t="s">
        <v>2</v>
      </c>
      <c r="R5" t="s">
        <v>8</v>
      </c>
      <c r="S5" t="s">
        <v>9</v>
      </c>
      <c r="T5" t="s">
        <v>3</v>
      </c>
    </row>
    <row r="6" spans="1:27" ht="15.75" customHeight="1" thickBot="1" x14ac:dyDescent="0.3">
      <c r="C6">
        <v>1</v>
      </c>
      <c r="D6">
        <f>(0.283/1000)</f>
        <v>2.8299999999999999E-4</v>
      </c>
      <c r="E6">
        <f>D6/$B$1</f>
        <v>2.8721633580968621E-6</v>
      </c>
      <c r="G6">
        <v>2.5</v>
      </c>
      <c r="H6">
        <v>1</v>
      </c>
      <c r="I6">
        <v>0.96199999999999997</v>
      </c>
      <c r="J6">
        <f>I6/$B$1</f>
        <v>9.7633256201031145E-3</v>
      </c>
      <c r="L6">
        <v>3</v>
      </c>
      <c r="M6">
        <v>1</v>
      </c>
      <c r="N6">
        <v>0.96799999999999997</v>
      </c>
      <c r="O6">
        <f>N6/$B$1</f>
        <v>9.824219542889619E-3</v>
      </c>
      <c r="Q6">
        <v>3.5</v>
      </c>
      <c r="R6">
        <v>1</v>
      </c>
      <c r="S6">
        <v>0.97099999999999997</v>
      </c>
      <c r="T6">
        <f>S6/$B$1</f>
        <v>9.8546665042828722E-3</v>
      </c>
      <c r="X6" s="1" t="s">
        <v>10</v>
      </c>
      <c r="Y6" s="1" t="s">
        <v>11</v>
      </c>
      <c r="Z6" s="1" t="s">
        <v>12</v>
      </c>
      <c r="AA6" s="2" t="s">
        <v>13</v>
      </c>
    </row>
    <row r="7" spans="1:27" ht="15.75" thickBot="1" x14ac:dyDescent="0.3">
      <c r="C7">
        <v>1.25</v>
      </c>
      <c r="D7">
        <f>(17.955/1000)</f>
        <v>1.7954999999999999E-2</v>
      </c>
      <c r="E7">
        <f t="shared" ref="E7:E16" si="0">D7/$B$1</f>
        <v>1.8222506393861891E-4</v>
      </c>
      <c r="G7">
        <v>2.5</v>
      </c>
      <c r="H7">
        <v>1.5</v>
      </c>
      <c r="I7">
        <v>1.4410000000000001</v>
      </c>
      <c r="J7">
        <f t="shared" ref="J7:J25" si="1">I7/$B$1</f>
        <v>1.4624690455892504E-2</v>
      </c>
      <c r="L7">
        <v>3</v>
      </c>
      <c r="M7">
        <v>1.5</v>
      </c>
      <c r="N7">
        <v>1.45</v>
      </c>
      <c r="O7">
        <f>N7/$B$1</f>
        <v>1.4716031340072261E-2</v>
      </c>
      <c r="Q7">
        <v>3.5</v>
      </c>
      <c r="R7">
        <v>1.5</v>
      </c>
      <c r="S7">
        <v>1.454</v>
      </c>
      <c r="T7">
        <f>S7/$B$1</f>
        <v>1.4756627288596598E-2</v>
      </c>
      <c r="X7" s="3">
        <v>0</v>
      </c>
      <c r="Y7" s="3">
        <v>0</v>
      </c>
      <c r="Z7" s="3">
        <v>0</v>
      </c>
      <c r="AA7" s="3">
        <v>0</v>
      </c>
    </row>
    <row r="8" spans="1:27" ht="15.75" thickBot="1" x14ac:dyDescent="0.3">
      <c r="C8">
        <v>1.5</v>
      </c>
      <c r="D8">
        <v>0.37836399999999998</v>
      </c>
      <c r="E8">
        <f t="shared" si="0"/>
        <v>3.8400113668655869E-3</v>
      </c>
      <c r="G8">
        <v>2.5</v>
      </c>
      <c r="H8">
        <v>2</v>
      </c>
      <c r="I8">
        <v>1.9179999999999999</v>
      </c>
      <c r="J8">
        <f t="shared" si="1"/>
        <v>1.9465757317419723E-2</v>
      </c>
      <c r="L8">
        <v>3</v>
      </c>
      <c r="M8">
        <v>2</v>
      </c>
      <c r="N8">
        <v>1.93</v>
      </c>
      <c r="O8">
        <f>N8/$B$1</f>
        <v>1.9587545162992732E-2</v>
      </c>
      <c r="Q8">
        <v>3.5</v>
      </c>
      <c r="R8">
        <v>2</v>
      </c>
      <c r="S8">
        <v>1.9350000000000001</v>
      </c>
      <c r="T8">
        <f>S8/$B$1</f>
        <v>1.9638290098648155E-2</v>
      </c>
      <c r="X8" s="3">
        <v>0.5</v>
      </c>
      <c r="Y8" s="3">
        <v>24.5</v>
      </c>
      <c r="Z8" s="3">
        <v>75.099999999999994</v>
      </c>
      <c r="AA8" s="3">
        <v>125.3</v>
      </c>
    </row>
    <row r="9" spans="1:27" ht="15.75" thickBot="1" x14ac:dyDescent="0.3">
      <c r="C9">
        <v>1.75</v>
      </c>
      <c r="D9">
        <v>2.2829999999999999</v>
      </c>
      <c r="E9">
        <f t="shared" si="0"/>
        <v>2.3170137620265499E-2</v>
      </c>
      <c r="G9">
        <v>2.5</v>
      </c>
      <c r="H9">
        <v>2.5</v>
      </c>
      <c r="I9">
        <v>2.3929999999999998</v>
      </c>
      <c r="J9">
        <f t="shared" si="1"/>
        <v>2.4286526204684772E-2</v>
      </c>
      <c r="L9">
        <v>3</v>
      </c>
      <c r="M9">
        <v>2.5</v>
      </c>
      <c r="N9">
        <v>2.4079999999999999</v>
      </c>
      <c r="O9">
        <f>N9/$B$1</f>
        <v>2.4438761011651038E-2</v>
      </c>
      <c r="Q9">
        <v>3.5</v>
      </c>
      <c r="R9">
        <v>2.5</v>
      </c>
      <c r="S9">
        <v>2.4159999999999999</v>
      </c>
      <c r="T9">
        <f>S9/$B$1</f>
        <v>2.451995290869971E-2</v>
      </c>
      <c r="X9" s="3">
        <v>1</v>
      </c>
      <c r="Y9" s="3">
        <v>25.1</v>
      </c>
      <c r="Z9" s="3">
        <v>100.2</v>
      </c>
      <c r="AA9" s="3">
        <v>200.5</v>
      </c>
    </row>
    <row r="10" spans="1:27" ht="15.75" thickBot="1" x14ac:dyDescent="0.3">
      <c r="C10">
        <v>2</v>
      </c>
      <c r="D10">
        <v>4.6459999999999999</v>
      </c>
      <c r="E10">
        <f t="shared" si="0"/>
        <v>4.7152194211017739E-2</v>
      </c>
      <c r="G10">
        <v>2.5</v>
      </c>
      <c r="H10">
        <v>3</v>
      </c>
      <c r="I10">
        <v>2.8679999999999999</v>
      </c>
      <c r="J10">
        <f t="shared" si="1"/>
        <v>2.9107295091949825E-2</v>
      </c>
      <c r="L10">
        <v>3</v>
      </c>
      <c r="M10">
        <v>3</v>
      </c>
      <c r="N10">
        <v>2.8860000000000001</v>
      </c>
      <c r="O10">
        <f>N10/$B$1</f>
        <v>2.9289976860309343E-2</v>
      </c>
      <c r="Q10">
        <v>3.5</v>
      </c>
      <c r="R10">
        <v>3</v>
      </c>
      <c r="S10">
        <v>2.895</v>
      </c>
      <c r="T10">
        <f>S10/$B$1</f>
        <v>2.9381317744489103E-2</v>
      </c>
      <c r="X10" s="3">
        <v>1.5</v>
      </c>
      <c r="Y10" s="3">
        <v>25.6</v>
      </c>
      <c r="Z10" s="3">
        <v>101.5</v>
      </c>
      <c r="AA10" s="3">
        <v>225.4</v>
      </c>
    </row>
    <row r="11" spans="1:27" ht="15.75" thickBot="1" x14ac:dyDescent="0.3">
      <c r="C11">
        <v>2.25</v>
      </c>
      <c r="D11">
        <v>4.7759999999999998</v>
      </c>
      <c r="E11">
        <f t="shared" si="0"/>
        <v>4.8471562538058705E-2</v>
      </c>
      <c r="G11">
        <v>2.5</v>
      </c>
      <c r="H11">
        <v>3.5</v>
      </c>
      <c r="I11">
        <v>3.3485</v>
      </c>
      <c r="J11">
        <f t="shared" si="1"/>
        <v>3.398388340843584E-2</v>
      </c>
      <c r="L11">
        <v>3</v>
      </c>
      <c r="M11">
        <v>3.5</v>
      </c>
      <c r="N11">
        <v>3.37</v>
      </c>
      <c r="O11">
        <f>N11/$B$1</f>
        <v>3.4202086631754156E-2</v>
      </c>
      <c r="Q11">
        <v>3.5</v>
      </c>
      <c r="R11">
        <v>3.5</v>
      </c>
      <c r="S11">
        <v>3.3809999999999998</v>
      </c>
      <c r="T11">
        <f>S11/$B$1</f>
        <v>3.4313725490196074E-2</v>
      </c>
      <c r="X11" s="3">
        <v>2</v>
      </c>
      <c r="Y11" s="3">
        <v>25.9</v>
      </c>
      <c r="Z11" s="3">
        <v>102.3</v>
      </c>
      <c r="AA11" s="3">
        <v>226.8</v>
      </c>
    </row>
    <row r="12" spans="1:27" ht="15.75" thickBot="1" x14ac:dyDescent="0.3">
      <c r="C12">
        <v>2.5</v>
      </c>
      <c r="D12">
        <v>4.8196000000000003</v>
      </c>
      <c r="E12">
        <f t="shared" si="0"/>
        <v>4.8914058376973983E-2</v>
      </c>
      <c r="X12" s="3">
        <v>2.5</v>
      </c>
      <c r="Y12" s="3">
        <v>26.2</v>
      </c>
      <c r="Z12" s="3">
        <v>102.9</v>
      </c>
      <c r="AA12" s="3">
        <v>227.9</v>
      </c>
    </row>
    <row r="13" spans="1:27" ht="15.75" thickBot="1" x14ac:dyDescent="0.3">
      <c r="C13">
        <v>2.75</v>
      </c>
      <c r="D13">
        <v>4.84</v>
      </c>
      <c r="E13">
        <f t="shared" si="0"/>
        <v>4.91210977144481E-2</v>
      </c>
      <c r="X13" s="3">
        <v>3</v>
      </c>
      <c r="Y13" s="3">
        <v>26.5</v>
      </c>
      <c r="Z13" s="3">
        <v>103.5</v>
      </c>
      <c r="AA13" s="3">
        <v>229.1</v>
      </c>
    </row>
    <row r="14" spans="1:27" ht="15.75" thickBot="1" x14ac:dyDescent="0.3">
      <c r="C14">
        <v>3</v>
      </c>
      <c r="D14">
        <v>4.8529999999999998</v>
      </c>
      <c r="E14">
        <f t="shared" si="0"/>
        <v>4.9253034547152193E-2</v>
      </c>
      <c r="X14" s="3">
        <v>3.5</v>
      </c>
      <c r="Y14" s="3">
        <v>26.8</v>
      </c>
      <c r="Z14" s="3">
        <v>104.2</v>
      </c>
      <c r="AA14" s="3">
        <v>230.2</v>
      </c>
    </row>
    <row r="15" spans="1:27" x14ac:dyDescent="0.25">
      <c r="C15">
        <v>3.25</v>
      </c>
      <c r="D15">
        <v>4.8616999999999999</v>
      </c>
      <c r="E15">
        <f t="shared" si="0"/>
        <v>4.9341330735192632E-2</v>
      </c>
    </row>
    <row r="16" spans="1:27" x14ac:dyDescent="0.25">
      <c r="C16">
        <v>3.5</v>
      </c>
      <c r="D16">
        <v>4.8787000000000003</v>
      </c>
      <c r="E16">
        <f t="shared" si="0"/>
        <v>4.9513863516421064E-2</v>
      </c>
    </row>
    <row r="34" spans="2:13" x14ac:dyDescent="0.25">
      <c r="L34" t="s">
        <v>15</v>
      </c>
      <c r="M34">
        <v>1.5</v>
      </c>
    </row>
    <row r="35" spans="2:13" x14ac:dyDescent="0.25">
      <c r="L35" t="s">
        <v>14</v>
      </c>
      <c r="M35">
        <f>((2*Y14/1000)/(2.5-(M34))^2)</f>
        <v>5.3600000000000002E-2</v>
      </c>
    </row>
    <row r="41" spans="2:13" x14ac:dyDescent="0.25">
      <c r="B41" t="s">
        <v>2</v>
      </c>
      <c r="C41" t="s">
        <v>3</v>
      </c>
    </row>
    <row r="42" spans="2:13" x14ac:dyDescent="0.25">
      <c r="B42">
        <v>1</v>
      </c>
      <c r="C42">
        <v>0</v>
      </c>
    </row>
    <row r="43" spans="2:13" x14ac:dyDescent="0.25">
      <c r="B43">
        <v>1.25</v>
      </c>
      <c r="C43">
        <v>0</v>
      </c>
    </row>
    <row r="44" spans="2:13" x14ac:dyDescent="0.25">
      <c r="B44">
        <v>1.5</v>
      </c>
      <c r="C44">
        <f t="shared" ref="C43:C52" si="2">((1/2)*$M$35*(B44-$M$34)^2)</f>
        <v>0</v>
      </c>
    </row>
    <row r="45" spans="2:13" x14ac:dyDescent="0.25">
      <c r="B45">
        <v>1.75</v>
      </c>
      <c r="C45">
        <f t="shared" si="2"/>
        <v>1.6750000000000001E-3</v>
      </c>
    </row>
    <row r="46" spans="2:13" x14ac:dyDescent="0.25">
      <c r="B46">
        <v>2</v>
      </c>
      <c r="C46">
        <f t="shared" si="2"/>
        <v>6.7000000000000002E-3</v>
      </c>
    </row>
    <row r="47" spans="2:13" x14ac:dyDescent="0.25">
      <c r="B47">
        <v>2.25</v>
      </c>
      <c r="C47">
        <f t="shared" si="2"/>
        <v>1.5075E-2</v>
      </c>
    </row>
    <row r="48" spans="2:13" x14ac:dyDescent="0.25">
      <c r="B48">
        <v>2.5</v>
      </c>
      <c r="C48">
        <f t="shared" si="2"/>
        <v>2.6800000000000001E-2</v>
      </c>
    </row>
    <row r="49" spans="2:3" x14ac:dyDescent="0.25">
      <c r="B49">
        <v>2.75</v>
      </c>
      <c r="C49">
        <f t="shared" si="2"/>
        <v>4.1875000000000002E-2</v>
      </c>
    </row>
    <row r="50" spans="2:3" x14ac:dyDescent="0.25">
      <c r="B50">
        <v>3</v>
      </c>
      <c r="C50">
        <f t="shared" si="2"/>
        <v>6.0299999999999999E-2</v>
      </c>
    </row>
    <row r="51" spans="2:3" x14ac:dyDescent="0.25">
      <c r="B51">
        <v>3.25</v>
      </c>
      <c r="C51">
        <f t="shared" si="2"/>
        <v>8.2075000000000009E-2</v>
      </c>
    </row>
    <row r="52" spans="2:3" x14ac:dyDescent="0.25">
      <c r="B52">
        <v>3.5</v>
      </c>
      <c r="C52">
        <f t="shared" si="2"/>
        <v>0.1072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Balbale</dc:creator>
  <cp:lastModifiedBy>Sean Balbale</cp:lastModifiedBy>
  <dcterms:created xsi:type="dcterms:W3CDTF">2015-06-05T18:17:20Z</dcterms:created>
  <dcterms:modified xsi:type="dcterms:W3CDTF">2025-09-26T19:20:02Z</dcterms:modified>
</cp:coreProperties>
</file>